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8EBEBBE9-2486-4483-A8BF-CA4F60BF151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Comunicação" sheetId="1" r:id="rId1"/>
    <sheet name="Comprovante Preenchido" sheetId="2" state="hidden" r:id="rId2"/>
    <sheet name="Checklist" sheetId="5" r:id="rId3"/>
    <sheet name="Lista Suspensa" sheetId="4" state="hidden" r:id="rId4"/>
  </sheets>
  <definedNames>
    <definedName name="_xlnm.Print_Area" localSheetId="2">Checklist!$B$1:$BD$38</definedName>
    <definedName name="_xlnm.Print_Area" localSheetId="1">'Comprovante Preenchido'!$C$1:$BC$64</definedName>
    <definedName name="_xlnm.Print_Area" localSheetId="0">Comunicação!$C$1:$BC$52</definedName>
    <definedName name="Tipo" localSheetId="2">#REF!</definedName>
    <definedName name="Tipo" localSheetId="1">#REF!</definedName>
    <definedName name="Tipo" localSheetId="0">#REF!</definedName>
    <definedName name="Tipo">'Lista Suspensa'!$A:$A</definedName>
    <definedName name="Z_56846108_F0B6_4D32_8C39_09290A7A9365_.wvu.PrintArea" localSheetId="2" hidden="1">Checklist!$A$1:$BE$35</definedName>
    <definedName name="Z_56846108_F0B6_4D32_8C39_09290A7A9365_.wvu.PrintArea" localSheetId="1">'Comprovante Preenchido'!$A$1:$BE$61</definedName>
    <definedName name="Z_56846108_F0B6_4D32_8C39_09290A7A9365_.wvu.PrintArea" localSheetId="0">Comunicação!$A$1:$BE$32</definedName>
    <definedName name="Z_E2E5D343_B4B3_47E2_ADCA_64F03F841DBD_.wvu.PrintArea" localSheetId="2" hidden="1">Checklist!$A$1:$BE$35</definedName>
    <definedName name="Z_E2E5D343_B4B3_47E2_ADCA_64F03F841DBD_.wvu.PrintArea" localSheetId="1">'Comprovante Preenchido'!$A$1:$BE$61</definedName>
    <definedName name="Z_E2E5D343_B4B3_47E2_ADCA_64F03F841DBD_.wvu.PrintArea" localSheetId="0">Comunicação!$A$1:$BE$32</definedName>
    <definedName name="Z_FEF13640_DF03_4679_92DE_79909B72DE40_.wvu.PrintArea" localSheetId="2" hidden="1">Checklist!$A$1:$BE$35</definedName>
    <definedName name="Z_FEF13640_DF03_4679_92DE_79909B72DE40_.wvu.PrintArea" localSheetId="1">'Comprovante Preenchido'!$A$1:$BE$61</definedName>
    <definedName name="Z_FEF13640_DF03_4679_92DE_79909B72DE40_.wvu.PrintArea" localSheetId="0">Comunicação!$A$1:$BE$32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8" i="5" l="1"/>
  <c r="AJ18" i="2"/>
  <c r="AE39" i="1"/>
  <c r="D50" i="1" s="1"/>
  <c r="AJ9" i="1" l="1"/>
  <c r="C9" i="1"/>
  <c r="AA8" i="1"/>
  <c r="AH25" i="5"/>
  <c r="I8" i="5"/>
  <c r="AE7" i="5"/>
  <c r="I7" i="5"/>
  <c r="AL45" i="1"/>
  <c r="F45" i="1"/>
  <c r="F44" i="1"/>
  <c r="AP22" i="2" l="1"/>
  <c r="AW22" i="2"/>
  <c r="AI22" i="2"/>
  <c r="R22" i="2"/>
  <c r="C22" i="2"/>
  <c r="X20" i="2"/>
  <c r="T18" i="2"/>
  <c r="E18" i="2"/>
  <c r="AT17" i="2"/>
  <c r="AH17" i="2"/>
  <c r="O17" i="2"/>
  <c r="AZ16" i="2"/>
  <c r="I16" i="2"/>
  <c r="AH14" i="2"/>
  <c r="T14" i="2"/>
  <c r="F14" i="2"/>
  <c r="AT13" i="2"/>
  <c r="AH13" i="2"/>
  <c r="P13" i="2"/>
  <c r="BA11" i="2"/>
  <c r="AE11" i="2"/>
  <c r="I11" i="2"/>
  <c r="V23" i="1"/>
  <c r="C3" i="2" l="1"/>
  <c r="C6" i="2"/>
  <c r="C3" i="1"/>
</calcChain>
</file>

<file path=xl/sharedStrings.xml><?xml version="1.0" encoding="utf-8"?>
<sst xmlns="http://schemas.openxmlformats.org/spreadsheetml/2006/main" count="216" uniqueCount="146">
  <si>
    <t xml:space="preserve">GOVERNO DO ESTADO DE SÃO PAULO   </t>
  </si>
  <si>
    <t>Identificação do Interessado</t>
  </si>
  <si>
    <t>Nome/Razão social</t>
  </si>
  <si>
    <t xml:space="preserve">CPF/CNPJ </t>
  </si>
  <si>
    <t>É integrante de Povos e Comunidades Tradicionais?</t>
  </si>
  <si>
    <t>Contato do Interessado</t>
  </si>
  <si>
    <r>
      <rPr>
        <b/>
        <sz val="10"/>
        <rFont val="Calibri"/>
        <family val="2"/>
        <charset val="1"/>
      </rPr>
      <t>Logradouro</t>
    </r>
    <r>
      <rPr>
        <sz val="10"/>
        <rFont val="Calibri"/>
        <family val="2"/>
        <charset val="1"/>
      </rPr>
      <t xml:space="preserve"> (rua, avenida, estrada, etc.)</t>
    </r>
  </si>
  <si>
    <t>Nº</t>
  </si>
  <si>
    <t>Complemento/referência</t>
  </si>
  <si>
    <t>Bairro</t>
  </si>
  <si>
    <t>Município</t>
  </si>
  <si>
    <t>E mail</t>
  </si>
  <si>
    <r>
      <rPr>
        <b/>
        <sz val="10"/>
        <rFont val="Calibri"/>
        <family val="2"/>
        <charset val="1"/>
      </rPr>
      <t xml:space="preserve">Representante Legal ou Procurador </t>
    </r>
    <r>
      <rPr>
        <sz val="10"/>
        <rFont val="Calibri"/>
        <family val="2"/>
        <charset val="1"/>
      </rPr>
      <t>(Somente se necessário)</t>
    </r>
  </si>
  <si>
    <t>Nome</t>
  </si>
  <si>
    <t>CPF</t>
  </si>
  <si>
    <r>
      <rPr>
        <b/>
        <sz val="10"/>
        <rFont val="Calibri"/>
        <family val="2"/>
        <charset val="1"/>
      </rPr>
      <t xml:space="preserve">Contato do Representante Legal ou Procurador </t>
    </r>
    <r>
      <rPr>
        <sz val="10"/>
        <rFont val="Calibri"/>
        <family val="2"/>
        <charset val="1"/>
      </rPr>
      <t>(Somente se necessário)</t>
    </r>
  </si>
  <si>
    <t>Dados do Imóvel Rural em que ocorrerá a coleta</t>
  </si>
  <si>
    <t>Nome do Imóvel</t>
  </si>
  <si>
    <t>Número do CAR</t>
  </si>
  <si>
    <t>O imóvel é de propriedade/posse do responsável/interessado pela coleta?</t>
  </si>
  <si>
    <t>O imóvel está inserido em Unidade de Conservação?</t>
  </si>
  <si>
    <t>Informações da atividade</t>
  </si>
  <si>
    <t>Informações da Atividade</t>
  </si>
  <si>
    <t>A Atividade será realizada em Área de Preservação Permanente - APP?</t>
  </si>
  <si>
    <t>Espécie/nome científico da Espécie
 a ser explorada</t>
  </si>
  <si>
    <t>Nome Popular</t>
  </si>
  <si>
    <t>Estimativa do nº de indivíduos a serem explorados</t>
  </si>
  <si>
    <t xml:space="preserve">Estimativa do volume gerado </t>
  </si>
  <si>
    <t>Observações</t>
  </si>
  <si>
    <t>Assinatura do Interessado, Representante Legal ou Procurador</t>
  </si>
  <si>
    <t>Nome:</t>
  </si>
  <si>
    <t>Data:</t>
  </si>
  <si>
    <t>Órgão emissor</t>
  </si>
  <si>
    <t>Número/ano</t>
  </si>
  <si>
    <t>Nº do Processo/ano</t>
  </si>
  <si>
    <t>Data de Validade</t>
  </si>
  <si>
    <t>Dados do Imóvel Rural</t>
  </si>
  <si>
    <t>Nº do CAR</t>
  </si>
  <si>
    <t>Mapa de Localização da Coleta</t>
  </si>
  <si>
    <t>O órgão ambiental poderá impor, a qualquer tempo, adequações ou a interrupção da atividade de Coleta 
quando não observados os critérios acima descritos</t>
  </si>
  <si>
    <t>Assinatura do emissor</t>
  </si>
  <si>
    <t>Coleta em Área de Vegetação Natural</t>
  </si>
  <si>
    <t>Unidade produto</t>
  </si>
  <si>
    <t>Motivação</t>
  </si>
  <si>
    <t>DOF</t>
  </si>
  <si>
    <t>Integrante de PCTs</t>
  </si>
  <si>
    <t>Local da atividade</t>
  </si>
  <si>
    <t>4 MF</t>
  </si>
  <si>
    <t>Em UC</t>
  </si>
  <si>
    <t>Tipo de UC</t>
  </si>
  <si>
    <t>frutos/kg</t>
  </si>
  <si>
    <t>Sim</t>
  </si>
  <si>
    <t>Estação Ecológica</t>
  </si>
  <si>
    <t>sementes/kg</t>
  </si>
  <si>
    <t>Não</t>
  </si>
  <si>
    <t>Floresta Estadual</t>
  </si>
  <si>
    <t>folhas/kg</t>
  </si>
  <si>
    <t>Parque Estadual</t>
  </si>
  <si>
    <t>plântulas/unidade</t>
  </si>
  <si>
    <t>Reserva Biológica</t>
  </si>
  <si>
    <t>cascas/m³</t>
  </si>
  <si>
    <t>Reserva de Fauna</t>
  </si>
  <si>
    <t>cascas/kg</t>
  </si>
  <si>
    <t>Área de Proteção Ambiental</t>
  </si>
  <si>
    <t>raízes/kg</t>
  </si>
  <si>
    <t>Área de Relevante Interesse Ecológico</t>
  </si>
  <si>
    <t>raízes/m³</t>
  </si>
  <si>
    <t>Refúgio de Vida Silvestre</t>
  </si>
  <si>
    <t>flores/kg</t>
  </si>
  <si>
    <t>Monumento Natural</t>
  </si>
  <si>
    <t>flores/unidade</t>
  </si>
  <si>
    <t>Reserva Extrativista</t>
  </si>
  <si>
    <t>árvores caídas/m³</t>
  </si>
  <si>
    <t>Reserva de Desenvolvimento Sustentável</t>
  </si>
  <si>
    <t>musgos/kg</t>
  </si>
  <si>
    <t>galhos/kg</t>
  </si>
  <si>
    <t>galhos/m³</t>
  </si>
  <si>
    <t>brotos/kg</t>
  </si>
  <si>
    <t>brotos/unidade</t>
  </si>
  <si>
    <t>bulbos/kg</t>
  </si>
  <si>
    <t>bulbos/unidade</t>
  </si>
  <si>
    <t>cipós/kg</t>
  </si>
  <si>
    <t>cipós/m³</t>
  </si>
  <si>
    <t>óleo-resina/litros</t>
  </si>
  <si>
    <t>Toretes/m³</t>
  </si>
  <si>
    <t>Toras/m³</t>
  </si>
  <si>
    <t>Segmento PCT</t>
  </si>
  <si>
    <t>Quilombola</t>
  </si>
  <si>
    <t>Povos indígenas</t>
  </si>
  <si>
    <t>Caiçaras</t>
  </si>
  <si>
    <t>Povos ciganos</t>
  </si>
  <si>
    <t>Pescadores e pescadoras artesanais</t>
  </si>
  <si>
    <t>Caipira</t>
  </si>
  <si>
    <t>Outro (informar ao lado)</t>
  </si>
  <si>
    <t>é proprietário/posseiro</t>
  </si>
  <si>
    <t>CHECKLIST DE ANÁLISE DE COMUNICAÇÃO PRÉVIA DE EXPLORAÇÃO</t>
  </si>
  <si>
    <t>Nº e ano do processo</t>
  </si>
  <si>
    <t>A comunicação foi devidamente preenchida e assinada?</t>
  </si>
  <si>
    <t>Observação</t>
  </si>
  <si>
    <t>Foi apresentada procuração devidamente assinada pelo(a) interessado(a), quando nomeado representante legal?</t>
  </si>
  <si>
    <t>Conclusão da análise</t>
  </si>
  <si>
    <t>Comprovante de comunicação apto a ser emitido?</t>
  </si>
  <si>
    <t>Providência</t>
  </si>
  <si>
    <t>Assinatura do(a) técnico(a) responsável pela análise</t>
  </si>
  <si>
    <t>Foi apresentado o georreferenciamento da área da coleta?</t>
  </si>
  <si>
    <t>Checklist</t>
  </si>
  <si>
    <t>Não se aplica</t>
  </si>
  <si>
    <t>Checklist aprovação</t>
  </si>
  <si>
    <t>Utilização/consumo no imóvel, sem propósito comercial</t>
  </si>
  <si>
    <t xml:space="preserve">Sim. Na Área Rural Consolidada da Área de Preservação Permanente  </t>
  </si>
  <si>
    <t>Sim. Na faixa de recomposição obrigatória da Área de Preservação Permanente - APP</t>
  </si>
  <si>
    <t>Sim. Em Área de Preservação Permanente - APP já recomposta ou recoberta por vegetação natural</t>
  </si>
  <si>
    <t>Propósito comercial, direto ou indireto (ex. industrialização ou artesanato)</t>
  </si>
  <si>
    <t>Não. Fora de  Área de Preservação Permanente - APP</t>
  </si>
  <si>
    <t>Coleta de sementes de Araucária (Pinhão)</t>
  </si>
  <si>
    <t>Araucaria angustifolia</t>
  </si>
  <si>
    <t>Pinheiro do Paraná - Araucária</t>
  </si>
  <si>
    <t>Estimativa do nº de indivíduos a serem explorados/ano</t>
  </si>
  <si>
    <t>Estimativa do volume gerado /ano</t>
  </si>
  <si>
    <r>
      <rPr>
        <b/>
        <sz val="11"/>
        <color rgb="FF000000"/>
        <rFont val="Calibri"/>
        <family val="2"/>
      </rPr>
      <t>a.</t>
    </r>
    <r>
      <rPr>
        <sz val="11"/>
        <color rgb="FF000000"/>
        <rFont val="Calibri"/>
        <family val="2"/>
        <charset val="1"/>
      </rPr>
      <t xml:space="preserve"> a época de maturação dos frutos e sementes; e</t>
    </r>
  </si>
  <si>
    <r>
      <rPr>
        <b/>
        <sz val="11"/>
        <color rgb="FF000000"/>
        <rFont val="Calibri"/>
        <family val="2"/>
      </rPr>
      <t>b.</t>
    </r>
    <r>
      <rPr>
        <sz val="11"/>
        <color rgb="FF000000"/>
        <rFont val="Calibri"/>
        <family val="2"/>
        <charset val="1"/>
      </rPr>
      <t xml:space="preserve"> as técnicas e quantidades que não coloquem em risco a sobrevivência dos indivíduos, colônias e populações da espécie coletada ou das espécies a ela relacionadas.</t>
    </r>
  </si>
  <si>
    <r>
      <rPr>
        <b/>
        <sz val="11"/>
        <color rgb="FF000000"/>
        <rFont val="Calibri"/>
        <family val="2"/>
      </rPr>
      <t>1.</t>
    </r>
    <r>
      <rPr>
        <sz val="11"/>
        <color rgb="FF000000"/>
        <rFont val="Calibri"/>
        <family val="2"/>
        <charset val="1"/>
      </rPr>
      <t xml:space="preserve"> Declaro estar ciente de que esta atividade de exploração deverá considerar:</t>
    </r>
  </si>
  <si>
    <t>A atividade depende de Autorização do Conselho Gestor da Unidade de Conservação. Entre em contato com a administração da Unidade</t>
  </si>
  <si>
    <t>A atividade depende de prévia autorização do órgão gestor da Unidade de Conservação. Procure a administração da unidade para mais informações</t>
  </si>
  <si>
    <t>Atividade não permitida. Neste tipo de Unidade de Conservação a atividade somente é permitida quando praticada por povos ou comunidades tradicionais, ou com evidências de tradicionalidade, preexistentes à criação da unidade</t>
  </si>
  <si>
    <t>Este documento preenchido, assinado e digitalizado deve ser inserido no sistema (e-ambiente)</t>
  </si>
  <si>
    <t>Espécie a ser explorada</t>
  </si>
  <si>
    <t>A coleta deverá considerar: 
- a época de maturação dos frutos e sementes
- as técnicas e quantidades que não coloquem em risco a sobrevivência dos indivíduos, colônias e populações da espécie coletada ou das espécies a ela relacionadas</t>
  </si>
  <si>
    <t>A coleta em APP de imóveis maiores que 4 (quatro) módulos fiscais deverá ser previamente autorizada. Acesse o portal de licenciamento da CETESB para solicitar a  autorização</t>
  </si>
  <si>
    <t>O Imóvel possui  área superior a 4 módulos fiscais?</t>
  </si>
  <si>
    <t>Imóvel com área superior a 4 módulos fiscais?</t>
  </si>
  <si>
    <t>Análise das informações</t>
  </si>
  <si>
    <t>Kg de sementes</t>
  </si>
  <si>
    <t>Unidade de medida</t>
  </si>
  <si>
    <t>Nome Emissor:</t>
  </si>
  <si>
    <r>
      <rPr>
        <b/>
        <sz val="11"/>
        <color rgb="FF000000"/>
        <rFont val="Calibri"/>
        <family val="2"/>
      </rPr>
      <t>3</t>
    </r>
    <r>
      <rPr>
        <sz val="11"/>
        <color rgb="FF000000"/>
        <rFont val="Calibri"/>
        <family val="2"/>
      </rPr>
      <t>. Declaro estar ciente de que o órgão ambiental poderá impor, a qualquer tempo, adequações ou a interrupção da atividade de Coleta quando não observados os critérios acima descritos</t>
    </r>
  </si>
  <si>
    <r>
      <rPr>
        <b/>
        <sz val="11"/>
        <color rgb="FF000000"/>
        <rFont val="Calibri"/>
        <family val="2"/>
      </rPr>
      <t>2</t>
    </r>
    <r>
      <rPr>
        <sz val="11"/>
        <color rgb="FF000000"/>
        <rFont val="Calibri"/>
        <family val="2"/>
      </rPr>
      <t>. Declaro estar ciente de que todas as informações prestadas são verdadeiras e que são de minha exclusiva responsabilidade.</t>
    </r>
  </si>
  <si>
    <t xml:space="preserve">Foi apresentado o arquivo em excel da comunicação? </t>
  </si>
  <si>
    <t xml:space="preserve">O polígono ou ponto de coleta apresentado está localizado no interior do imóvel que consta do CAR? </t>
  </si>
  <si>
    <t xml:space="preserve">O número de módulos fiscais informado na Comunicação confere com aquele que consta do CAR? </t>
  </si>
  <si>
    <t xml:space="preserve">O volume de coleta de pinhão informado na Comunicação é igual ou menor que 100 kg/árvore? </t>
  </si>
  <si>
    <t>Foi apresentada cópia do documento pessoal do(a) procurador(a) ou representante legal?</t>
  </si>
  <si>
    <t xml:space="preserve">O nome do(a) proprietário(a) do imóvel informado na Comunicação confere com aquele que consta do CAR? </t>
  </si>
  <si>
    <t xml:space="preserve">Foi apresentada cópia do documento pessoal do(a) interessado(a), ou CNPJ e última alteração do contrato social, no caso de pessoa jurídica? </t>
  </si>
  <si>
    <t>O imóvel é de propriedade ou posse do(a) interessado(a)?</t>
  </si>
  <si>
    <t xml:space="preserve">Caso o imóvel não seja de propriedade ou posse do(a) interessado(a), foi assinado o Termo de anuência e encaminhada cópia do documento pessoal do(a) proprietário(a)?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</si>
</sst>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6"/>
      <name val="Arial"/>
      <family val="2"/>
      <charset val="1"/>
    </font>
    <font>
      <b/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i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3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11"/>
      <name val="Calibri"/>
      <family val="2"/>
      <scheme val="minor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FBFBF"/>
        <bgColor rgb="FFA6A6A6"/>
      </patternFill>
    </fill>
    <fill>
      <patternFill patternType="solid">
        <fgColor rgb="FFF2F2F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rgb="FFA6A6A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wrapText="1"/>
    </xf>
    <xf numFmtId="0" fontId="12" fillId="2" borderId="0" xfId="0" applyFont="1" applyFill="1" applyAlignment="1">
      <alignment horizontal="right" vertical="center"/>
    </xf>
    <xf numFmtId="164" fontId="12" fillId="2" borderId="0" xfId="0" applyNumberFormat="1" applyFont="1" applyFill="1" applyAlignment="1">
      <alignment vertical="center"/>
    </xf>
    <xf numFmtId="0" fontId="18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6" borderId="0" xfId="1" applyFont="1" applyFill="1" applyAlignment="1">
      <alignment vertical="center"/>
    </xf>
    <xf numFmtId="0" fontId="20" fillId="6" borderId="0" xfId="1" applyFont="1" applyFill="1" applyAlignment="1">
      <alignment horizontal="center" vertical="center" wrapText="1"/>
    </xf>
    <xf numFmtId="0" fontId="1" fillId="6" borderId="0" xfId="1" applyFill="1"/>
    <xf numFmtId="0" fontId="18" fillId="6" borderId="0" xfId="1" applyFont="1" applyFill="1"/>
    <xf numFmtId="0" fontId="18" fillId="0" borderId="0" xfId="1" applyFont="1"/>
    <xf numFmtId="0" fontId="1" fillId="6" borderId="5" xfId="1" applyFill="1" applyBorder="1"/>
    <xf numFmtId="0" fontId="1" fillId="6" borderId="6" xfId="1" applyFill="1" applyBorder="1"/>
    <xf numFmtId="0" fontId="1" fillId="6" borderId="15" xfId="1" applyFill="1" applyBorder="1"/>
    <xf numFmtId="0" fontId="1" fillId="6" borderId="14" xfId="1" applyFill="1" applyBorder="1"/>
    <xf numFmtId="0" fontId="1" fillId="6" borderId="13" xfId="1" applyFill="1" applyBorder="1"/>
    <xf numFmtId="0" fontId="1" fillId="6" borderId="11" xfId="1" applyFill="1" applyBorder="1"/>
    <xf numFmtId="0" fontId="1" fillId="6" borderId="0" xfId="1" applyFill="1" applyAlignment="1">
      <alignment wrapText="1"/>
    </xf>
    <xf numFmtId="0" fontId="22" fillId="6" borderId="0" xfId="1" applyFont="1" applyFill="1" applyAlignment="1">
      <alignment horizontal="right" vertical="center"/>
    </xf>
    <xf numFmtId="0" fontId="14" fillId="6" borderId="3" xfId="1" applyFont="1" applyFill="1" applyBorder="1"/>
    <xf numFmtId="0" fontId="22" fillId="6" borderId="0" xfId="1" applyFont="1" applyFill="1" applyAlignment="1">
      <alignment vertical="center"/>
    </xf>
    <xf numFmtId="0" fontId="18" fillId="6" borderId="0" xfId="1" applyFont="1" applyFill="1" applyAlignment="1">
      <alignment horizontal="right" vertical="center"/>
    </xf>
    <xf numFmtId="14" fontId="22" fillId="6" borderId="0" xfId="1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left" vertical="center" wrapText="1"/>
    </xf>
    <xf numFmtId="0" fontId="2" fillId="7" borderId="0" xfId="0" applyFont="1" applyFill="1" applyAlignment="1">
      <alignment vertical="center" wrapText="1"/>
    </xf>
    <xf numFmtId="0" fontId="6" fillId="7" borderId="0" xfId="0" applyFont="1" applyFill="1" applyAlignment="1">
      <alignment horizontal="right" vertical="center"/>
    </xf>
    <xf numFmtId="0" fontId="2" fillId="7" borderId="0" xfId="0" applyFont="1" applyFill="1" applyAlignment="1">
      <alignment horizontal="right" vertical="center"/>
    </xf>
    <xf numFmtId="0" fontId="0" fillId="6" borderId="0" xfId="0" applyFill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left" vertical="center" wrapText="1" indent="1"/>
      <protection locked="0"/>
    </xf>
    <xf numFmtId="0" fontId="24" fillId="0" borderId="7" xfId="0" applyFont="1" applyBorder="1" applyAlignment="1" applyProtection="1">
      <alignment horizontal="left" vertical="center" wrapText="1" indent="1"/>
      <protection locked="0"/>
    </xf>
    <xf numFmtId="0" fontId="24" fillId="0" borderId="8" xfId="0" applyFont="1" applyBorder="1" applyAlignment="1" applyProtection="1">
      <alignment horizontal="left" vertical="center" wrapText="1" indent="1"/>
      <protection locked="0"/>
    </xf>
    <xf numFmtId="0" fontId="15" fillId="6" borderId="5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5" fillId="4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left" vertical="center" wrapText="1" indent="1"/>
      <protection locked="0"/>
    </xf>
    <xf numFmtId="0" fontId="5" fillId="4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 indent="1"/>
      <protection locked="0"/>
    </xf>
    <xf numFmtId="49" fontId="2" fillId="0" borderId="7" xfId="0" applyNumberFormat="1" applyFont="1" applyBorder="1" applyAlignment="1" applyProtection="1">
      <alignment horizontal="left" vertical="center" wrapText="1" indent="1"/>
      <protection locked="0"/>
    </xf>
    <xf numFmtId="49" fontId="2" fillId="0" borderId="8" xfId="0" applyNumberFormat="1" applyFont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13" fillId="5" borderId="2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6" fillId="6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/>
    </xf>
    <xf numFmtId="164" fontId="2" fillId="2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49" fontId="25" fillId="6" borderId="0" xfId="0" applyNumberFormat="1" applyFont="1" applyFill="1" applyAlignment="1" applyProtection="1">
      <alignment horizontal="left" vertical="center" wrapText="1" indent="1"/>
      <protection locked="0"/>
    </xf>
    <xf numFmtId="0" fontId="13" fillId="6" borderId="0" xfId="0" applyFont="1" applyFill="1" applyAlignment="1">
      <alignment horizontal="center" vertical="center"/>
    </xf>
    <xf numFmtId="0" fontId="25" fillId="6" borderId="0" xfId="0" applyFont="1" applyFill="1" applyAlignment="1" applyProtection="1">
      <alignment horizontal="left" vertical="center" wrapText="1" indent="1"/>
      <protection locked="0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left" vertical="center" wrapText="1" indent="1"/>
      <protection locked="0"/>
    </xf>
    <xf numFmtId="0" fontId="6" fillId="2" borderId="13" xfId="0" applyFont="1" applyFill="1" applyBorder="1" applyAlignment="1" applyProtection="1">
      <alignment horizontal="left" vertical="center" wrapText="1" indent="1"/>
      <protection locked="0"/>
    </xf>
    <xf numFmtId="0" fontId="6" fillId="2" borderId="10" xfId="0" applyFont="1" applyFill="1" applyBorder="1" applyAlignment="1" applyProtection="1">
      <alignment horizontal="left" vertical="center" wrapText="1" indent="1"/>
      <protection locked="0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17" fillId="2" borderId="7" xfId="0" applyFont="1" applyFill="1" applyBorder="1" applyAlignment="1" applyProtection="1">
      <alignment horizontal="left" vertical="center" wrapText="1" indent="1"/>
      <protection locked="0"/>
    </xf>
    <xf numFmtId="0" fontId="17" fillId="2" borderId="8" xfId="0" applyFont="1" applyFill="1" applyBorder="1" applyAlignment="1" applyProtection="1">
      <alignment horizontal="left" vertical="center" wrapText="1" indent="1"/>
      <protection locked="0"/>
    </xf>
    <xf numFmtId="0" fontId="2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left" vertical="center" wrapText="1"/>
    </xf>
    <xf numFmtId="0" fontId="1" fillId="0" borderId="1" xfId="1" applyBorder="1" applyAlignment="1" applyProtection="1">
      <alignment horizontal="center" wrapText="1"/>
      <protection locked="0"/>
    </xf>
    <xf numFmtId="0" fontId="11" fillId="5" borderId="1" xfId="1" applyFont="1" applyFill="1" applyBorder="1" applyAlignment="1">
      <alignment horizontal="center" vertical="center" wrapText="1"/>
    </xf>
    <xf numFmtId="0" fontId="1" fillId="0" borderId="1" xfId="1" applyBorder="1" applyAlignment="1" applyProtection="1">
      <alignment horizontal="left" wrapText="1" indent="1"/>
      <protection locked="0"/>
    </xf>
    <xf numFmtId="0" fontId="13" fillId="5" borderId="2" xfId="1" applyFont="1" applyFill="1" applyBorder="1" applyAlignment="1">
      <alignment horizontal="center" vertical="center"/>
    </xf>
    <xf numFmtId="0" fontId="13" fillId="5" borderId="7" xfId="1" applyFont="1" applyFill="1" applyBorder="1" applyAlignment="1">
      <alignment horizontal="center" vertical="center"/>
    </xf>
    <xf numFmtId="0" fontId="13" fillId="5" borderId="8" xfId="1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left" vertical="center" indent="1"/>
    </xf>
    <xf numFmtId="0" fontId="18" fillId="6" borderId="7" xfId="1" applyFont="1" applyFill="1" applyBorder="1" applyAlignment="1">
      <alignment horizontal="left" vertical="center" indent="1"/>
    </xf>
    <xf numFmtId="0" fontId="18" fillId="6" borderId="8" xfId="1" applyFont="1" applyFill="1" applyBorder="1" applyAlignment="1">
      <alignment horizontal="left" vertical="center" indent="1"/>
    </xf>
    <xf numFmtId="49" fontId="13" fillId="6" borderId="7" xfId="1" applyNumberFormat="1" applyFont="1" applyFill="1" applyBorder="1" applyAlignment="1" applyProtection="1">
      <alignment horizontal="left" vertical="center" indent="1"/>
      <protection locked="0"/>
    </xf>
    <xf numFmtId="49" fontId="13" fillId="6" borderId="8" xfId="1" applyNumberFormat="1" applyFont="1" applyFill="1" applyBorder="1" applyAlignment="1" applyProtection="1">
      <alignment horizontal="left" vertical="center" indent="1"/>
      <protection locked="0"/>
    </xf>
    <xf numFmtId="0" fontId="19" fillId="6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0" fillId="6" borderId="0" xfId="1" applyFont="1" applyFill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0" fontId="13" fillId="6" borderId="0" xfId="1" applyFont="1" applyFill="1" applyAlignment="1">
      <alignment horizontal="center" vertical="center"/>
    </xf>
    <xf numFmtId="0" fontId="1" fillId="6" borderId="0" xfId="1" applyFill="1" applyAlignment="1">
      <alignment horizontal="center"/>
    </xf>
    <xf numFmtId="0" fontId="11" fillId="6" borderId="0" xfId="1" applyFont="1" applyFill="1" applyAlignment="1">
      <alignment horizontal="center" vertical="center"/>
    </xf>
    <xf numFmtId="0" fontId="1" fillId="6" borderId="0" xfId="1" applyFill="1" applyAlignment="1">
      <alignment horizontal="center" vertical="center" wrapText="1"/>
    </xf>
    <xf numFmtId="0" fontId="22" fillId="6" borderId="0" xfId="1" applyFont="1" applyFill="1" applyAlignment="1">
      <alignment horizontal="center"/>
    </xf>
    <xf numFmtId="14" fontId="18" fillId="6" borderId="0" xfId="1" applyNumberFormat="1" applyFont="1" applyFill="1" applyAlignment="1" applyProtection="1">
      <alignment horizontal="center"/>
      <protection locked="0"/>
    </xf>
    <xf numFmtId="0" fontId="11" fillId="8" borderId="1" xfId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left" vertical="center" wrapText="1" indent="1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1" fillId="5" borderId="1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1" fillId="8" borderId="4" xfId="1" applyFont="1" applyFill="1" applyBorder="1" applyAlignment="1">
      <alignment horizontal="center" vertical="center" wrapText="1"/>
    </xf>
    <xf numFmtId="0" fontId="1" fillId="6" borderId="3" xfId="1" applyFill="1" applyBorder="1" applyAlignment="1" applyProtection="1">
      <alignment horizontal="justify" vertical="center" wrapText="1"/>
      <protection locked="0"/>
    </xf>
    <xf numFmtId="0" fontId="1" fillId="6" borderId="0" xfId="1" applyFill="1" applyAlignment="1" applyProtection="1">
      <alignment horizontal="justify" vertical="center" wrapText="1"/>
      <protection locked="0"/>
    </xf>
    <xf numFmtId="0" fontId="1" fillId="6" borderId="10" xfId="1" applyFill="1" applyBorder="1" applyAlignment="1" applyProtection="1">
      <alignment horizontal="justify" vertical="center" wrapText="1"/>
      <protection locked="0"/>
    </xf>
    <xf numFmtId="0" fontId="11" fillId="6" borderId="10" xfId="1" applyFont="1" applyFill="1" applyBorder="1" applyAlignment="1" applyProtection="1">
      <alignment horizontal="center"/>
      <protection locked="0"/>
    </xf>
    <xf numFmtId="0" fontId="14" fillId="6" borderId="3" xfId="1" applyFont="1" applyFill="1" applyBorder="1" applyAlignment="1">
      <alignment horizontal="center"/>
    </xf>
    <xf numFmtId="0" fontId="20" fillId="6" borderId="0" xfId="1" applyFont="1" applyFill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23"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2F2F2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142920</xdr:colOff>
      <xdr:row>0</xdr:row>
      <xdr:rowOff>28440</xdr:rowOff>
    </xdr:from>
    <xdr:to>
      <xdr:col>6</xdr:col>
      <xdr:colOff>114120</xdr:colOff>
      <xdr:row>4</xdr:row>
      <xdr:rowOff>31680</xdr:rowOff>
    </xdr:to>
    <xdr:pic>
      <xdr:nvPicPr>
        <xdr:cNvPr id="2" name="Imagem 5" descr="Brasaosaopa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16320" y="28440"/>
          <a:ext cx="735840" cy="76500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142920</xdr:colOff>
      <xdr:row>0</xdr:row>
      <xdr:rowOff>28440</xdr:rowOff>
    </xdr:from>
    <xdr:to>
      <xdr:col>6</xdr:col>
      <xdr:colOff>114120</xdr:colOff>
      <xdr:row>4</xdr:row>
      <xdr:rowOff>31680</xdr:rowOff>
    </xdr:to>
    <xdr:pic>
      <xdr:nvPicPr>
        <xdr:cNvPr id="2" name="Imagem 5" descr="Brasaosaopaul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6280" y="28440"/>
          <a:ext cx="735840" cy="76500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142876</xdr:colOff>
      <xdr:row>0</xdr:row>
      <xdr:rowOff>28575</xdr:rowOff>
    </xdr:from>
    <xdr:to>
      <xdr:col>6</xdr:col>
      <xdr:colOff>152400</xdr:colOff>
      <xdr:row>4</xdr:row>
      <xdr:rowOff>32088</xdr:rowOff>
    </xdr:to>
    <xdr:pic>
      <xdr:nvPicPr>
        <xdr:cNvPr id="2" name="Imagem 5" descr="Brasaosaopaulo">
          <a:extLst>
            <a:ext uri="{FF2B5EF4-FFF2-40B4-BE49-F238E27FC236}">
              <a16:creationId xmlns:a16="http://schemas.microsoft.com/office/drawing/2014/main" id="{BF49A67B-1194-48FC-B7DB-91433ED4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 contrast="6000"/>
        </a:blip>
        <a:srcRect/>
        <a:stretch>
          <a:fillRect/>
        </a:stretch>
      </xdr:blipFill>
      <xdr:spPr bwMode="auto">
        <a:xfrm>
          <a:off x="600076" y="28575"/>
          <a:ext cx="695324" cy="76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70"/>
  <sheetViews>
    <sheetView tabSelected="1" view="pageBreakPreview" topLeftCell="A4" zoomScale="78" zoomScaleNormal="50" zoomScaleSheetLayoutView="78" workbookViewId="0">
      <selection activeCell="AL16" sqref="AL16:AS16"/>
    </sheetView>
  </sheetViews>
  <sheetFormatPr defaultColWidth="9.109375" defaultRowHeight="14.4" x14ac:dyDescent="0.3"/>
  <cols>
    <col min="1" max="1" width="5.88671875" style="1" customWidth="1"/>
    <col min="2" max="2" width="0.88671875" style="1" customWidth="1"/>
    <col min="3" max="25" width="2.6640625" style="1" customWidth="1"/>
    <col min="26" max="26" width="3.5546875" style="1" customWidth="1"/>
    <col min="27" max="53" width="2.6640625" style="1" customWidth="1"/>
    <col min="54" max="54" width="3.33203125" style="1" customWidth="1"/>
    <col min="55" max="55" width="2.6640625" style="1" customWidth="1"/>
    <col min="56" max="56" width="0.5546875" style="1" customWidth="1"/>
    <col min="57" max="57" width="8.44140625" style="1" customWidth="1"/>
    <col min="58" max="58" width="17" style="1" customWidth="1"/>
    <col min="59" max="59" width="6.44140625" style="1" customWidth="1"/>
    <col min="60" max="1024" width="9.109375" style="1"/>
  </cols>
  <sheetData>
    <row r="1" spans="1:57" ht="8.2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5" customHeight="1" x14ac:dyDescent="0.3">
      <c r="A2" s="2"/>
      <c r="B2" s="2"/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3"/>
      <c r="BE2" s="3"/>
    </row>
    <row r="3" spans="1:57" ht="19.5" customHeight="1" x14ac:dyDescent="0.3">
      <c r="A3" s="2"/>
      <c r="B3" s="2"/>
      <c r="C3" s="69" t="str">
        <f>IF(OR(D50="A atividade depende de prévia autorização do órgão gestor da Unidade de Conservação. Procure a administração da unidade para mais informações",D50="A coleta em APP de imóveis maiores que 4 (quatro) módulos fiscais deverá ser previamente autorizada. Acesse o portal de licenciamento da CETESB para solicitar a  autorização:"),"SOLICITAÇÃO DE AUTORIZAÇÃO","COMUNICAÇÃO PRÉVIA DE EXPLORAÇÃO")</f>
        <v>COMUNICAÇÃO PRÉVIA DE EXPLORAÇÃO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3"/>
      <c r="BE3" s="3"/>
    </row>
    <row r="4" spans="1:57" ht="17.25" customHeight="1" x14ac:dyDescent="0.3">
      <c r="A4" s="2"/>
      <c r="B4" s="2"/>
      <c r="C4" s="70" t="s">
        <v>114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3"/>
      <c r="BE4" s="3"/>
    </row>
    <row r="5" spans="1:57" ht="9" customHeight="1" x14ac:dyDescent="0.3">
      <c r="A5" s="2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3"/>
      <c r="BE5" s="3"/>
    </row>
    <row r="6" spans="1:57" ht="21" customHeight="1" x14ac:dyDescent="0.3">
      <c r="A6" s="2"/>
      <c r="B6" s="2"/>
      <c r="C6" s="56" t="s">
        <v>1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3"/>
      <c r="BE6" s="3"/>
    </row>
    <row r="7" spans="1:57" ht="27" customHeight="1" x14ac:dyDescent="0.3">
      <c r="A7" s="2"/>
      <c r="B7" s="2"/>
      <c r="C7" s="57" t="s">
        <v>2</v>
      </c>
      <c r="D7" s="57"/>
      <c r="E7" s="57"/>
      <c r="F7" s="57"/>
      <c r="G7" s="57"/>
      <c r="H7" s="57"/>
      <c r="I7" s="72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2" t="s">
        <v>3</v>
      </c>
      <c r="AB7" s="62"/>
      <c r="AC7" s="62"/>
      <c r="AD7" s="62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5"/>
      <c r="BE7" s="3"/>
    </row>
    <row r="8" spans="1:57" ht="27" customHeight="1" x14ac:dyDescent="0.3">
      <c r="A8" s="2"/>
      <c r="B8" s="2"/>
      <c r="C8" s="75" t="s">
        <v>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7"/>
      <c r="R8" s="48"/>
      <c r="S8" s="49"/>
      <c r="T8" s="49"/>
      <c r="U8" s="49"/>
      <c r="V8" s="49"/>
      <c r="W8" s="49"/>
      <c r="X8" s="49"/>
      <c r="Y8" s="49"/>
      <c r="Z8" s="50"/>
      <c r="AA8" s="51" t="str">
        <f>IF(R8='Lista Suspensa'!E2,"Qual o nome da Comunidade?","")</f>
        <v/>
      </c>
      <c r="AB8" s="52"/>
      <c r="AC8" s="52"/>
      <c r="AD8" s="52"/>
      <c r="AE8" s="53"/>
      <c r="AF8" s="53"/>
      <c r="AG8" s="53"/>
      <c r="AH8" s="53"/>
      <c r="AI8" s="53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5"/>
      <c r="BE8" s="3"/>
    </row>
    <row r="9" spans="1:57" ht="27" customHeight="1" x14ac:dyDescent="0.3">
      <c r="A9" s="2"/>
      <c r="B9" s="2"/>
      <c r="C9" s="99" t="str">
        <f>IF(R8='Lista Suspensa'!E2,"É integrante de qual segmento de Povos e comunidades Tradicionais?","")</f>
        <v/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99" t="str">
        <f>IF(AND(R8='Lista Suspensa'!E2,X9='Lista Suspensa'!J8),"Outro segmento, qual?","")</f>
        <v/>
      </c>
      <c r="AK9" s="99"/>
      <c r="AL9" s="99"/>
      <c r="AM9" s="99"/>
      <c r="AN9" s="99"/>
      <c r="AO9" s="99"/>
      <c r="AP9" s="99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5"/>
      <c r="BE9" s="3"/>
    </row>
    <row r="10" spans="1:57" ht="21" customHeight="1" x14ac:dyDescent="0.3">
      <c r="A10" s="2"/>
      <c r="B10" s="2"/>
      <c r="C10" s="56" t="s">
        <v>5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"/>
      <c r="BE10" s="3"/>
    </row>
    <row r="11" spans="1:57" ht="27" customHeight="1" x14ac:dyDescent="0.3">
      <c r="A11" s="2"/>
      <c r="B11" s="2"/>
      <c r="C11" s="57" t="s">
        <v>6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57" t="s">
        <v>7</v>
      </c>
      <c r="AG11" s="57"/>
      <c r="AH11" s="61"/>
      <c r="AI11" s="61"/>
      <c r="AJ11" s="61"/>
      <c r="AK11" s="61"/>
      <c r="AL11" s="57" t="s">
        <v>8</v>
      </c>
      <c r="AM11" s="57"/>
      <c r="AN11" s="57"/>
      <c r="AO11" s="57"/>
      <c r="AP11" s="57"/>
      <c r="AQ11" s="57"/>
      <c r="AR11" s="57"/>
      <c r="AS11" s="57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5"/>
      <c r="BE11" s="3"/>
    </row>
    <row r="12" spans="1:57" ht="27" customHeight="1" x14ac:dyDescent="0.3">
      <c r="A12" s="2"/>
      <c r="B12" s="2"/>
      <c r="C12" s="64" t="s">
        <v>9</v>
      </c>
      <c r="D12" s="64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57" t="s">
        <v>10</v>
      </c>
      <c r="Q12" s="57"/>
      <c r="R12" s="57"/>
      <c r="S12" s="57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57" t="s">
        <v>11</v>
      </c>
      <c r="AG12" s="57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5"/>
      <c r="BE12" s="3"/>
    </row>
    <row r="13" spans="1:57" ht="21" customHeight="1" x14ac:dyDescent="0.3">
      <c r="A13" s="2"/>
      <c r="B13" s="2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"/>
    </row>
    <row r="14" spans="1:57" ht="27" customHeight="1" x14ac:dyDescent="0.3">
      <c r="A14" s="2"/>
      <c r="B14" s="2"/>
      <c r="C14" s="57" t="s">
        <v>13</v>
      </c>
      <c r="D14" s="57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4"/>
      <c r="AA14" s="58" t="s">
        <v>14</v>
      </c>
      <c r="AB14" s="58"/>
      <c r="AC14" s="59"/>
      <c r="AD14" s="59"/>
      <c r="AE14" s="59"/>
      <c r="AF14" s="59"/>
      <c r="AG14" s="59"/>
      <c r="AH14" s="59"/>
      <c r="AI14" s="59"/>
      <c r="AJ14" s="59"/>
      <c r="AK14" s="59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5"/>
      <c r="BE14" s="2"/>
    </row>
    <row r="15" spans="1:57" ht="21" customHeight="1" x14ac:dyDescent="0.3">
      <c r="A15" s="2"/>
      <c r="B15" s="2"/>
      <c r="C15" s="56" t="s">
        <v>15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3"/>
      <c r="BE15" s="2"/>
    </row>
    <row r="16" spans="1:57" ht="27" customHeight="1" x14ac:dyDescent="0.3">
      <c r="A16" s="2"/>
      <c r="B16" s="2"/>
      <c r="C16" s="57" t="s">
        <v>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57" t="s">
        <v>7</v>
      </c>
      <c r="AG16" s="57"/>
      <c r="AH16" s="61"/>
      <c r="AI16" s="61"/>
      <c r="AJ16" s="61"/>
      <c r="AK16" s="61"/>
      <c r="AL16" s="57" t="s">
        <v>8</v>
      </c>
      <c r="AM16" s="57"/>
      <c r="AN16" s="57"/>
      <c r="AO16" s="57"/>
      <c r="AP16" s="57"/>
      <c r="AQ16" s="57"/>
      <c r="AR16" s="57"/>
      <c r="AS16" s="57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3"/>
      <c r="BE16" s="2"/>
    </row>
    <row r="17" spans="1:62" ht="27" customHeight="1" x14ac:dyDescent="0.3">
      <c r="A17" s="2"/>
      <c r="B17" s="2"/>
      <c r="C17" s="64" t="s">
        <v>9</v>
      </c>
      <c r="D17" s="64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57" t="s">
        <v>10</v>
      </c>
      <c r="Q17" s="57"/>
      <c r="R17" s="57"/>
      <c r="S17" s="57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57" t="s">
        <v>11</v>
      </c>
      <c r="AG17" s="57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3"/>
      <c r="BE17" s="2"/>
    </row>
    <row r="18" spans="1:62" ht="21" customHeight="1" x14ac:dyDescent="0.3">
      <c r="A18" s="2"/>
      <c r="B18" s="2"/>
      <c r="C18" s="56" t="s">
        <v>16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3"/>
      <c r="BE18" s="2"/>
    </row>
    <row r="19" spans="1:62" ht="27" customHeight="1" x14ac:dyDescent="0.3">
      <c r="A19" s="2"/>
      <c r="B19" s="2"/>
      <c r="C19" s="62" t="s">
        <v>17</v>
      </c>
      <c r="D19" s="62"/>
      <c r="E19" s="62"/>
      <c r="F19" s="62"/>
      <c r="G19" s="62"/>
      <c r="H19" s="62"/>
      <c r="I19" s="7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4"/>
      <c r="AH19" s="58" t="s">
        <v>129</v>
      </c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2"/>
      <c r="AZ19" s="63"/>
      <c r="BA19" s="63"/>
      <c r="BB19" s="63"/>
      <c r="BC19" s="63"/>
      <c r="BD19" s="3"/>
      <c r="BE19" s="2"/>
      <c r="BF19" s="84"/>
      <c r="BG19" s="84"/>
      <c r="BH19" s="84"/>
      <c r="BI19" s="84"/>
      <c r="BJ19" s="84"/>
    </row>
    <row r="20" spans="1:62" ht="27" customHeight="1" x14ac:dyDescent="0.3">
      <c r="A20" s="2"/>
      <c r="B20" s="2"/>
      <c r="C20" s="62" t="s">
        <v>6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62" t="s">
        <v>7</v>
      </c>
      <c r="AG20" s="62"/>
      <c r="AH20" s="85"/>
      <c r="AI20" s="85"/>
      <c r="AJ20" s="85"/>
      <c r="AK20" s="85"/>
      <c r="AL20" s="62" t="s">
        <v>8</v>
      </c>
      <c r="AM20" s="62"/>
      <c r="AN20" s="62"/>
      <c r="AO20" s="62"/>
      <c r="AP20" s="62"/>
      <c r="AQ20" s="62"/>
      <c r="AR20" s="62"/>
      <c r="AS20" s="62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3"/>
      <c r="BE20" s="2"/>
      <c r="BF20" s="84"/>
      <c r="BG20" s="84"/>
      <c r="BH20" s="84"/>
      <c r="BI20" s="84"/>
      <c r="BJ20" s="84"/>
    </row>
    <row r="21" spans="1:62" ht="27" customHeight="1" x14ac:dyDescent="0.3">
      <c r="A21" s="2"/>
      <c r="B21" s="2"/>
      <c r="C21" s="64" t="s">
        <v>9</v>
      </c>
      <c r="D21" s="64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57" t="s">
        <v>10</v>
      </c>
      <c r="Q21" s="57"/>
      <c r="R21" s="57"/>
      <c r="S21" s="57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58" t="s">
        <v>19</v>
      </c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86"/>
      <c r="BC21" s="87"/>
      <c r="BD21" s="3"/>
      <c r="BE21" s="2"/>
      <c r="BF21" s="84"/>
      <c r="BG21" s="84"/>
      <c r="BH21" s="84"/>
      <c r="BI21" s="84"/>
      <c r="BJ21" s="84"/>
    </row>
    <row r="22" spans="1:62" ht="27" customHeight="1" x14ac:dyDescent="0.3">
      <c r="A22" s="2"/>
      <c r="B22" s="2"/>
      <c r="C22" s="57" t="s">
        <v>18</v>
      </c>
      <c r="D22" s="57"/>
      <c r="E22" s="57"/>
      <c r="F22" s="57"/>
      <c r="G22" s="57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7"/>
      <c r="BD22" s="3"/>
      <c r="BE22" s="2"/>
      <c r="BF22" s="84"/>
      <c r="BG22" s="84"/>
      <c r="BH22" s="84"/>
      <c r="BI22" s="84"/>
      <c r="BJ22" s="84"/>
    </row>
    <row r="23" spans="1:62" ht="27" customHeight="1" x14ac:dyDescent="0.3">
      <c r="A23" s="2"/>
      <c r="B23" s="2"/>
      <c r="C23" s="88" t="s">
        <v>20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/>
      <c r="T23" s="89"/>
      <c r="U23" s="89"/>
      <c r="V23" s="90" t="str">
        <f>IF(S23="Sim","Qual Categoria de Unidade de Conservação?","")</f>
        <v/>
      </c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2" t="s">
        <v>52</v>
      </c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3"/>
      <c r="BD23" s="3"/>
      <c r="BE23" s="2"/>
      <c r="BF23" s="84"/>
      <c r="BG23" s="84"/>
      <c r="BH23" s="84"/>
      <c r="BI23" s="84"/>
      <c r="BJ23" s="84"/>
    </row>
    <row r="24" spans="1:62" ht="21" customHeight="1" x14ac:dyDescent="0.3">
      <c r="A24" s="2"/>
      <c r="B24" s="2"/>
      <c r="C24" s="56" t="s">
        <v>21</v>
      </c>
      <c r="D24" s="56"/>
      <c r="E24" s="56" t="s">
        <v>22</v>
      </c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3"/>
      <c r="BE24" s="2"/>
      <c r="BF24" s="84"/>
      <c r="BG24" s="84"/>
      <c r="BH24" s="84"/>
      <c r="BI24" s="84"/>
      <c r="BJ24" s="84"/>
    </row>
    <row r="25" spans="1:62" ht="27" customHeight="1" x14ac:dyDescent="0.3">
      <c r="A25" s="2"/>
      <c r="B25" s="2"/>
      <c r="C25" s="58" t="s">
        <v>23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2"/>
      <c r="X25" s="86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87"/>
      <c r="BD25" s="3"/>
      <c r="BE25" s="2"/>
      <c r="BF25" s="84"/>
      <c r="BG25" s="84"/>
      <c r="BH25" s="84"/>
      <c r="BI25" s="84"/>
      <c r="BJ25" s="84"/>
    </row>
    <row r="26" spans="1:62" ht="40.5" customHeight="1" x14ac:dyDescent="0.3">
      <c r="A26" s="2"/>
      <c r="B26" s="2"/>
      <c r="C26" s="104" t="s">
        <v>24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5" t="s">
        <v>25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4" t="s">
        <v>117</v>
      </c>
      <c r="AJ26" s="104"/>
      <c r="AK26" s="104"/>
      <c r="AL26" s="104"/>
      <c r="AM26" s="104"/>
      <c r="AN26" s="104"/>
      <c r="AO26" s="104"/>
      <c r="AP26" s="104" t="s">
        <v>118</v>
      </c>
      <c r="AQ26" s="104"/>
      <c r="AR26" s="104"/>
      <c r="AS26" s="104"/>
      <c r="AT26" s="104"/>
      <c r="AU26" s="104"/>
      <c r="AV26" s="104"/>
      <c r="AW26" s="104" t="s">
        <v>133</v>
      </c>
      <c r="AX26" s="104"/>
      <c r="AY26" s="104"/>
      <c r="AZ26" s="104"/>
      <c r="BA26" s="104"/>
      <c r="BB26" s="104"/>
      <c r="BC26" s="104"/>
      <c r="BD26" s="6"/>
      <c r="BE26" s="6"/>
      <c r="BF26" s="7"/>
      <c r="BG26"/>
    </row>
    <row r="27" spans="1:62" ht="27" customHeight="1" x14ac:dyDescent="0.3">
      <c r="A27" s="2"/>
      <c r="B27" s="2"/>
      <c r="C27" s="46" t="s">
        <v>115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 t="s">
        <v>116</v>
      </c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 t="s">
        <v>132</v>
      </c>
      <c r="AX27" s="47"/>
      <c r="AY27" s="47"/>
      <c r="AZ27" s="47"/>
      <c r="BA27" s="47"/>
      <c r="BB27" s="47"/>
      <c r="BC27" s="47"/>
      <c r="BD27" s="6"/>
      <c r="BE27" s="6"/>
      <c r="BF27" s="7"/>
      <c r="BG27"/>
    </row>
    <row r="28" spans="1:62" ht="5.25" customHeight="1" x14ac:dyDescent="0.3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6"/>
      <c r="BE28" s="6"/>
      <c r="BF28" s="7"/>
    </row>
    <row r="29" spans="1:62" ht="21" customHeight="1" x14ac:dyDescent="0.3">
      <c r="A29" s="2"/>
      <c r="B29" s="2"/>
      <c r="C29" s="78" t="s">
        <v>28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80"/>
      <c r="BD29" s="2"/>
      <c r="BE29" s="2"/>
      <c r="BF29" s="2"/>
    </row>
    <row r="30" spans="1:62" ht="26.25" customHeight="1" x14ac:dyDescent="0.3">
      <c r="A30" s="2"/>
      <c r="B30" s="2"/>
      <c r="C30" s="10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8"/>
      <c r="BD30" s="2"/>
      <c r="BE30" s="2"/>
      <c r="BF30" s="2"/>
    </row>
    <row r="31" spans="1:62" ht="26.25" customHeight="1" x14ac:dyDescent="0.3">
      <c r="A31" s="2"/>
      <c r="B31" s="5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1"/>
      <c r="BD31" s="2"/>
      <c r="BE31" s="2"/>
      <c r="BF31" s="2"/>
    </row>
    <row r="32" spans="1:62" ht="6" customHeight="1" x14ac:dyDescent="0.3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9" ht="6" customHeight="1" x14ac:dyDescent="0.3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5"/>
      <c r="BE33" s="2"/>
      <c r="BF33" s="2"/>
      <c r="BG33" s="2"/>
    </row>
    <row r="34" spans="1:59" ht="22.5" customHeight="1" x14ac:dyDescent="0.3">
      <c r="A34" s="2"/>
      <c r="B34" s="5"/>
      <c r="C34" s="114" t="s">
        <v>121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5"/>
      <c r="BE34" s="2"/>
      <c r="BF34" s="2"/>
      <c r="BG34" s="2"/>
    </row>
    <row r="35" spans="1:59" ht="19.5" customHeight="1" x14ac:dyDescent="0.3">
      <c r="A35" s="2"/>
      <c r="B35" s="5"/>
      <c r="C35" s="114" t="s">
        <v>119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5"/>
      <c r="BE35" s="2"/>
      <c r="BF35" s="2"/>
      <c r="BG35" s="2"/>
    </row>
    <row r="36" spans="1:59" ht="25.5" customHeight="1" x14ac:dyDescent="0.3">
      <c r="A36" s="2"/>
      <c r="B36" s="5"/>
      <c r="C36" s="54" t="s">
        <v>120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"/>
      <c r="BE36" s="2"/>
      <c r="BF36" s="2"/>
      <c r="BG36" s="2"/>
    </row>
    <row r="37" spans="1:59" ht="32.25" customHeight="1" x14ac:dyDescent="0.3">
      <c r="A37" s="2"/>
      <c r="B37" s="5"/>
      <c r="C37" s="54" t="s">
        <v>136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"/>
      <c r="BE37" s="2"/>
      <c r="BF37" s="2"/>
      <c r="BG37" s="2"/>
    </row>
    <row r="38" spans="1:59" ht="29.25" customHeight="1" x14ac:dyDescent="0.3">
      <c r="A38" s="2"/>
      <c r="B38" s="5"/>
      <c r="C38" s="54" t="s">
        <v>135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"/>
      <c r="BE38" s="2"/>
      <c r="BF38" s="2"/>
      <c r="BG38" s="2"/>
    </row>
    <row r="39" spans="1:59" ht="45" customHeight="1" x14ac:dyDescent="0.3">
      <c r="A39" s="2"/>
      <c r="B39" s="40"/>
      <c r="C39" s="4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95" t="str">
        <f>IF(I7="","",IF(OR(R8="",AZ19="",S23="",X25="",BB21="",AI27="",AP27=""),"Existem campos não preenchidos. Por favor, complete o documento.",IF(AND(S23='Lista Suspensa'!H2,AI23=""),"Por favor, indique qual categoria de Unidade de Conservação",IF(AND(BB21="Não",F46=""),"Por favor, preencha abaixo as informação do proprietário(a) ou possuidor(a) do imóvel",IF(OR(AND(R8='Lista Suspensa'!E2,OR(AJ8="",X9="")),AND(R8='Lista Suspensa'!E2,X9='Lista Suspensa'!J8,AQ9="")),"Por favor, preencha todos os campos da Identificação do Interessado",IF(AND(S23='Lista Suspensa'!H2,OR(AI23='Lista Suspensa'!I2,AI23='Lista Suspensa'!I3,AI23='Lista Suspensa'!I4,AI23='Lista Suspensa'!I5,AI23='Lista Suspensa'!I6)),'Lista Suspensa'!B3,IF(AND(S23='Lista Suspensa'!H2,OR(AI23='Lista Suspensa'!I11,AI23='Lista Suspensa'!I12)),'Lista Suspensa'!B2,IF(AND(AZ19='Lista Suspensa'!G2,R8='Lista Suspensa'!E3,OR(X25='Lista Suspensa'!F2,X25='Lista Suspensa'!F5)),'Lista Suspensa'!B6,""))))))))</f>
        <v/>
      </c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5"/>
      <c r="BE39" s="2"/>
      <c r="BF39" s="2"/>
      <c r="BG39" s="2"/>
    </row>
    <row r="40" spans="1:59" ht="15" customHeight="1" x14ac:dyDescent="0.3">
      <c r="B40" s="42"/>
      <c r="C40" s="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96" t="s">
        <v>29</v>
      </c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"/>
      <c r="BE40"/>
    </row>
    <row r="41" spans="1:59" ht="15" customHeight="1" x14ac:dyDescent="0.3">
      <c r="B41" s="42"/>
      <c r="C41" s="43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82" t="s">
        <v>30</v>
      </c>
      <c r="AI41" s="82"/>
      <c r="AJ41" s="2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1"/>
      <c r="BA41" s="11"/>
      <c r="BB41" s="11"/>
      <c r="BC41" s="11"/>
      <c r="BD41" s="9"/>
      <c r="BE41"/>
    </row>
    <row r="42" spans="1:59" ht="15" customHeight="1" x14ac:dyDescent="0.3">
      <c r="B42" s="39"/>
      <c r="C42" s="43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82" t="s">
        <v>31</v>
      </c>
      <c r="AI42" s="82"/>
      <c r="AJ42" s="2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12"/>
      <c r="BA42" s="12"/>
      <c r="BB42" s="12"/>
      <c r="BC42" s="12"/>
    </row>
    <row r="43" spans="1:59" ht="9" customHeight="1" x14ac:dyDescent="0.3">
      <c r="B43" s="39"/>
      <c r="C43" s="4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3"/>
      <c r="AI43" s="13"/>
      <c r="AJ43" s="2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2"/>
      <c r="BA43" s="12"/>
      <c r="BB43" s="12"/>
      <c r="BC43" s="12"/>
    </row>
    <row r="44" spans="1:59" ht="21" customHeight="1" x14ac:dyDescent="0.3">
      <c r="B44" s="39"/>
      <c r="C44" s="43"/>
      <c r="D44" s="17"/>
      <c r="E44" s="17"/>
      <c r="F44" s="97" t="str">
        <f>IF(BB21='Lista Suspensa'!K3,"Anuência dos(as) proprietários(as)","")</f>
        <v/>
      </c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18"/>
      <c r="BA44" s="18"/>
      <c r="BB44" s="12"/>
      <c r="BC44" s="12"/>
    </row>
    <row r="45" spans="1:59" ht="27" customHeight="1" x14ac:dyDescent="0.3">
      <c r="B45" s="39"/>
      <c r="C45" s="43"/>
      <c r="D45" s="17"/>
      <c r="E45" s="17"/>
      <c r="F45" s="93" t="str">
        <f>IF(BB21='Lista Suspensa'!K3,"Nome do(a) proprietário(a)","")</f>
        <v/>
      </c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 t="str">
        <f>IF(BB21='Lista Suspensa'!K3,"Assinatura","")</f>
        <v/>
      </c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18"/>
      <c r="BA45" s="18"/>
      <c r="BB45" s="12"/>
      <c r="BC45" s="12"/>
    </row>
    <row r="46" spans="1:59" ht="27" customHeight="1" x14ac:dyDescent="0.3">
      <c r="B46" s="39"/>
      <c r="C46" s="43"/>
      <c r="D46" s="17"/>
      <c r="E46" s="17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18"/>
      <c r="BA46" s="18"/>
      <c r="BB46" s="12"/>
      <c r="BC46" s="12"/>
    </row>
    <row r="47" spans="1:59" ht="27" customHeight="1" x14ac:dyDescent="0.3">
      <c r="B47" s="39"/>
      <c r="C47" s="43"/>
      <c r="D47" s="17"/>
      <c r="E47" s="17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18"/>
      <c r="BA47" s="18"/>
      <c r="BB47" s="12"/>
      <c r="BC47" s="12"/>
    </row>
    <row r="48" spans="1:59" ht="27" customHeight="1" x14ac:dyDescent="0.3">
      <c r="B48" s="39"/>
      <c r="C48" s="43"/>
      <c r="D48" s="17"/>
      <c r="E48" s="17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18"/>
      <c r="BA48" s="18"/>
      <c r="BB48" s="12"/>
      <c r="BC48" s="12"/>
    </row>
    <row r="49" spans="2:56" ht="10.5" customHeight="1" x14ac:dyDescent="0.3">
      <c r="B49" s="39"/>
      <c r="C49" s="4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5"/>
      <c r="BC49" s="5"/>
    </row>
    <row r="50" spans="2:56" ht="15" customHeight="1" x14ac:dyDescent="0.3">
      <c r="B50" s="39"/>
      <c r="C50" s="42"/>
      <c r="D50" s="92" t="str">
        <f>IF(AE39&lt;&gt;"","",'Lista Suspensa'!B5)</f>
        <v>Este documento preenchido, assinado e digitalizado deve ser inserido no sistema (e-ambiente)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"/>
    </row>
    <row r="51" spans="2:56" ht="21" customHeight="1" x14ac:dyDescent="0.3">
      <c r="B51" s="39"/>
      <c r="C51" s="4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"/>
    </row>
    <row r="52" spans="2:56" ht="15" customHeight="1" x14ac:dyDescent="0.3">
      <c r="B52" s="39"/>
      <c r="C52" s="39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39"/>
      <c r="BD52" s="39"/>
    </row>
    <row r="53" spans="2:56" x14ac:dyDescent="0.3"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</row>
    <row r="54" spans="2:56" x14ac:dyDescent="0.3"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</row>
    <row r="55" spans="2:56" x14ac:dyDescent="0.3"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</row>
    <row r="56" spans="2:56" x14ac:dyDescent="0.3"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</row>
    <row r="57" spans="2:56" x14ac:dyDescent="0.3"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</row>
    <row r="58" spans="2:56" x14ac:dyDescent="0.3"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</row>
    <row r="59" spans="2:56" x14ac:dyDescent="0.3"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</row>
    <row r="60" spans="2:56" x14ac:dyDescent="0.3"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</row>
    <row r="61" spans="2:56" x14ac:dyDescent="0.3"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</row>
    <row r="62" spans="2:56" x14ac:dyDescent="0.3"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</row>
    <row r="63" spans="2:56" x14ac:dyDescent="0.3"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</row>
    <row r="64" spans="2:56" x14ac:dyDescent="0.3"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</row>
    <row r="65" spans="7:54" x14ac:dyDescent="0.3"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</row>
    <row r="66" spans="7:54" x14ac:dyDescent="0.3"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</row>
    <row r="67" spans="7:54" x14ac:dyDescent="0.3"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</row>
    <row r="68" spans="7:54" x14ac:dyDescent="0.3"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</row>
    <row r="69" spans="7:54" x14ac:dyDescent="0.3"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</row>
    <row r="70" spans="7:54" x14ac:dyDescent="0.3"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</row>
  </sheetData>
  <sheetProtection sheet="1" objects="1" scenarios="1" formatRows="0" insertRows="0"/>
  <mergeCells count="109">
    <mergeCell ref="AJ8:BC8"/>
    <mergeCell ref="C9:W9"/>
    <mergeCell ref="X9:AI9"/>
    <mergeCell ref="AJ9:AP9"/>
    <mergeCell ref="AQ9:BC9"/>
    <mergeCell ref="E14:Z14"/>
    <mergeCell ref="I19:AG19"/>
    <mergeCell ref="AH19:AY19"/>
    <mergeCell ref="AK41:AY41"/>
    <mergeCell ref="AI27:AO27"/>
    <mergeCell ref="AW27:BC27"/>
    <mergeCell ref="AP27:AV27"/>
    <mergeCell ref="C26:Q26"/>
    <mergeCell ref="R26:AH26"/>
    <mergeCell ref="AI26:AO26"/>
    <mergeCell ref="AW26:BC26"/>
    <mergeCell ref="AP26:AV26"/>
    <mergeCell ref="C30:BC31"/>
    <mergeCell ref="C25:W25"/>
    <mergeCell ref="AI23:BC23"/>
    <mergeCell ref="C34:BC34"/>
    <mergeCell ref="C35:BC35"/>
    <mergeCell ref="C36:BC36"/>
    <mergeCell ref="AL11:AS11"/>
    <mergeCell ref="E17:O17"/>
    <mergeCell ref="D50:BB51"/>
    <mergeCell ref="F47:AK47"/>
    <mergeCell ref="AL47:AY47"/>
    <mergeCell ref="F48:AK48"/>
    <mergeCell ref="AL48:AY48"/>
    <mergeCell ref="D49:BA49"/>
    <mergeCell ref="C38:BC38"/>
    <mergeCell ref="AE39:BC39"/>
    <mergeCell ref="AE40:BC40"/>
    <mergeCell ref="AH41:AI41"/>
    <mergeCell ref="AL46:AY46"/>
    <mergeCell ref="F44:AY44"/>
    <mergeCell ref="F45:AK45"/>
    <mergeCell ref="AL45:AY45"/>
    <mergeCell ref="C29:BC29"/>
    <mergeCell ref="F46:AK46"/>
    <mergeCell ref="AH42:AI42"/>
    <mergeCell ref="AK42:AY42"/>
    <mergeCell ref="BF19:BJ25"/>
    <mergeCell ref="C20:N20"/>
    <mergeCell ref="O20:AE20"/>
    <mergeCell ref="AF20:AG20"/>
    <mergeCell ref="AH20:AK20"/>
    <mergeCell ref="AL20:AS20"/>
    <mergeCell ref="AT20:BC20"/>
    <mergeCell ref="C21:D21"/>
    <mergeCell ref="E21:O21"/>
    <mergeCell ref="P21:S21"/>
    <mergeCell ref="T21:AE21"/>
    <mergeCell ref="AF21:BA21"/>
    <mergeCell ref="BB21:BC21"/>
    <mergeCell ref="C23:R23"/>
    <mergeCell ref="S23:U23"/>
    <mergeCell ref="V23:AH23"/>
    <mergeCell ref="X25:BC25"/>
    <mergeCell ref="C24:BC24"/>
    <mergeCell ref="P17:S17"/>
    <mergeCell ref="C22:G22"/>
    <mergeCell ref="H22:BC22"/>
    <mergeCell ref="C2:BC2"/>
    <mergeCell ref="C3:BC3"/>
    <mergeCell ref="C4:BC4"/>
    <mergeCell ref="C6:BC6"/>
    <mergeCell ref="C7:H7"/>
    <mergeCell ref="AA7:AD7"/>
    <mergeCell ref="AE7:BC7"/>
    <mergeCell ref="I7:Z7"/>
    <mergeCell ref="C12:D12"/>
    <mergeCell ref="E12:O12"/>
    <mergeCell ref="P12:S12"/>
    <mergeCell ref="T12:AE12"/>
    <mergeCell ref="AF12:AG12"/>
    <mergeCell ref="AH12:BC12"/>
    <mergeCell ref="C8:Q8"/>
    <mergeCell ref="C10:BC10"/>
    <mergeCell ref="C11:N11"/>
    <mergeCell ref="O11:AE11"/>
    <mergeCell ref="AF11:AG11"/>
    <mergeCell ref="AH11:AK11"/>
    <mergeCell ref="AT11:BC11"/>
    <mergeCell ref="C27:Q27"/>
    <mergeCell ref="R27:AH27"/>
    <mergeCell ref="R8:Z8"/>
    <mergeCell ref="AA8:AI8"/>
    <mergeCell ref="C37:BC37"/>
    <mergeCell ref="C13:BC13"/>
    <mergeCell ref="C14:D14"/>
    <mergeCell ref="AA14:AB14"/>
    <mergeCell ref="AC14:AK14"/>
    <mergeCell ref="AL14:BC14"/>
    <mergeCell ref="C15:BC15"/>
    <mergeCell ref="C16:N16"/>
    <mergeCell ref="O16:AE16"/>
    <mergeCell ref="AF16:AG16"/>
    <mergeCell ref="AH16:AK16"/>
    <mergeCell ref="AL16:AS16"/>
    <mergeCell ref="AT16:BC16"/>
    <mergeCell ref="T17:AE17"/>
    <mergeCell ref="AF17:AG17"/>
    <mergeCell ref="AH17:BC17"/>
    <mergeCell ref="C18:BC18"/>
    <mergeCell ref="C19:H19"/>
    <mergeCell ref="AZ19:BC19"/>
    <mergeCell ref="C17:D17"/>
  </mergeCells>
  <conditionalFormatting sqref="B40 BD40:BD41 BC50:BC51">
    <cfRule type="cellIs" dxfId="22" priority="19" operator="equal">
      <formula>"Esta atividade deverá ser previamente autorizada. Entre em contato para a Agência Ambiental da CETESB que atende seu município para obter maiores informações"</formula>
    </cfRule>
  </conditionalFormatting>
  <conditionalFormatting sqref="B40:B41 BD40:BD41 C50:C51 BC50:BC51">
    <cfRule type="cellIs" dxfId="21" priority="20" operator="equal">
      <formula>"Atividade não permitida. Neste tipo de Unidade de Conservação a atividade somente é permitida  quando praticada por povos ou comunidades tradicionais, ou com evidências de tradicionalidade, preexistentes à criação da unidade"</formula>
    </cfRule>
    <cfRule type="cellIs" dxfId="20" priority="21" operator="equal">
      <formula>"A atividade depende de Autorização do Conselho Gestor da Unidade de Conservação. Entre em Contato com a administração da Unidade"</formula>
    </cfRule>
  </conditionalFormatting>
  <conditionalFormatting sqref="C9:W9">
    <cfRule type="cellIs" dxfId="19" priority="11" operator="equal">
      <formula>"É integrante de qual segmento de Povos e comunidades Tradicionais?"</formula>
    </cfRule>
  </conditionalFormatting>
  <conditionalFormatting sqref="D50">
    <cfRule type="cellIs" dxfId="18" priority="2" operator="equal">
      <formula>"A coleta em APP de imóveis maiores que 4 (quatro) módulos fiscais deverá ser previamente autorizada. Acesse o portal de licenciamento da CETESB para solicitar a  autorização: https://portalambiental.cetesb.sp.gov.br/pla/welcome.do"</formula>
    </cfRule>
    <cfRule type="cellIs" dxfId="17" priority="26" operator="equal">
      <formula>"Atividade não permitida. Neste tipo de Unidade de Conservação a atividade somente é permitida quando praticada por povos ou comunidades tradicionais, ou com evidências de tradicionalidade, preexistentes à criação da unidade"</formula>
    </cfRule>
  </conditionalFormatting>
  <conditionalFormatting sqref="V23:AH23">
    <cfRule type="expression" dxfId="13" priority="18">
      <formula>$S$23="Sim"</formula>
    </cfRule>
  </conditionalFormatting>
  <conditionalFormatting sqref="AA8">
    <cfRule type="expression" dxfId="11" priority="14">
      <formula>$R$8="Sim"</formula>
    </cfRule>
  </conditionalFormatting>
  <conditionalFormatting sqref="AE33:BC33 AE39">
    <cfRule type="cellIs" dxfId="10" priority="28" operator="equal">
      <formula>"Por favor, preencha as informação do produto a ser transportado"</formula>
    </cfRule>
    <cfRule type="cellIs" dxfId="9" priority="29" operator="equal">
      <formula>"Por favor, preencha todos os campos da Identificação do Interessado"</formula>
    </cfRule>
    <cfRule type="cellIs" dxfId="8" priority="30" operator="equal">
      <formula>"Por favor, indique qual categoria de Unidade de Conservação"</formula>
    </cfRule>
    <cfRule type="cellIs" dxfId="7" priority="31" operator="equal">
      <formula>"Existem Campos não preenchidos. Por favor, complete o documento."</formula>
    </cfRule>
  </conditionalFormatting>
  <conditionalFormatting sqref="AE39:BC39">
    <cfRule type="cellIs" dxfId="6" priority="40" operator="equal">
      <formula>"Por favor, indique um nome popular da espécie a ser coleta"</formula>
    </cfRule>
    <cfRule type="cellIs" dxfId="5" priority="41" operator="equal">
      <formula>"Por favor, indique o nome científico da espécie a ser coletada"</formula>
    </cfRule>
    <cfRule type="cellIs" dxfId="4" priority="42" operator="equal">
      <formula>"Por favor, preencha abaixo as informação do proprietário(a) ou possuidor(a) do imóvel"</formula>
    </cfRule>
  </conditionalFormatting>
  <conditionalFormatting sqref="AJ9:AP9">
    <cfRule type="cellIs" dxfId="2" priority="12" operator="equal">
      <formula>"Outro segmento, qual?"</formula>
    </cfRule>
  </conditionalFormatting>
  <printOptions horizontalCentered="1"/>
  <pageMargins left="0" right="0" top="0" bottom="0" header="0" footer="0"/>
  <pageSetup paperSize="9" scale="72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6E266C0-F197-4867-A948-B740EC651FAF}">
            <xm:f>$BB$21='Lista Suspensa'!$K$3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F44:AY44</xm:sqref>
        </x14:conditionalFormatting>
        <x14:conditionalFormatting xmlns:xm="http://schemas.microsoft.com/office/excel/2006/main">
          <x14:cfRule type="expression" priority="7" id="{35AE99CA-2E21-4C91-B0E3-DE78081BCA8F}">
            <xm:f>$BB$21='Lista Suspensa'!$K$3</xm:f>
            <x14:dxf>
              <font>
                <color theme="1"/>
              </font>
              <fill>
                <patternFill>
                  <bgColor theme="0" tint="-4.9989318521683403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F45:AY45</xm:sqref>
        </x14:conditionalFormatting>
        <x14:conditionalFormatting xmlns:xm="http://schemas.microsoft.com/office/excel/2006/main">
          <x14:cfRule type="expression" priority="6" id="{666454C0-8520-4428-92BD-1DC4EE24FCCC}">
            <xm:f>$BB$21='Lista Suspensa'!$K$3</xm:f>
            <x14:dxf>
              <font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F46:AY48</xm:sqref>
        </x14:conditionalFormatting>
        <x14:conditionalFormatting xmlns:xm="http://schemas.microsoft.com/office/excel/2006/main">
          <x14:cfRule type="expression" priority="10" id="{2282B5F9-572E-4379-B51E-8FFB0064FC95}">
            <xm:f>$R$8='Lista Suspensa'!$E$2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X9:AI9</xm:sqref>
        </x14:conditionalFormatting>
        <x14:conditionalFormatting xmlns:xm="http://schemas.microsoft.com/office/excel/2006/main">
          <x14:cfRule type="expression" priority="15" id="{021E2B20-7188-4174-BF90-7D65461D41DF}">
            <xm:f>$S$23='Lista Suspensa'!$H$2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AI23:BC23</xm:sqref>
        </x14:conditionalFormatting>
        <x14:conditionalFormatting xmlns:xm="http://schemas.microsoft.com/office/excel/2006/main">
          <x14:cfRule type="expression" priority="13" id="{648D88CF-6F18-4A21-B0CA-61844C007697}">
            <xm:f>$R$8='Lista Suspensa'!$E$2</xm:f>
            <x14:dxf>
              <font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AJ8:BC8</xm:sqref>
        </x14:conditionalFormatting>
        <x14:conditionalFormatting xmlns:xm="http://schemas.microsoft.com/office/excel/2006/main">
          <x14:cfRule type="expression" priority="9" id="{DC740EB5-252F-4E82-A573-6F8CF2EE1A63}">
            <xm:f>AND(R8='Lista Suspensa'!E2,X9='Lista Suspensa'!J8)</xm:f>
            <x14:dxf>
              <font>
                <color theme="1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AQ9:BC9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'Lista Suspensa'!$H$2:$H$3</xm:f>
          </x14:formula1>
          <xm:sqref>S23:U23</xm:sqref>
        </x14:dataValidation>
        <x14:dataValidation type="list" allowBlank="1" showInputMessage="1" showErrorMessage="1" xr:uid="{00000000-0002-0000-0000-000001000000}">
          <x14:formula1>
            <xm:f>'Lista Suspensa'!$J$2:$J$8</xm:f>
          </x14:formula1>
          <xm:sqref>X9:AI9</xm:sqref>
        </x14:dataValidation>
        <x14:dataValidation type="list" allowBlank="1" showInputMessage="1" showErrorMessage="1" xr:uid="{00000000-0002-0000-0000-000002000000}">
          <x14:formula1>
            <xm:f>'Lista Suspensa'!$E$2:$E$3</xm:f>
          </x14:formula1>
          <xm:sqref>R8:Z8</xm:sqref>
        </x14:dataValidation>
        <x14:dataValidation type="list" allowBlank="1" showInputMessage="1" showErrorMessage="1" xr:uid="{00000000-0002-0000-0000-000003000000}">
          <x14:formula1>
            <xm:f>'Lista Suspensa'!$K$2:$K$3</xm:f>
          </x14:formula1>
          <xm:sqref>BB21</xm:sqref>
        </x14:dataValidation>
        <x14:dataValidation type="list" allowBlank="1" showInputMessage="1" showErrorMessage="1" xr:uid="{00000000-0002-0000-0000-000004000000}">
          <x14:formula1>
            <xm:f>'Lista Suspensa'!I2:I12</xm:f>
          </x14:formula1>
          <x14:formula2>
            <xm:f>0</xm:f>
          </x14:formula2>
          <xm:sqref>AI23</xm:sqref>
        </x14:dataValidation>
        <x14:dataValidation type="list" allowBlank="1" showInputMessage="1" showErrorMessage="1" xr:uid="{00000000-0002-0000-0000-000005000000}">
          <x14:formula1>
            <xm:f>'Lista Suspensa'!F2:F5</xm:f>
          </x14:formula1>
          <xm:sqref>X25:BC25</xm:sqref>
        </x14:dataValidation>
        <x14:dataValidation type="list" allowBlank="1" showInputMessage="1" showErrorMessage="1" xr:uid="{00000000-0002-0000-0000-000006000000}">
          <x14:formula1>
            <xm:f>'Lista Suspensa'!G2:G3</xm:f>
          </x14:formula1>
          <x14:formula2>
            <xm:f>0</xm:f>
          </x14:formula2>
          <xm:sqref>AZ19:BC19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4"/>
  <sheetViews>
    <sheetView view="pageBreakPreview" topLeftCell="A26" zoomScale="90" zoomScaleNormal="50" zoomScaleSheetLayoutView="90" workbookViewId="0">
      <selection activeCell="AN8" sqref="AN8:BC8"/>
    </sheetView>
  </sheetViews>
  <sheetFormatPr defaultColWidth="9.109375" defaultRowHeight="14.4" x14ac:dyDescent="0.3"/>
  <cols>
    <col min="1" max="1" width="5.88671875" style="1" customWidth="1"/>
    <col min="2" max="2" width="1.44140625" style="1" customWidth="1"/>
    <col min="3" max="55" width="2.6640625" style="1" customWidth="1"/>
    <col min="56" max="56" width="1.109375" style="1" customWidth="1"/>
    <col min="57" max="57" width="6" style="1" customWidth="1"/>
    <col min="58" max="58" width="6.5546875" style="1" customWidth="1"/>
    <col min="59" max="59" width="6.44140625" style="1" customWidth="1"/>
    <col min="60" max="1024" width="9.109375" style="1"/>
  </cols>
  <sheetData>
    <row r="1" spans="1:57" ht="8.2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5" customHeight="1" x14ac:dyDescent="0.3">
      <c r="A2" s="2"/>
      <c r="B2" s="2"/>
      <c r="C2" s="117" t="s">
        <v>0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3"/>
      <c r="BE2" s="3"/>
    </row>
    <row r="3" spans="1:57" ht="19.5" customHeight="1" x14ac:dyDescent="0.3">
      <c r="A3" s="2"/>
      <c r="B3" s="2"/>
      <c r="C3" s="118" t="str">
        <f>IF(Comunicação!D50="Esta atividade deve ser previamente autorizada pelo Órgão Gestor da Unidade de Conservação. Apresente este documento na Administração da Unidade de Conservação em que o imóvel está inserido","AUTORIZAÇÃO PARA COLETA EM VEGETAÇÃO NATURAL","COMPROVANTE DE COMUNICAÇÃO PRÉVIA DE EXPLORAÇÃO")</f>
        <v>COMPROVANTE DE COMUNICAÇÃO PRÉVIA DE EXPLORAÇÃO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3"/>
      <c r="BE3" s="3"/>
    </row>
    <row r="4" spans="1:57" ht="17.25" customHeight="1" x14ac:dyDescent="0.3">
      <c r="A4" s="2"/>
      <c r="B4" s="2"/>
      <c r="C4" s="70" t="s">
        <v>114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3"/>
      <c r="BE4" s="3"/>
    </row>
    <row r="5" spans="1:57" ht="8.25" customHeight="1" x14ac:dyDescent="0.3">
      <c r="A5" s="2"/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3"/>
      <c r="BE5" s="3"/>
    </row>
    <row r="6" spans="1:57" ht="19.5" customHeight="1" x14ac:dyDescent="0.3">
      <c r="A6" s="2"/>
      <c r="B6" s="2"/>
      <c r="C6" s="119" t="str">
        <f>IF(Comunicação!D50="Esta atividade deve ser previamente autorizada pelo Órgão Gestor da Unidade de Conservação. Apresente este documento na Administração da Unidade de Conservação em que o imóvel está inserido","Autorização","Comprovante")</f>
        <v>Comprovante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3"/>
      <c r="BE6" s="3"/>
    </row>
    <row r="7" spans="1:57" ht="24.75" customHeight="1" x14ac:dyDescent="0.3">
      <c r="A7" s="2"/>
      <c r="B7" s="2"/>
      <c r="C7" s="57" t="s">
        <v>32</v>
      </c>
      <c r="D7" s="57"/>
      <c r="E7" s="57"/>
      <c r="F7" s="57"/>
      <c r="G7" s="57"/>
      <c r="H7" s="134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6"/>
      <c r="AI7" s="64" t="s">
        <v>33</v>
      </c>
      <c r="AJ7" s="64"/>
      <c r="AK7" s="64"/>
      <c r="AL7" s="64"/>
      <c r="AM7" s="64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3"/>
      <c r="BE7" s="3"/>
    </row>
    <row r="8" spans="1:57" ht="24.75" customHeight="1" x14ac:dyDescent="0.3">
      <c r="A8" s="2"/>
      <c r="B8" s="2"/>
      <c r="C8" s="57" t="s">
        <v>34</v>
      </c>
      <c r="D8" s="57"/>
      <c r="E8" s="57"/>
      <c r="F8" s="57"/>
      <c r="G8" s="57"/>
      <c r="H8" s="57"/>
      <c r="I8" s="134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6"/>
      <c r="AH8" s="64" t="s">
        <v>35</v>
      </c>
      <c r="AI8" s="64"/>
      <c r="AJ8" s="64"/>
      <c r="AK8" s="64"/>
      <c r="AL8" s="64"/>
      <c r="AM8" s="64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3"/>
      <c r="BE8" s="3"/>
    </row>
    <row r="9" spans="1:57" ht="9.75" customHeight="1" x14ac:dyDescent="0.3">
      <c r="A9" s="2"/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3"/>
      <c r="BE9" s="3"/>
    </row>
    <row r="10" spans="1:57" ht="19.5" customHeight="1" x14ac:dyDescent="0.3">
      <c r="A10" s="2"/>
      <c r="B10" s="2"/>
      <c r="C10" s="119" t="s">
        <v>1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3"/>
      <c r="BE10" s="3"/>
    </row>
    <row r="11" spans="1:57" ht="24.75" customHeight="1" x14ac:dyDescent="0.3">
      <c r="A11" s="2"/>
      <c r="B11" s="2"/>
      <c r="C11" s="57" t="s">
        <v>2</v>
      </c>
      <c r="D11" s="57"/>
      <c r="E11" s="57"/>
      <c r="F11" s="57"/>
      <c r="G11" s="57"/>
      <c r="H11" s="57"/>
      <c r="I11" s="132" t="str">
        <f>IF(Comunicação!I7="","",Comunicação!I7)</f>
        <v/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8"/>
      <c r="AA11" s="57" t="s">
        <v>3</v>
      </c>
      <c r="AB11" s="57"/>
      <c r="AC11" s="57"/>
      <c r="AD11" s="57"/>
      <c r="AE11" s="122" t="str">
        <f>IF(Comunicação!AE7="","",Comunicação!AE7)</f>
        <v/>
      </c>
      <c r="AF11" s="122"/>
      <c r="AG11" s="122"/>
      <c r="AH11" s="122"/>
      <c r="AI11" s="122"/>
      <c r="AJ11" s="122"/>
      <c r="AK11" s="122"/>
      <c r="AL11" s="57" t="s">
        <v>4</v>
      </c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123" t="str">
        <f>IF(Comunicação!R8="","",Comunicação!R8)</f>
        <v/>
      </c>
      <c r="BB11" s="123"/>
      <c r="BC11" s="123"/>
      <c r="BD11" s="5"/>
      <c r="BE11" s="3"/>
    </row>
    <row r="12" spans="1:57" ht="19.5" customHeight="1" x14ac:dyDescent="0.3">
      <c r="A12" s="2"/>
      <c r="B12" s="2"/>
      <c r="C12" s="119" t="s">
        <v>5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5"/>
      <c r="BE12" s="3"/>
    </row>
    <row r="13" spans="1:57" ht="24.75" customHeight="1" x14ac:dyDescent="0.3">
      <c r="A13" s="2"/>
      <c r="B13" s="2"/>
      <c r="C13" s="58" t="s">
        <v>6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21" t="str">
        <f>IF(Comunicação!O11="","",Comunicação!O11)</f>
        <v/>
      </c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57" t="s">
        <v>7</v>
      </c>
      <c r="AG13" s="57"/>
      <c r="AH13" s="121" t="str">
        <f>IF(Comunicação!AH11="","",Comunicação!AH11)</f>
        <v/>
      </c>
      <c r="AI13" s="121"/>
      <c r="AJ13" s="121"/>
      <c r="AK13" s="121"/>
      <c r="AL13" s="57" t="s">
        <v>8</v>
      </c>
      <c r="AM13" s="57"/>
      <c r="AN13" s="57"/>
      <c r="AO13" s="57"/>
      <c r="AP13" s="57"/>
      <c r="AQ13" s="57"/>
      <c r="AR13" s="57"/>
      <c r="AS13" s="57"/>
      <c r="AT13" s="121" t="str">
        <f>IF(Comunicação!AT11="","",Comunicação!AT11)</f>
        <v/>
      </c>
      <c r="AU13" s="121"/>
      <c r="AV13" s="121"/>
      <c r="AW13" s="121"/>
      <c r="AX13" s="121"/>
      <c r="AY13" s="121"/>
      <c r="AZ13" s="121"/>
      <c r="BA13" s="121"/>
      <c r="BB13" s="121"/>
      <c r="BC13" s="121"/>
      <c r="BD13" s="5"/>
      <c r="BE13" s="3"/>
    </row>
    <row r="14" spans="1:57" ht="24.75" customHeight="1" x14ac:dyDescent="0.3">
      <c r="A14" s="2"/>
      <c r="B14" s="2"/>
      <c r="C14" s="128" t="s">
        <v>9</v>
      </c>
      <c r="D14" s="128"/>
      <c r="E14" s="128"/>
      <c r="F14" s="121" t="str">
        <f>IF(Comunicação!E12="","",Comunicação!E12)</f>
        <v/>
      </c>
      <c r="G14" s="121"/>
      <c r="H14" s="121"/>
      <c r="I14" s="121"/>
      <c r="J14" s="121"/>
      <c r="K14" s="121"/>
      <c r="L14" s="121"/>
      <c r="M14" s="121"/>
      <c r="N14" s="121"/>
      <c r="O14" s="121"/>
      <c r="P14" s="57" t="s">
        <v>10</v>
      </c>
      <c r="Q14" s="57"/>
      <c r="R14" s="57"/>
      <c r="S14" s="57"/>
      <c r="T14" s="121" t="str">
        <f>IF(Comunicação!T12="","",Comunicação!T12)</f>
        <v/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57" t="s">
        <v>11</v>
      </c>
      <c r="AG14" s="57"/>
      <c r="AH14" s="121" t="str">
        <f>IF(Comunicação!AH12="","",Comunicação!AH12)</f>
        <v/>
      </c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5"/>
      <c r="BE14" s="3"/>
    </row>
    <row r="15" spans="1:57" ht="19.5" customHeight="1" x14ac:dyDescent="0.3">
      <c r="A15" s="2"/>
      <c r="B15" s="2"/>
      <c r="C15" s="119" t="s">
        <v>36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3"/>
      <c r="BE15" s="2"/>
    </row>
    <row r="16" spans="1:57" ht="24.75" customHeight="1" x14ac:dyDescent="0.3">
      <c r="A16" s="2"/>
      <c r="B16" s="2"/>
      <c r="C16" s="57" t="s">
        <v>17</v>
      </c>
      <c r="D16" s="57"/>
      <c r="E16" s="57"/>
      <c r="F16" s="57"/>
      <c r="G16" s="57"/>
      <c r="H16" s="57"/>
      <c r="I16" s="125" t="str">
        <f>IF(Comunicação!I19="","",Comunicação!I19)</f>
        <v/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7"/>
      <c r="AL16" s="57" t="s">
        <v>130</v>
      </c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124" t="str">
        <f>IF(Comunicação!AZ19="","",Comunicação!AZ19)</f>
        <v/>
      </c>
      <c r="BA16" s="124"/>
      <c r="BB16" s="124"/>
      <c r="BC16" s="124"/>
      <c r="BD16" s="3"/>
      <c r="BE16" s="2"/>
    </row>
    <row r="17" spans="1:58" ht="24.75" customHeight="1" x14ac:dyDescent="0.3">
      <c r="A17" s="2"/>
      <c r="B17" s="2"/>
      <c r="C17" s="129" t="s">
        <v>6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30" t="str">
        <f>IF(Comunicação!O20="","",Comunicação!O20)</f>
        <v/>
      </c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29" t="s">
        <v>7</v>
      </c>
      <c r="AG17" s="129"/>
      <c r="AH17" s="131" t="str">
        <f>IF(Comunicação!AH20="","",Comunicação!AH20)</f>
        <v/>
      </c>
      <c r="AI17" s="131"/>
      <c r="AJ17" s="131"/>
      <c r="AK17" s="131"/>
      <c r="AL17" s="129" t="s">
        <v>8</v>
      </c>
      <c r="AM17" s="129"/>
      <c r="AN17" s="129"/>
      <c r="AO17" s="129"/>
      <c r="AP17" s="129"/>
      <c r="AQ17" s="129"/>
      <c r="AR17" s="129"/>
      <c r="AS17" s="129"/>
      <c r="AT17" s="130" t="str">
        <f>IF(Comunicação!AT20="","",Comunicação!AT20)</f>
        <v/>
      </c>
      <c r="AU17" s="130"/>
      <c r="AV17" s="130"/>
      <c r="AW17" s="130"/>
      <c r="AX17" s="130"/>
      <c r="AY17" s="130"/>
      <c r="AZ17" s="130"/>
      <c r="BA17" s="130"/>
      <c r="BB17" s="130"/>
      <c r="BC17" s="130"/>
      <c r="BD17" s="3"/>
      <c r="BE17" s="2"/>
    </row>
    <row r="18" spans="1:58" ht="24.75" customHeight="1" x14ac:dyDescent="0.3">
      <c r="A18" s="2"/>
      <c r="B18" s="2"/>
      <c r="C18" s="64" t="s">
        <v>9</v>
      </c>
      <c r="D18" s="64"/>
      <c r="E18" s="121" t="str">
        <f>IF(Comunicação!E21="","",Comunicação!E21)</f>
        <v/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57" t="s">
        <v>10</v>
      </c>
      <c r="Q18" s="57"/>
      <c r="R18" s="57"/>
      <c r="S18" s="57"/>
      <c r="T18" s="132" t="str">
        <f>IF(Comunicação!T21="","",Comunicação!T21)</f>
        <v/>
      </c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57" t="s">
        <v>37</v>
      </c>
      <c r="AG18" s="57"/>
      <c r="AH18" s="57"/>
      <c r="AI18" s="57"/>
      <c r="AJ18" s="125" t="str">
        <f>IF(Comunicação!H22="","",Comunicação!H22)</f>
        <v/>
      </c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7"/>
      <c r="BD18" s="3"/>
      <c r="BE18" s="2"/>
    </row>
    <row r="19" spans="1:58" ht="19.5" customHeight="1" x14ac:dyDescent="0.3">
      <c r="A19" s="2"/>
      <c r="B19" s="2"/>
      <c r="C19" s="119" t="s">
        <v>21</v>
      </c>
      <c r="D19" s="119"/>
      <c r="E19" s="119" t="s">
        <v>22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3"/>
      <c r="BE19" s="2"/>
    </row>
    <row r="20" spans="1:58" ht="24.75" customHeight="1" x14ac:dyDescent="0.3">
      <c r="A20" s="2"/>
      <c r="B20" s="2"/>
      <c r="C20" s="142" t="s">
        <v>23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25" t="str">
        <f>IF(Comunicação!X25="","",Comunicação!X25)</f>
        <v/>
      </c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7"/>
      <c r="BD20" s="3"/>
      <c r="BE20" s="2"/>
    </row>
    <row r="21" spans="1:58" ht="38.25" customHeight="1" x14ac:dyDescent="0.3">
      <c r="A21" s="2"/>
      <c r="B21" s="2"/>
      <c r="C21" s="56" t="s">
        <v>126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133" t="s">
        <v>25</v>
      </c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56" t="s">
        <v>26</v>
      </c>
      <c r="AJ21" s="56"/>
      <c r="AK21" s="56"/>
      <c r="AL21" s="56"/>
      <c r="AM21" s="56"/>
      <c r="AN21" s="56"/>
      <c r="AO21" s="56"/>
      <c r="AP21" s="56" t="s">
        <v>27</v>
      </c>
      <c r="AQ21" s="56"/>
      <c r="AR21" s="56"/>
      <c r="AS21" s="56"/>
      <c r="AT21" s="56"/>
      <c r="AU21" s="56"/>
      <c r="AV21" s="56"/>
      <c r="AW21" s="56" t="s">
        <v>133</v>
      </c>
      <c r="AX21" s="56"/>
      <c r="AY21" s="56"/>
      <c r="AZ21" s="56"/>
      <c r="BA21" s="56"/>
      <c r="BB21" s="56"/>
      <c r="BC21" s="56"/>
      <c r="BD21" s="6"/>
      <c r="BE21" s="6"/>
      <c r="BF21" s="7"/>
    </row>
    <row r="22" spans="1:58" ht="33.75" customHeight="1" x14ac:dyDescent="0.3">
      <c r="A22" s="2"/>
      <c r="B22" s="2"/>
      <c r="C22" s="140" t="str">
        <f>IF(Comunicação!C27="","-----------------",Comunicação!C27)</f>
        <v>Araucaria angustifolia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1" t="str">
        <f>IF(Comunicação!R27="","--------------------",Comunicação!R27)</f>
        <v>Pinheiro do Paraná - Araucária</v>
      </c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 t="str">
        <f>IF(Comunicação!AI27="","---------------",Comunicação!AI27)</f>
        <v>---------------</v>
      </c>
      <c r="AJ22" s="141"/>
      <c r="AK22" s="141"/>
      <c r="AL22" s="141"/>
      <c r="AM22" s="141"/>
      <c r="AN22" s="141"/>
      <c r="AO22" s="141"/>
      <c r="AP22" s="141" t="str">
        <f>IF(Comunicação!AP27="","------------",Comunicação!AP27)</f>
        <v>------------</v>
      </c>
      <c r="AQ22" s="141"/>
      <c r="AR22" s="141"/>
      <c r="AS22" s="141"/>
      <c r="AT22" s="141"/>
      <c r="AU22" s="141"/>
      <c r="AV22" s="141"/>
      <c r="AW22" s="141" t="str">
        <f>IF(Comunicação!AW27="","------------",Comunicação!AW27)</f>
        <v>Kg de sementes</v>
      </c>
      <c r="AX22" s="141"/>
      <c r="AY22" s="141"/>
      <c r="AZ22" s="141"/>
      <c r="BA22" s="141"/>
      <c r="BB22" s="141"/>
      <c r="BC22" s="141"/>
      <c r="BD22" s="6"/>
      <c r="BE22" s="6"/>
      <c r="BF22" s="7"/>
    </row>
    <row r="23" spans="1:58" ht="15" customHeight="1" x14ac:dyDescent="0.3">
      <c r="A23" s="2"/>
      <c r="B23" s="2"/>
      <c r="C23" s="119" t="s">
        <v>38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2"/>
      <c r="BE23" s="2"/>
      <c r="BF23" s="2"/>
    </row>
    <row r="24" spans="1:58" ht="15" customHeight="1" x14ac:dyDescent="0.3">
      <c r="A24" s="2"/>
      <c r="B24" s="2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2"/>
      <c r="BE24" s="2"/>
      <c r="BF24" s="2"/>
    </row>
    <row r="25" spans="1:58" ht="15" customHeight="1" x14ac:dyDescent="0.3">
      <c r="A25" s="2"/>
      <c r="B25" s="2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2"/>
      <c r="BE25" s="2"/>
      <c r="BF25" s="2"/>
    </row>
    <row r="26" spans="1:58" ht="15" customHeight="1" x14ac:dyDescent="0.3">
      <c r="A26" s="2"/>
      <c r="B26" s="2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2"/>
      <c r="BE26" s="2"/>
      <c r="BF26" s="2"/>
    </row>
    <row r="27" spans="1:58" ht="15" customHeight="1" x14ac:dyDescent="0.3">
      <c r="A27" s="2"/>
      <c r="B27" s="2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2"/>
      <c r="BE27" s="2"/>
      <c r="BF27" s="2"/>
    </row>
    <row r="28" spans="1:58" ht="15" customHeight="1" x14ac:dyDescent="0.3">
      <c r="A28" s="2"/>
      <c r="B28" s="2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2"/>
      <c r="BE28" s="2"/>
      <c r="BF28" s="2"/>
    </row>
    <row r="29" spans="1:58" ht="15" customHeight="1" x14ac:dyDescent="0.3">
      <c r="A29" s="2"/>
      <c r="B29" s="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2"/>
      <c r="BE29" s="2"/>
      <c r="BF29" s="2"/>
    </row>
    <row r="30" spans="1:58" ht="15" customHeight="1" x14ac:dyDescent="0.3">
      <c r="A30" s="2"/>
      <c r="B30" s="2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2"/>
      <c r="BE30" s="2"/>
      <c r="BF30" s="2"/>
    </row>
    <row r="31" spans="1:58" ht="15" customHeight="1" x14ac:dyDescent="0.3">
      <c r="A31" s="2"/>
      <c r="B31" s="2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2"/>
      <c r="BE31" s="2"/>
      <c r="BF31" s="2"/>
    </row>
    <row r="32" spans="1:58" ht="15" customHeight="1" x14ac:dyDescent="0.3">
      <c r="A32" s="2"/>
      <c r="B32" s="2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2"/>
      <c r="BE32" s="2"/>
      <c r="BF32" s="2"/>
    </row>
    <row r="33" spans="1:58" ht="15" customHeight="1" x14ac:dyDescent="0.3">
      <c r="A33" s="2"/>
      <c r="B33" s="2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2"/>
      <c r="BE33" s="2"/>
      <c r="BF33" s="2"/>
    </row>
    <row r="34" spans="1:58" ht="15" customHeight="1" x14ac:dyDescent="0.3">
      <c r="A34" s="2"/>
      <c r="B34" s="2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2"/>
      <c r="BE34" s="2"/>
      <c r="BF34" s="2"/>
    </row>
    <row r="35" spans="1:58" ht="15" customHeight="1" x14ac:dyDescent="0.3">
      <c r="A35" s="2"/>
      <c r="B35" s="2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2"/>
      <c r="BE35" s="2"/>
      <c r="BF35" s="2"/>
    </row>
    <row r="36" spans="1:58" ht="15" customHeight="1" x14ac:dyDescent="0.3">
      <c r="A36" s="2"/>
      <c r="B36" s="2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2"/>
      <c r="BE36" s="2"/>
      <c r="BF36" s="2"/>
    </row>
    <row r="37" spans="1:58" ht="15" customHeight="1" x14ac:dyDescent="0.3">
      <c r="A37" s="2"/>
      <c r="B37" s="2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2"/>
      <c r="BE37" s="2"/>
      <c r="BF37" s="2"/>
    </row>
    <row r="38" spans="1:58" ht="15" customHeight="1" x14ac:dyDescent="0.3">
      <c r="A38" s="2"/>
      <c r="B38" s="2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2"/>
      <c r="BE38" s="2"/>
      <c r="BF38" s="2"/>
    </row>
    <row r="39" spans="1:58" ht="15" customHeight="1" x14ac:dyDescent="0.3">
      <c r="A39" s="2"/>
      <c r="B39" s="2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2"/>
      <c r="BE39" s="2"/>
      <c r="BF39" s="2"/>
    </row>
    <row r="40" spans="1:58" ht="15" customHeight="1" x14ac:dyDescent="0.3">
      <c r="A40" s="2"/>
      <c r="B40" s="2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2"/>
      <c r="BE40" s="2"/>
      <c r="BF40" s="2"/>
    </row>
    <row r="41" spans="1:58" ht="15" customHeight="1" x14ac:dyDescent="0.3">
      <c r="A41" s="2"/>
      <c r="B41" s="2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2"/>
      <c r="BE41" s="2"/>
      <c r="BF41" s="2"/>
    </row>
    <row r="42" spans="1:58" ht="15" customHeight="1" x14ac:dyDescent="0.3">
      <c r="A42" s="2"/>
      <c r="B42" s="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2"/>
      <c r="BE42" s="2"/>
      <c r="BF42" s="2"/>
    </row>
    <row r="43" spans="1:58" ht="15" customHeight="1" x14ac:dyDescent="0.3">
      <c r="A43" s="2"/>
      <c r="B43" s="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2"/>
      <c r="BE43" s="2"/>
      <c r="BF43" s="2"/>
    </row>
    <row r="44" spans="1:58" ht="15" customHeight="1" x14ac:dyDescent="0.3">
      <c r="A44" s="2"/>
      <c r="B44" s="5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2"/>
      <c r="BE44" s="2"/>
      <c r="BF44" s="2"/>
    </row>
    <row r="45" spans="1:58" ht="15" customHeight="1" x14ac:dyDescent="0.3">
      <c r="A45" s="2"/>
      <c r="B45" s="2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2"/>
      <c r="BE45" s="2"/>
      <c r="BF45" s="2"/>
    </row>
    <row r="46" spans="1:58" ht="15" customHeight="1" x14ac:dyDescent="0.3">
      <c r="A46" s="2"/>
      <c r="B46" s="2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2"/>
      <c r="BE46" s="2"/>
      <c r="BF46" s="2"/>
    </row>
    <row r="47" spans="1:58" ht="15" customHeight="1" x14ac:dyDescent="0.3">
      <c r="A47" s="2"/>
      <c r="B47" s="2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2"/>
      <c r="BE47" s="2"/>
      <c r="BF47" s="2"/>
    </row>
    <row r="48" spans="1:58" ht="15" customHeight="1" x14ac:dyDescent="0.3">
      <c r="A48" s="2"/>
      <c r="B48" s="2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2"/>
      <c r="BE48" s="2"/>
      <c r="BF48" s="2"/>
    </row>
    <row r="49" spans="1:59" ht="15" customHeight="1" x14ac:dyDescent="0.3">
      <c r="A49" s="2"/>
      <c r="B49" s="5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2"/>
      <c r="BE49" s="2"/>
      <c r="BF49" s="2"/>
    </row>
    <row r="50" spans="1:59" ht="6" customHeight="1" x14ac:dyDescent="0.3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2"/>
      <c r="BE50" s="2"/>
      <c r="BF50" s="2"/>
    </row>
    <row r="51" spans="1:59" ht="15" customHeight="1" x14ac:dyDescent="0.3">
      <c r="A51" s="2"/>
      <c r="B51" s="2"/>
      <c r="C51" s="119" t="s">
        <v>28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2"/>
      <c r="BE51" s="2"/>
      <c r="BF51" s="2"/>
    </row>
    <row r="52" spans="1:59" ht="18.75" customHeight="1" x14ac:dyDescent="0.3">
      <c r="A52" s="2"/>
      <c r="B52" s="2"/>
      <c r="C52" s="139" t="s">
        <v>127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2"/>
      <c r="BE52" s="2"/>
      <c r="BF52" s="2"/>
    </row>
    <row r="53" spans="1:59" ht="15" customHeight="1" x14ac:dyDescent="0.3">
      <c r="A53" s="2"/>
      <c r="B53" s="2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2"/>
      <c r="BE53" s="2"/>
      <c r="BF53" s="2"/>
    </row>
    <row r="54" spans="1:59" ht="15" customHeight="1" x14ac:dyDescent="0.3">
      <c r="A54" s="2"/>
      <c r="B54" s="2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2"/>
      <c r="BE54" s="2"/>
      <c r="BF54" s="2"/>
    </row>
    <row r="55" spans="1:59" ht="15" customHeight="1" x14ac:dyDescent="0.3">
      <c r="A55" s="2"/>
      <c r="B55" s="2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2"/>
      <c r="BE55" s="2"/>
      <c r="BF55" s="2"/>
    </row>
    <row r="56" spans="1:59" ht="15" customHeight="1" x14ac:dyDescent="0.3">
      <c r="A56" s="2"/>
      <c r="B56" s="2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2"/>
      <c r="BE56" s="2"/>
      <c r="BF56" s="2"/>
    </row>
    <row r="57" spans="1:59" ht="15" customHeight="1" x14ac:dyDescent="0.3">
      <c r="A57" s="2"/>
      <c r="B57" s="5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2"/>
      <c r="BE57" s="2"/>
      <c r="BF57" s="2"/>
    </row>
    <row r="58" spans="1:59" ht="6" customHeight="1" x14ac:dyDescent="0.3">
      <c r="A58" s="2"/>
      <c r="B58" s="5"/>
      <c r="C58" s="1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2"/>
      <c r="BE58" s="2"/>
      <c r="BF58" s="2"/>
    </row>
    <row r="59" spans="1:59" ht="30" customHeight="1" x14ac:dyDescent="0.3">
      <c r="A59" s="2"/>
      <c r="B59" s="5"/>
      <c r="C59" s="145" t="s">
        <v>39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2"/>
      <c r="BE59" s="2"/>
      <c r="BF59" s="2"/>
    </row>
    <row r="60" spans="1:59" ht="30" customHeight="1" x14ac:dyDescent="0.3">
      <c r="A60" s="2"/>
      <c r="B60" s="5"/>
      <c r="C60" s="1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2"/>
      <c r="BE60" s="2"/>
      <c r="BF60" s="2"/>
    </row>
    <row r="61" spans="1:59" ht="15" customHeight="1" x14ac:dyDescent="0.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2"/>
      <c r="BF61" s="2"/>
      <c r="BG61" s="2"/>
    </row>
    <row r="62" spans="1:59" ht="13.5" customHeight="1" x14ac:dyDescent="0.3">
      <c r="A62" s="2"/>
      <c r="B62" s="5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96" t="s">
        <v>40</v>
      </c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2"/>
      <c r="BE62" s="2"/>
      <c r="BF62" s="2"/>
      <c r="BG62" s="2"/>
    </row>
    <row r="63" spans="1:59" ht="15" customHeight="1" x14ac:dyDescent="0.3">
      <c r="A63" s="2"/>
      <c r="B63" s="5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43" t="s">
        <v>134</v>
      </c>
      <c r="AF63" s="143"/>
      <c r="AG63" s="143"/>
      <c r="AH63" s="143"/>
      <c r="AI63" s="143"/>
      <c r="AJ63" s="2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1"/>
      <c r="BA63" s="11"/>
      <c r="BB63" s="11"/>
      <c r="BC63" s="11"/>
      <c r="BD63" s="5"/>
      <c r="BE63" s="2"/>
      <c r="BF63" s="2"/>
      <c r="BG63" s="2"/>
    </row>
    <row r="64" spans="1:59" ht="15" customHeight="1" x14ac:dyDescent="0.3">
      <c r="A64" s="2"/>
      <c r="B64" s="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0"/>
      <c r="AF64" s="10"/>
      <c r="AG64" s="10"/>
      <c r="AH64" s="82" t="s">
        <v>31</v>
      </c>
      <c r="AI64" s="82"/>
      <c r="AJ64" s="2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12"/>
      <c r="BA64" s="12"/>
      <c r="BB64" s="12"/>
      <c r="BC64" s="12"/>
      <c r="BD64" s="5"/>
      <c r="BE64" s="2"/>
      <c r="BF64" s="2"/>
      <c r="BG64" s="2"/>
    </row>
  </sheetData>
  <sheetProtection algorithmName="SHA-512" hashValue="3+I/Baauzu+iZs/ZbXnV5M3gTfmedAEaKBqwY7nkBRVOdN31sdoLepETQvRpI668LIEjV+cFHOXrLbNG+mtbyA==" saltValue="F3PLnc1Sf4zDC6VoHU2LwQ==" spinCount="100000" sheet="1" scenarios="1" formatRows="0" insertRows="0"/>
  <mergeCells count="73">
    <mergeCell ref="AE63:AI63"/>
    <mergeCell ref="C56:BC57"/>
    <mergeCell ref="C59:BC59"/>
    <mergeCell ref="AE62:BC62"/>
    <mergeCell ref="AK63:AY63"/>
    <mergeCell ref="AH64:AI64"/>
    <mergeCell ref="AK64:AY64"/>
    <mergeCell ref="I8:AG8"/>
    <mergeCell ref="H7:AH7"/>
    <mergeCell ref="I11:Z11"/>
    <mergeCell ref="C23:BC23"/>
    <mergeCell ref="C24:BC49"/>
    <mergeCell ref="C51:BC51"/>
    <mergeCell ref="C52:BC55"/>
    <mergeCell ref="C22:Q22"/>
    <mergeCell ref="R22:AH22"/>
    <mergeCell ref="AI22:AO22"/>
    <mergeCell ref="AW22:BC22"/>
    <mergeCell ref="AP22:AV22"/>
    <mergeCell ref="C19:BC19"/>
    <mergeCell ref="C20:W20"/>
    <mergeCell ref="C21:Q21"/>
    <mergeCell ref="R21:AH21"/>
    <mergeCell ref="AI21:AO21"/>
    <mergeCell ref="AW21:BC21"/>
    <mergeCell ref="AP21:AV21"/>
    <mergeCell ref="X20:BC20"/>
    <mergeCell ref="C17:N17"/>
    <mergeCell ref="O17:AE17"/>
    <mergeCell ref="AF17:AG17"/>
    <mergeCell ref="AH17:AK17"/>
    <mergeCell ref="AL17:AS17"/>
    <mergeCell ref="AT17:BC17"/>
    <mergeCell ref="C18:D18"/>
    <mergeCell ref="E18:O18"/>
    <mergeCell ref="P18:S18"/>
    <mergeCell ref="T18:AE18"/>
    <mergeCell ref="AF18:AI18"/>
    <mergeCell ref="AJ18:BC18"/>
    <mergeCell ref="AH14:BC14"/>
    <mergeCell ref="C15:BC15"/>
    <mergeCell ref="C16:H16"/>
    <mergeCell ref="AZ16:BC16"/>
    <mergeCell ref="I16:AK16"/>
    <mergeCell ref="AL16:AY16"/>
    <mergeCell ref="C14:E14"/>
    <mergeCell ref="F14:O14"/>
    <mergeCell ref="P14:S14"/>
    <mergeCell ref="T14:AE14"/>
    <mergeCell ref="AF14:AG14"/>
    <mergeCell ref="C10:BC10"/>
    <mergeCell ref="C11:H11"/>
    <mergeCell ref="AA11:AD11"/>
    <mergeCell ref="AE11:AK11"/>
    <mergeCell ref="AL11:AZ11"/>
    <mergeCell ref="BA11:BC11"/>
    <mergeCell ref="C12:BC12"/>
    <mergeCell ref="C13:O13"/>
    <mergeCell ref="P13:AE13"/>
    <mergeCell ref="AF13:AG13"/>
    <mergeCell ref="AH13:AK13"/>
    <mergeCell ref="AL13:AS13"/>
    <mergeCell ref="AT13:BC13"/>
    <mergeCell ref="C8:H8"/>
    <mergeCell ref="AH8:AM8"/>
    <mergeCell ref="AN8:BC8"/>
    <mergeCell ref="C2:BC2"/>
    <mergeCell ref="C3:BC3"/>
    <mergeCell ref="C4:BC4"/>
    <mergeCell ref="C6:BC6"/>
    <mergeCell ref="C7:G7"/>
    <mergeCell ref="AI7:AM7"/>
    <mergeCell ref="AN7:BC7"/>
  </mergeCells>
  <printOptions horizontalCentered="1"/>
  <pageMargins left="0" right="0" top="0" bottom="0" header="0" footer="0"/>
  <pageSetup paperSize="9" scale="7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38"/>
  <sheetViews>
    <sheetView view="pageBreakPreview" topLeftCell="A16" zoomScaleNormal="50" zoomScaleSheetLayoutView="100" workbookViewId="0">
      <selection activeCell="C16" sqref="C16:X16"/>
    </sheetView>
  </sheetViews>
  <sheetFormatPr defaultColWidth="9.109375" defaultRowHeight="15" customHeight="1" x14ac:dyDescent="0.3"/>
  <cols>
    <col min="1" max="1" width="5.88671875" style="20" customWidth="1"/>
    <col min="2" max="2" width="1.44140625" style="20" customWidth="1"/>
    <col min="3" max="3" width="1.6640625" style="20" customWidth="1"/>
    <col min="4" max="31" width="2.6640625" style="20" customWidth="1"/>
    <col min="32" max="32" width="4.33203125" style="20" customWidth="1"/>
    <col min="33" max="54" width="2.6640625" style="20" customWidth="1"/>
    <col min="55" max="55" width="1.33203125" style="20" customWidth="1"/>
    <col min="56" max="56" width="1.109375" style="20" customWidth="1"/>
    <col min="57" max="57" width="6" style="20" customWidth="1"/>
    <col min="58" max="58" width="6.5546875" style="20" customWidth="1"/>
    <col min="59" max="59" width="6.44140625" style="20" customWidth="1"/>
    <col min="60" max="16384" width="9.109375" style="20"/>
  </cols>
  <sheetData>
    <row r="1" spans="1:57" ht="8.25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5" customHeight="1" x14ac:dyDescent="0.3">
      <c r="A2" s="19"/>
      <c r="B2" s="19"/>
      <c r="C2" s="158" t="s">
        <v>0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21"/>
      <c r="BE2" s="21"/>
    </row>
    <row r="3" spans="1:57" ht="19.5" customHeight="1" x14ac:dyDescent="0.3">
      <c r="A3" s="19"/>
      <c r="B3" s="19"/>
      <c r="C3" s="159" t="s">
        <v>95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21"/>
      <c r="BE3" s="21"/>
    </row>
    <row r="4" spans="1:57" ht="17.25" customHeight="1" x14ac:dyDescent="0.3">
      <c r="A4" s="19"/>
      <c r="B4" s="19"/>
      <c r="C4" s="160" t="s">
        <v>41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21"/>
      <c r="BE4" s="21"/>
    </row>
    <row r="5" spans="1:57" ht="8.25" customHeight="1" x14ac:dyDescent="0.3">
      <c r="A5" s="19"/>
      <c r="B5" s="19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1"/>
      <c r="BE5" s="21"/>
    </row>
    <row r="6" spans="1:57" ht="23.25" customHeight="1" x14ac:dyDescent="0.3">
      <c r="A6" s="19"/>
      <c r="B6" s="19"/>
      <c r="C6" s="161" t="s">
        <v>1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21"/>
      <c r="BE6" s="21"/>
    </row>
    <row r="7" spans="1:57" ht="24.75" customHeight="1" x14ac:dyDescent="0.3">
      <c r="A7" s="19"/>
      <c r="B7" s="19"/>
      <c r="C7" s="150" t="s">
        <v>2</v>
      </c>
      <c r="D7" s="151"/>
      <c r="E7" s="151"/>
      <c r="F7" s="151"/>
      <c r="G7" s="151"/>
      <c r="H7" s="152"/>
      <c r="I7" s="153" t="str">
        <f>IF(Comunicação!I7="","",Comunicação!I7)</f>
        <v/>
      </c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5"/>
      <c r="AA7" s="150" t="s">
        <v>3</v>
      </c>
      <c r="AB7" s="151"/>
      <c r="AC7" s="151"/>
      <c r="AD7" s="152"/>
      <c r="AE7" s="153" t="str">
        <f>IF(Comunicação!AE7="","",Comunicação!AE7)</f>
        <v/>
      </c>
      <c r="AF7" s="154"/>
      <c r="AG7" s="154"/>
      <c r="AH7" s="154"/>
      <c r="AI7" s="154"/>
      <c r="AJ7" s="154"/>
      <c r="AK7" s="155"/>
      <c r="AL7" s="150" t="s">
        <v>96</v>
      </c>
      <c r="AM7" s="151"/>
      <c r="AN7" s="151"/>
      <c r="AO7" s="151"/>
      <c r="AP7" s="151"/>
      <c r="AQ7" s="151"/>
      <c r="AR7" s="152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7"/>
      <c r="BD7" s="23"/>
      <c r="BE7" s="21"/>
    </row>
    <row r="8" spans="1:57" ht="24.75" customHeight="1" x14ac:dyDescent="0.3">
      <c r="A8" s="19"/>
      <c r="B8" s="19"/>
      <c r="C8" s="150" t="s">
        <v>17</v>
      </c>
      <c r="D8" s="151"/>
      <c r="E8" s="151"/>
      <c r="F8" s="151"/>
      <c r="G8" s="151"/>
      <c r="H8" s="152"/>
      <c r="I8" s="153" t="str">
        <f>IF(Comunicação!I19="","",Comunicação!I19)</f>
        <v/>
      </c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5"/>
      <c r="AA8" s="150" t="s">
        <v>37</v>
      </c>
      <c r="AB8" s="151"/>
      <c r="AC8" s="151"/>
      <c r="AD8" s="152"/>
      <c r="AE8" s="153" t="str">
        <f>IF(Comunicação!H22="","",Comunicação!H22)</f>
        <v/>
      </c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5"/>
      <c r="BD8" s="23"/>
      <c r="BE8" s="21"/>
    </row>
    <row r="9" spans="1:57" ht="12" customHeight="1" x14ac:dyDescent="0.3">
      <c r="A9" s="19"/>
      <c r="B9" s="19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23"/>
      <c r="BE9" s="21"/>
    </row>
    <row r="10" spans="1:57" ht="23.25" customHeight="1" x14ac:dyDescent="0.3">
      <c r="A10" s="19"/>
      <c r="B10" s="19"/>
      <c r="C10" s="161" t="s">
        <v>131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23"/>
      <c r="BE10" s="21"/>
    </row>
    <row r="11" spans="1:57" ht="45" customHeight="1" x14ac:dyDescent="0.3">
      <c r="A11" s="19"/>
      <c r="B11" s="19"/>
      <c r="C11" s="146" t="s">
        <v>97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7"/>
      <c r="Z11" s="147"/>
      <c r="AA11" s="147"/>
      <c r="AB11" s="147"/>
      <c r="AC11" s="147"/>
      <c r="AD11" s="148" t="s">
        <v>28</v>
      </c>
      <c r="AE11" s="148"/>
      <c r="AF11" s="148"/>
      <c r="AG11" s="148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23"/>
      <c r="BE11" s="21"/>
    </row>
    <row r="12" spans="1:57" ht="45" customHeight="1" x14ac:dyDescent="0.3">
      <c r="A12" s="19"/>
      <c r="B12" s="19"/>
      <c r="C12" s="146" t="s">
        <v>143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7"/>
      <c r="Z12" s="147"/>
      <c r="AA12" s="147"/>
      <c r="AB12" s="147"/>
      <c r="AC12" s="147"/>
      <c r="AD12" s="148" t="s">
        <v>98</v>
      </c>
      <c r="AE12" s="148"/>
      <c r="AF12" s="148"/>
      <c r="AG12" s="148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23"/>
      <c r="BE12" s="21"/>
    </row>
    <row r="13" spans="1:57" ht="45" customHeight="1" x14ac:dyDescent="0.3">
      <c r="A13" s="19"/>
      <c r="B13" s="19"/>
      <c r="C13" s="146" t="s">
        <v>99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Z13" s="147"/>
      <c r="AA13" s="147"/>
      <c r="AB13" s="147"/>
      <c r="AC13" s="147"/>
      <c r="AD13" s="148" t="s">
        <v>98</v>
      </c>
      <c r="AE13" s="148"/>
      <c r="AF13" s="148"/>
      <c r="AG13" s="148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21"/>
      <c r="BE13" s="19"/>
    </row>
    <row r="14" spans="1:57" ht="45" customHeight="1" x14ac:dyDescent="0.3">
      <c r="A14" s="19"/>
      <c r="B14" s="19"/>
      <c r="C14" s="146" t="s">
        <v>141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7"/>
      <c r="Z14" s="147"/>
      <c r="AA14" s="147"/>
      <c r="AB14" s="147"/>
      <c r="AC14" s="147"/>
      <c r="AD14" s="148" t="s">
        <v>98</v>
      </c>
      <c r="AE14" s="148"/>
      <c r="AF14" s="148"/>
      <c r="AG14" s="148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21"/>
      <c r="BE14" s="19"/>
    </row>
    <row r="15" spans="1:57" ht="45" customHeight="1" x14ac:dyDescent="0.3">
      <c r="A15" s="19"/>
      <c r="B15" s="19"/>
      <c r="C15" s="146" t="s">
        <v>144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7"/>
      <c r="Z15" s="147"/>
      <c r="AA15" s="147"/>
      <c r="AB15" s="147"/>
      <c r="AC15" s="147"/>
      <c r="AD15" s="148" t="s">
        <v>98</v>
      </c>
      <c r="AE15" s="148"/>
      <c r="AF15" s="148"/>
      <c r="AG15" s="148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21"/>
      <c r="BE15" s="19"/>
    </row>
    <row r="16" spans="1:57" ht="45" customHeight="1" x14ac:dyDescent="0.3">
      <c r="A16" s="19"/>
      <c r="B16" s="19"/>
      <c r="C16" s="146" t="s">
        <v>145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7"/>
      <c r="Z16" s="147"/>
      <c r="AA16" s="147"/>
      <c r="AB16" s="147"/>
      <c r="AC16" s="147"/>
      <c r="AD16" s="148" t="s">
        <v>98</v>
      </c>
      <c r="AE16" s="148"/>
      <c r="AF16" s="148"/>
      <c r="AG16" s="148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21"/>
      <c r="BE16" s="19"/>
    </row>
    <row r="17" spans="1:58" ht="45" customHeight="1" x14ac:dyDescent="0.3">
      <c r="A17" s="19"/>
      <c r="B17" s="19"/>
      <c r="C17" s="146" t="s">
        <v>137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7"/>
      <c r="Z17" s="147"/>
      <c r="AA17" s="147"/>
      <c r="AB17" s="147"/>
      <c r="AC17" s="147"/>
      <c r="AD17" s="148" t="s">
        <v>98</v>
      </c>
      <c r="AE17" s="148"/>
      <c r="AF17" s="148"/>
      <c r="AG17" s="148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21"/>
      <c r="BE17" s="19"/>
    </row>
    <row r="18" spans="1:58" ht="45" customHeight="1" x14ac:dyDescent="0.3">
      <c r="A18" s="19"/>
      <c r="B18" s="19"/>
      <c r="C18" s="146" t="s">
        <v>104</v>
      </c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7"/>
      <c r="Z18" s="147"/>
      <c r="AA18" s="147"/>
      <c r="AB18" s="147"/>
      <c r="AC18" s="147"/>
      <c r="AD18" s="148" t="s">
        <v>98</v>
      </c>
      <c r="AE18" s="148"/>
      <c r="AF18" s="148"/>
      <c r="AG18" s="148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21"/>
      <c r="BE18" s="19"/>
    </row>
    <row r="19" spans="1:58" ht="45" customHeight="1" x14ac:dyDescent="0.3">
      <c r="A19" s="19"/>
      <c r="B19" s="19"/>
      <c r="C19" s="146" t="s">
        <v>138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7"/>
      <c r="Z19" s="147"/>
      <c r="AA19" s="147"/>
      <c r="AB19" s="147"/>
      <c r="AC19" s="147"/>
      <c r="AD19" s="148" t="s">
        <v>98</v>
      </c>
      <c r="AE19" s="148"/>
      <c r="AF19" s="148"/>
      <c r="AG19" s="148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21"/>
      <c r="BE19" s="19"/>
    </row>
    <row r="20" spans="1:58" ht="45" customHeight="1" x14ac:dyDescent="0.3">
      <c r="A20" s="19"/>
      <c r="B20" s="19"/>
      <c r="C20" s="146" t="s">
        <v>142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7"/>
      <c r="Z20" s="147"/>
      <c r="AA20" s="147"/>
      <c r="AB20" s="147"/>
      <c r="AC20" s="147"/>
      <c r="AD20" s="148" t="s">
        <v>98</v>
      </c>
      <c r="AE20" s="148"/>
      <c r="AF20" s="148"/>
      <c r="AG20" s="148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21"/>
      <c r="BE20" s="19"/>
    </row>
    <row r="21" spans="1:58" ht="45" customHeight="1" x14ac:dyDescent="0.3">
      <c r="A21" s="19"/>
      <c r="B21" s="19"/>
      <c r="C21" s="146" t="s">
        <v>139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7"/>
      <c r="Z21" s="147"/>
      <c r="AA21" s="147"/>
      <c r="AB21" s="147"/>
      <c r="AC21" s="147"/>
      <c r="AD21" s="148" t="s">
        <v>98</v>
      </c>
      <c r="AE21" s="148"/>
      <c r="AF21" s="148"/>
      <c r="AG21" s="148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21"/>
      <c r="BE21" s="19"/>
    </row>
    <row r="22" spans="1:58" ht="45" customHeight="1" x14ac:dyDescent="0.3">
      <c r="A22" s="19"/>
      <c r="B22" s="19"/>
      <c r="C22" s="146" t="s">
        <v>140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7"/>
      <c r="Z22" s="147"/>
      <c r="AA22" s="147"/>
      <c r="AB22" s="147"/>
      <c r="AC22" s="147"/>
      <c r="AD22" s="148" t="s">
        <v>98</v>
      </c>
      <c r="AE22" s="148"/>
      <c r="AF22" s="148"/>
      <c r="AG22" s="148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21"/>
      <c r="BE22" s="19"/>
    </row>
    <row r="23" spans="1:58" ht="7.5" customHeight="1" x14ac:dyDescent="0.3">
      <c r="A23" s="19"/>
      <c r="B23" s="19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4"/>
      <c r="Z23" s="164"/>
      <c r="AA23" s="164"/>
      <c r="AB23" s="164"/>
      <c r="AC23" s="164"/>
      <c r="AD23" s="165"/>
      <c r="AE23" s="165"/>
      <c r="AF23" s="165"/>
      <c r="AG23" s="165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24"/>
      <c r="BE23" s="24"/>
      <c r="BF23" s="25"/>
    </row>
    <row r="24" spans="1:58" ht="23.25" customHeight="1" x14ac:dyDescent="0.3">
      <c r="A24" s="19"/>
      <c r="B24" s="19"/>
      <c r="C24" s="169" t="s">
        <v>100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24"/>
      <c r="BE24" s="24"/>
      <c r="BF24" s="25"/>
    </row>
    <row r="25" spans="1:58" ht="30" customHeight="1" x14ac:dyDescent="0.3">
      <c r="A25" s="19"/>
      <c r="B25" s="19"/>
      <c r="C25" s="170" t="s">
        <v>101</v>
      </c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1"/>
      <c r="Z25" s="172"/>
      <c r="AA25" s="172"/>
      <c r="AB25" s="172"/>
      <c r="AC25" s="173"/>
      <c r="AD25" s="174" t="s">
        <v>102</v>
      </c>
      <c r="AE25" s="174"/>
      <c r="AF25" s="174"/>
      <c r="AG25" s="174"/>
      <c r="AH25" s="175" t="str">
        <f>IF(Y25='Lista Suspensa'!M2,"Emitir comprovante, enviar ao(à) interessado(a) e juntar cópia ao processo",IF(Y25='Lista Suspensa'!M3,"Solicitar correções ou documentação complementar ao(à) interessado(a)",""))</f>
        <v/>
      </c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7"/>
      <c r="BD25" s="19"/>
      <c r="BE25" s="19"/>
      <c r="BF25" s="19"/>
    </row>
    <row r="26" spans="1:58" ht="11.25" customHeight="1" x14ac:dyDescent="0.3">
      <c r="A26" s="19"/>
      <c r="B26" s="19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19"/>
      <c r="BE26" s="19"/>
      <c r="BF26" s="19"/>
    </row>
    <row r="27" spans="1:58" ht="15" customHeight="1" x14ac:dyDescent="0.3">
      <c r="A27" s="19"/>
      <c r="B27" s="19"/>
      <c r="C27" s="178" t="s">
        <v>28</v>
      </c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9"/>
      <c r="BE27" s="19"/>
      <c r="BF27" s="19"/>
    </row>
    <row r="28" spans="1:58" ht="15" customHeight="1" x14ac:dyDescent="0.3">
      <c r="A28" s="19"/>
      <c r="B28" s="19"/>
      <c r="C28" s="26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27"/>
      <c r="BD28" s="19"/>
      <c r="BE28" s="19"/>
      <c r="BF28" s="19"/>
    </row>
    <row r="29" spans="1:58" ht="15" customHeight="1" x14ac:dyDescent="0.3">
      <c r="A29" s="19"/>
      <c r="B29" s="19"/>
      <c r="C29" s="28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29"/>
      <c r="BD29" s="19"/>
      <c r="BE29" s="19"/>
      <c r="BF29" s="19"/>
    </row>
    <row r="30" spans="1:58" ht="15" customHeight="1" x14ac:dyDescent="0.3">
      <c r="A30" s="19"/>
      <c r="B30" s="19"/>
      <c r="C30" s="28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29"/>
      <c r="BD30" s="19"/>
      <c r="BE30" s="19"/>
      <c r="BF30" s="19"/>
    </row>
    <row r="31" spans="1:58" ht="15" customHeight="1" x14ac:dyDescent="0.3">
      <c r="A31" s="19"/>
      <c r="B31" s="19"/>
      <c r="C31" s="28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29"/>
      <c r="BD31" s="19"/>
      <c r="BE31" s="19"/>
      <c r="BF31" s="19"/>
    </row>
    <row r="32" spans="1:58" ht="15" customHeight="1" x14ac:dyDescent="0.3">
      <c r="A32" s="19"/>
      <c r="B32" s="19"/>
      <c r="C32" s="30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31"/>
      <c r="BD32" s="19"/>
      <c r="BE32" s="19"/>
      <c r="BF32" s="19"/>
    </row>
    <row r="33" spans="1:59" ht="6" customHeight="1" x14ac:dyDescent="0.3">
      <c r="A33" s="19"/>
      <c r="B33" s="23"/>
      <c r="C33" s="3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19"/>
      <c r="BE33" s="19"/>
      <c r="BF33" s="19"/>
    </row>
    <row r="34" spans="1:59" ht="9.75" customHeight="1" x14ac:dyDescent="0.3">
      <c r="A34" s="19"/>
      <c r="B34" s="23"/>
      <c r="C34" s="3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19"/>
      <c r="BE34" s="19"/>
      <c r="BF34" s="19"/>
    </row>
    <row r="35" spans="1:59" ht="15" customHeight="1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23"/>
      <c r="BA35" s="23"/>
      <c r="BB35" s="23"/>
      <c r="BC35" s="23"/>
      <c r="BD35" s="23"/>
      <c r="BE35" s="19"/>
      <c r="BF35" s="19"/>
      <c r="BG35" s="19"/>
    </row>
    <row r="36" spans="1:59" ht="13.5" customHeight="1" x14ac:dyDescent="0.3">
      <c r="A36" s="19"/>
      <c r="B36" s="2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4"/>
      <c r="AF36" s="34"/>
      <c r="AG36" s="34"/>
      <c r="AH36" s="34"/>
      <c r="AI36" s="34"/>
      <c r="AJ36" s="183" t="s">
        <v>103</v>
      </c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34"/>
      <c r="BB36" s="34"/>
      <c r="BC36" s="34"/>
      <c r="BD36" s="19"/>
      <c r="BE36" s="19"/>
      <c r="BF36" s="19"/>
      <c r="BG36" s="19"/>
    </row>
    <row r="37" spans="1:59" ht="15" customHeight="1" x14ac:dyDescent="0.3">
      <c r="A37" s="19"/>
      <c r="B37" s="2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167" t="s">
        <v>30</v>
      </c>
      <c r="AI37" s="167"/>
      <c r="AJ37" s="19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35"/>
      <c r="BA37" s="35"/>
      <c r="BB37" s="35"/>
      <c r="BC37" s="35"/>
      <c r="BD37" s="23"/>
      <c r="BE37" s="19"/>
      <c r="BF37" s="19"/>
      <c r="BG37" s="19"/>
    </row>
    <row r="38" spans="1:59" ht="15" customHeight="1" x14ac:dyDescent="0.3">
      <c r="A38" s="19"/>
      <c r="B38" s="23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3"/>
      <c r="AF38" s="33"/>
      <c r="AG38" s="33"/>
      <c r="AH38" s="167" t="s">
        <v>31</v>
      </c>
      <c r="AI38" s="167"/>
      <c r="AJ38" s="19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37"/>
      <c r="BA38" s="37"/>
      <c r="BB38" s="37"/>
      <c r="BC38" s="37"/>
      <c r="BD38" s="23"/>
      <c r="BE38" s="19"/>
      <c r="BF38" s="19"/>
      <c r="BG38" s="19"/>
    </row>
  </sheetData>
  <sheetProtection algorithmName="SHA-512" hashValue="BRlnWtft7SnrSDF0qe1W/XAInJHL/f28SFaOYp5Jibe94Oiek5PiA5Su9Ey4r0Q/DLkvgesSS4OYDR9wbzSFlA==" saltValue="9O8uGHAlyVkgEBcd7BjOPw==" spinCount="100000" sheet="1" objects="1" scenarios="1" formatRows="0" insertRows="0" deleteRows="0"/>
  <mergeCells count="81">
    <mergeCell ref="AH38:AI38"/>
    <mergeCell ref="AK38:AY38"/>
    <mergeCell ref="C24:BC24"/>
    <mergeCell ref="C25:X25"/>
    <mergeCell ref="Y25:AC25"/>
    <mergeCell ref="AD25:AG25"/>
    <mergeCell ref="AH25:BC25"/>
    <mergeCell ref="C27:BC27"/>
    <mergeCell ref="D28:BB32"/>
    <mergeCell ref="AK35:AY35"/>
    <mergeCell ref="AJ36:AZ36"/>
    <mergeCell ref="AH37:AI37"/>
    <mergeCell ref="AK37:AY37"/>
    <mergeCell ref="Y23:AC23"/>
    <mergeCell ref="AD23:AG23"/>
    <mergeCell ref="AH23:BC23"/>
    <mergeCell ref="C15:X15"/>
    <mergeCell ref="Y15:AC15"/>
    <mergeCell ref="AD15:AG15"/>
    <mergeCell ref="AH19:BC19"/>
    <mergeCell ref="C23:X23"/>
    <mergeCell ref="AH17:BC17"/>
    <mergeCell ref="AH18:BC18"/>
    <mergeCell ref="C19:X19"/>
    <mergeCell ref="Y19:AC19"/>
    <mergeCell ref="AD19:AG19"/>
    <mergeCell ref="C20:X20"/>
    <mergeCell ref="Y20:AC20"/>
    <mergeCell ref="AD20:AG20"/>
    <mergeCell ref="Y13:AC13"/>
    <mergeCell ref="AD13:AG13"/>
    <mergeCell ref="AH13:BC13"/>
    <mergeCell ref="C14:X14"/>
    <mergeCell ref="Y14:AC14"/>
    <mergeCell ref="AD14:AG14"/>
    <mergeCell ref="AH14:BC14"/>
    <mergeCell ref="C12:X12"/>
    <mergeCell ref="Y12:AC12"/>
    <mergeCell ref="AD12:AG12"/>
    <mergeCell ref="AH12:BC12"/>
    <mergeCell ref="C18:X18"/>
    <mergeCell ref="Y18:AC18"/>
    <mergeCell ref="AD18:AG18"/>
    <mergeCell ref="C16:X16"/>
    <mergeCell ref="Y16:AC16"/>
    <mergeCell ref="AD16:AG16"/>
    <mergeCell ref="C17:X17"/>
    <mergeCell ref="Y17:AC17"/>
    <mergeCell ref="AD17:AG17"/>
    <mergeCell ref="AH15:BC15"/>
    <mergeCell ref="AH16:BC16"/>
    <mergeCell ref="C13:X13"/>
    <mergeCell ref="C9:BC9"/>
    <mergeCell ref="C10:BC10"/>
    <mergeCell ref="C11:X11"/>
    <mergeCell ref="Y11:AC11"/>
    <mergeCell ref="AD11:AG11"/>
    <mergeCell ref="AH11:BC11"/>
    <mergeCell ref="C2:BC2"/>
    <mergeCell ref="C3:BC3"/>
    <mergeCell ref="C4:BC4"/>
    <mergeCell ref="C6:BC6"/>
    <mergeCell ref="C7:H7"/>
    <mergeCell ref="I7:Z7"/>
    <mergeCell ref="AA7:AD7"/>
    <mergeCell ref="AE7:AK7"/>
    <mergeCell ref="C8:H8"/>
    <mergeCell ref="I8:Z8"/>
    <mergeCell ref="AA8:AD8"/>
    <mergeCell ref="AL7:AR7"/>
    <mergeCell ref="AS7:BC7"/>
    <mergeCell ref="AE8:BC8"/>
    <mergeCell ref="C22:X22"/>
    <mergeCell ref="Y22:AC22"/>
    <mergeCell ref="AD22:AG22"/>
    <mergeCell ref="AH22:BC22"/>
    <mergeCell ref="AH20:BC20"/>
    <mergeCell ref="C21:X21"/>
    <mergeCell ref="Y21:AC21"/>
    <mergeCell ref="AD21:AG21"/>
    <mergeCell ref="AH21:BC21"/>
  </mergeCells>
  <printOptions horizontalCentered="1" verticalCentered="1"/>
  <pageMargins left="0" right="0" top="0" bottom="0" header="0" footer="0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'Lista Suspensa'!$M$2:$M$3</xm:f>
          </x14:formula1>
          <xm:sqref>Y25:AC25</xm:sqref>
        </x14:dataValidation>
        <x14:dataValidation type="list" allowBlank="1" showInputMessage="1" showErrorMessage="1" xr:uid="{00000000-0002-0000-0200-000001000000}">
          <x14:formula1>
            <xm:f>'Lista Suspensa'!$L$2:$L$4</xm:f>
          </x14:formula1>
          <xm:sqref>Y11:AC22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25"/>
  <sheetViews>
    <sheetView view="pageBreakPreview" zoomScaleNormal="100" workbookViewId="0">
      <selection activeCell="C24" sqref="C24:BC49"/>
    </sheetView>
  </sheetViews>
  <sheetFormatPr defaultColWidth="8.6640625" defaultRowHeight="14.4" x14ac:dyDescent="0.3"/>
  <cols>
    <col min="1" max="1" width="17.5546875" customWidth="1"/>
    <col min="2" max="2" width="119.5546875" customWidth="1"/>
    <col min="3" max="3" width="23.33203125" customWidth="1"/>
    <col min="4" max="4" width="22.44140625" customWidth="1"/>
    <col min="5" max="5" width="17.88671875" customWidth="1"/>
    <col min="6" max="6" width="55.109375" customWidth="1"/>
    <col min="9" max="9" width="38.6640625" customWidth="1"/>
    <col min="10" max="10" width="32.33203125" customWidth="1"/>
    <col min="11" max="11" width="22.109375" bestFit="1" customWidth="1"/>
  </cols>
  <sheetData>
    <row r="1" spans="1:62" x14ac:dyDescent="0.3">
      <c r="A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86</v>
      </c>
      <c r="K1" t="s">
        <v>94</v>
      </c>
      <c r="L1" t="s">
        <v>105</v>
      </c>
      <c r="M1" t="s">
        <v>107</v>
      </c>
    </row>
    <row r="2" spans="1:62" x14ac:dyDescent="0.3">
      <c r="A2" t="s">
        <v>50</v>
      </c>
      <c r="B2" t="s">
        <v>122</v>
      </c>
      <c r="C2" t="s">
        <v>112</v>
      </c>
      <c r="D2" t="s">
        <v>51</v>
      </c>
      <c r="E2" t="s">
        <v>51</v>
      </c>
      <c r="F2" t="s">
        <v>110</v>
      </c>
      <c r="G2" t="s">
        <v>51</v>
      </c>
      <c r="H2" t="s">
        <v>51</v>
      </c>
      <c r="I2" t="s">
        <v>52</v>
      </c>
      <c r="J2" t="s">
        <v>87</v>
      </c>
      <c r="K2" t="s">
        <v>51</v>
      </c>
      <c r="L2" t="s">
        <v>51</v>
      </c>
      <c r="M2" t="s">
        <v>51</v>
      </c>
    </row>
    <row r="3" spans="1:62" ht="15" customHeight="1" x14ac:dyDescent="0.3">
      <c r="A3" t="s">
        <v>53</v>
      </c>
      <c r="B3" t="s">
        <v>123</v>
      </c>
      <c r="C3" t="s">
        <v>108</v>
      </c>
      <c r="D3" t="s">
        <v>54</v>
      </c>
      <c r="E3" t="s">
        <v>54</v>
      </c>
      <c r="F3" t="s">
        <v>113</v>
      </c>
      <c r="G3" t="s">
        <v>54</v>
      </c>
      <c r="H3" t="s">
        <v>54</v>
      </c>
      <c r="I3" t="s">
        <v>55</v>
      </c>
      <c r="J3" t="s">
        <v>88</v>
      </c>
      <c r="K3" t="s">
        <v>54</v>
      </c>
      <c r="L3" t="s">
        <v>54</v>
      </c>
      <c r="M3" t="s">
        <v>54</v>
      </c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</row>
    <row r="4" spans="1:62" x14ac:dyDescent="0.3">
      <c r="A4" t="s">
        <v>56</v>
      </c>
      <c r="B4" t="s">
        <v>124</v>
      </c>
      <c r="F4" t="s">
        <v>109</v>
      </c>
      <c r="I4" t="s">
        <v>57</v>
      </c>
      <c r="J4" t="s">
        <v>89</v>
      </c>
      <c r="L4" t="s">
        <v>106</v>
      </c>
    </row>
    <row r="5" spans="1:62" x14ac:dyDescent="0.3">
      <c r="A5" t="s">
        <v>58</v>
      </c>
      <c r="B5" t="s">
        <v>125</v>
      </c>
      <c r="F5" t="s">
        <v>111</v>
      </c>
      <c r="I5" t="s">
        <v>59</v>
      </c>
      <c r="J5" t="s">
        <v>90</v>
      </c>
    </row>
    <row r="6" spans="1:62" x14ac:dyDescent="0.3">
      <c r="A6" t="s">
        <v>60</v>
      </c>
      <c r="B6" t="s">
        <v>128</v>
      </c>
      <c r="I6" t="s">
        <v>61</v>
      </c>
      <c r="J6" t="s">
        <v>91</v>
      </c>
    </row>
    <row r="7" spans="1:62" x14ac:dyDescent="0.3">
      <c r="A7" t="s">
        <v>62</v>
      </c>
      <c r="I7" t="s">
        <v>63</v>
      </c>
      <c r="J7" t="s">
        <v>92</v>
      </c>
    </row>
    <row r="8" spans="1:62" x14ac:dyDescent="0.3">
      <c r="A8" t="s">
        <v>64</v>
      </c>
      <c r="I8" t="s">
        <v>65</v>
      </c>
      <c r="J8" t="s">
        <v>93</v>
      </c>
    </row>
    <row r="9" spans="1:62" x14ac:dyDescent="0.3">
      <c r="A9" t="s">
        <v>66</v>
      </c>
      <c r="I9" t="s">
        <v>67</v>
      </c>
    </row>
    <row r="10" spans="1:62" x14ac:dyDescent="0.3">
      <c r="A10" t="s">
        <v>68</v>
      </c>
      <c r="I10" t="s">
        <v>69</v>
      </c>
    </row>
    <row r="11" spans="1:62" x14ac:dyDescent="0.3">
      <c r="A11" t="s">
        <v>70</v>
      </c>
      <c r="I11" t="s">
        <v>71</v>
      </c>
    </row>
    <row r="12" spans="1:62" x14ac:dyDescent="0.3">
      <c r="A12" t="s">
        <v>72</v>
      </c>
      <c r="I12" t="s">
        <v>73</v>
      </c>
    </row>
    <row r="13" spans="1:62" x14ac:dyDescent="0.3">
      <c r="A13" t="s">
        <v>74</v>
      </c>
    </row>
    <row r="14" spans="1:62" x14ac:dyDescent="0.3">
      <c r="A14" t="s">
        <v>75</v>
      </c>
    </row>
    <row r="15" spans="1:62" x14ac:dyDescent="0.3">
      <c r="A15" t="s">
        <v>76</v>
      </c>
    </row>
    <row r="16" spans="1:62" x14ac:dyDescent="0.3">
      <c r="A16" t="s">
        <v>77</v>
      </c>
    </row>
    <row r="17" spans="1:25" x14ac:dyDescent="0.3">
      <c r="A17" t="s">
        <v>78</v>
      </c>
    </row>
    <row r="18" spans="1:25" x14ac:dyDescent="0.3">
      <c r="A18" t="s">
        <v>79</v>
      </c>
    </row>
    <row r="19" spans="1:25" x14ac:dyDescent="0.3">
      <c r="A19" t="s">
        <v>80</v>
      </c>
    </row>
    <row r="20" spans="1:25" x14ac:dyDescent="0.3">
      <c r="A20" t="s">
        <v>81</v>
      </c>
    </row>
    <row r="21" spans="1:25" x14ac:dyDescent="0.3">
      <c r="A21" t="s">
        <v>82</v>
      </c>
    </row>
    <row r="22" spans="1:25" x14ac:dyDescent="0.3">
      <c r="A22" t="s">
        <v>83</v>
      </c>
    </row>
    <row r="23" spans="1:25" ht="13.5" customHeight="1" x14ac:dyDescent="0.3">
      <c r="A23" t="s">
        <v>84</v>
      </c>
    </row>
    <row r="24" spans="1:25" ht="13.5" customHeight="1" x14ac:dyDescent="0.3">
      <c r="A24" t="s">
        <v>85</v>
      </c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</row>
    <row r="25" spans="1:25" ht="99.75" customHeight="1" x14ac:dyDescent="0.3"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</row>
  </sheetData>
  <sheetProtection algorithmName="SHA-512" hashValue="uEWmXbK/4uSc8MxCRSWtGXEplJq6bBVSSH0Je1ph+3zVA5cp7DGAjeDYY9mfpPMV/Z6dpC4Kq6LMaiI8Q58Rhg==" saltValue="P2X0aN5xboNkwZZgUJwwPQ==" spinCount="100000" sheet="1" objects="1" scenarios="1"/>
  <mergeCells count="2">
    <mergeCell ref="J24:T24"/>
    <mergeCell ref="J25:Y25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10</vt:i4>
      </vt:variant>
    </vt:vector>
  </HeadingPairs>
  <TitlesOfParts>
    <vt:vector size="14" baseType="lpstr">
      <vt:lpstr>Comunicação</vt:lpstr>
      <vt:lpstr>Comprovante Preenchido</vt:lpstr>
      <vt:lpstr>Checklist</vt:lpstr>
      <vt:lpstr>Lista Suspensa</vt:lpstr>
      <vt:lpstr>Checklist!Area_de_impressao</vt:lpstr>
      <vt:lpstr>'Comprovante Preenchido'!Area_de_impressao</vt:lpstr>
      <vt:lpstr>Comunicação!Area_de_impressao</vt:lpstr>
      <vt:lpstr>Tipo</vt:lpstr>
      <vt:lpstr>'Comprovante Preenchido'!Z_56846108_F0B6_4D32_8C39_09290A7A9365_.wvu.PrintArea</vt:lpstr>
      <vt:lpstr>Comunicação!Z_56846108_F0B6_4D32_8C39_09290A7A9365_.wvu.PrintArea</vt:lpstr>
      <vt:lpstr>'Comprovante Preenchido'!Z_E2E5D343_B4B3_47E2_ADCA_64F03F841DBD_.wvu.PrintArea</vt:lpstr>
      <vt:lpstr>Comunicação!Z_E2E5D343_B4B3_47E2_ADCA_64F03F841DBD_.wvu.PrintArea</vt:lpstr>
      <vt:lpstr>'Comprovante Preenchido'!Z_FEF13640_DF03_4679_92DE_79909B72DE40_.wvu.PrintArea</vt:lpstr>
      <vt:lpstr>Comunicação!Z_FEF13640_DF03_4679_92DE_79909B72DE40_.wvu.PrintArea</vt:lpstr>
    </vt:vector>
  </TitlesOfParts>
  <Company>cprn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guaraci</dc:creator>
  <cp:lastModifiedBy>HOME</cp:lastModifiedBy>
  <cp:revision>1</cp:revision>
  <cp:lastPrinted>2023-03-02T19:07:54Z</cp:lastPrinted>
  <dcterms:created xsi:type="dcterms:W3CDTF">2012-04-04T18:10:58Z</dcterms:created>
  <dcterms:modified xsi:type="dcterms:W3CDTF">2026-03-19T20:11:17Z</dcterms:modified>
  <dc:language>pt-BR</dc:language>
</cp:coreProperties>
</file>