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renatav\Downloads\"/>
    </mc:Choice>
  </mc:AlternateContent>
  <xr:revisionPtr revIDLastSave="0" documentId="8_{3198DA32-4853-477D-A1C2-3DABDCEE7E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cha Técnica" sheetId="1" r:id="rId1"/>
    <sheet name="Ambiental" sheetId="2" r:id="rId2"/>
    <sheet name="Restauração" sheetId="3" state="hidden" r:id="rId3"/>
    <sheet name="banco de dados" sheetId="9" state="hidden" r:id="rId4"/>
    <sheet name="Agrícola" sheetId="10" r:id="rId5"/>
  </sheets>
  <externalReferences>
    <externalReference r:id="rId6"/>
  </externalReferences>
  <definedNames>
    <definedName name="cadastro">#REF!</definedName>
    <definedName name="Classe_I">#REF!</definedName>
    <definedName name="desfinações">#REF!</definedName>
    <definedName name="Herbicida">#REF!</definedName>
    <definedName name="incendio" localSheetId="1">Ambiental!$F$37:$J$37</definedName>
    <definedName name="incendio" localSheetId="2">#REF!</definedName>
    <definedName name="lista" localSheetId="3">#REF!</definedName>
    <definedName name="lista" localSheetId="2">#REF!</definedName>
    <definedName name="lista">#REF!</definedName>
    <definedName name="lista1" localSheetId="3">#REF!</definedName>
    <definedName name="lista1" localSheetId="2">#REF!</definedName>
    <definedName name="lista1">#REF!</definedName>
    <definedName name="Tipo_de_aplicação">#REF!</definedName>
    <definedName name="Z_239AA5C8_BF83_4EA5_90C4_718E29685DCF_.wvu.Cols" localSheetId="1">Ambiental!$F:$J</definedName>
    <definedName name="Z_239AA5C8_BF83_4EA5_90C4_718E29685DCF_.wvu.Cols" localSheetId="2">Restauração!$F:$J</definedName>
    <definedName name="Z_239AA5C8_BF83_4EA5_90C4_718E29685DCF_.wvu.PrintArea" localSheetId="1">Ambiental!$B$1:$H$40</definedName>
    <definedName name="Z_239AA5C8_BF83_4EA5_90C4_718E29685DCF_.wvu.PrintArea" localSheetId="2">Restauração!$B$1:$H$31</definedName>
    <definedName name="Z_34186B8A_FDC6_4A38_8C6C_00670F32E30B_.wvu.Cols" localSheetId="1">Ambiental!$F:$I</definedName>
    <definedName name="Z_34186B8A_FDC6_4A38_8C6C_00670F32E30B_.wvu.Cols" localSheetId="2">Restauração!$F:$I</definedName>
    <definedName name="Z_34186B8A_FDC6_4A38_8C6C_00670F32E30B_.wvu.PrintArea" localSheetId="1">Ambiental!$B$1:$E$38</definedName>
    <definedName name="Z_34186B8A_FDC6_4A38_8C6C_00670F32E30B_.wvu.PrintArea" localSheetId="2">Restauração!$B$1:$E$29</definedName>
    <definedName name="Z_3E1F0CEC_BF6F_4E18_9B7F_0BA17E741530_.wvu.Cols" localSheetId="1">Ambiental!$F:$J</definedName>
    <definedName name="Z_3E1F0CEC_BF6F_4E18_9B7F_0BA17E741530_.wvu.Cols" localSheetId="2">Restauração!$F:$J</definedName>
    <definedName name="Z_3E1F0CEC_BF6F_4E18_9B7F_0BA17E741530_.wvu.PrintArea" localSheetId="1">Ambiental!$B$1:$H$40</definedName>
    <definedName name="Z_3E1F0CEC_BF6F_4E18_9B7F_0BA17E741530_.wvu.PrintArea" localSheetId="2">Restauração!$B$1:$H$31</definedName>
    <definedName name="Z_7B316BB8_4AED_4B98_9C66_A5830E3FDBF4_.wvu.Cols" localSheetId="1">Ambiental!$F:$J</definedName>
    <definedName name="Z_7B316BB8_4AED_4B98_9C66_A5830E3FDBF4_.wvu.Cols" localSheetId="2">Restauração!$F:$J</definedName>
    <definedName name="Z_7B316BB8_4AED_4B98_9C66_A5830E3FDBF4_.wvu.PrintArea" localSheetId="1">Ambiental!$B$1:$H$40</definedName>
    <definedName name="Z_7B316BB8_4AED_4B98_9C66_A5830E3FDBF4_.wvu.PrintArea" localSheetId="2">Restauração!$B$1:$H$31</definedName>
    <definedName name="Z_C0E1E3B0_EB99_4DC0_81E7_171641CEBEF6_.wvu.PrintArea" localSheetId="1">Ambiental!$B$1:$C$40</definedName>
    <definedName name="Z_C0E1E3B0_EB99_4DC0_81E7_171641CEBEF6_.wvu.PrintArea" localSheetId="2">Restauração!$B$1:$C$31</definedName>
    <definedName name="Z_EAB62169_46AE_454E_8B3D_144B5CCA4FA4_.wvu.Cols" localSheetId="1">Ambiental!$F:$J</definedName>
    <definedName name="Z_EAB62169_46AE_454E_8B3D_144B5CCA4FA4_.wvu.Cols" localSheetId="2">Restauração!$F:$J</definedName>
    <definedName name="Z_EAB62169_46AE_454E_8B3D_144B5CCA4FA4_.wvu.PrintArea" localSheetId="1">Ambiental!$B$1:$H$40</definedName>
    <definedName name="Z_EAB62169_46AE_454E_8B3D_144B5CCA4FA4_.wvu.PrintArea" localSheetId="2">Restauração!$B$1:$H$31</definedName>
    <definedName name="Z_FA2C1E5E_F87E_44AD_BE3B_A7B5A589236A_.wvu.PrintArea" localSheetId="1">Ambiental!$B$1:$B$37</definedName>
    <definedName name="Z_FA2C1E5E_F87E_44AD_BE3B_A7B5A589236A_.wvu.PrintArea" localSheetId="2">Restauração!$B$1:$B$10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gnqzCsJ4N7Bic+OwY8xy5JC189XQ=="/>
    </ext>
  </extLst>
</workbook>
</file>

<file path=xl/calcChain.xml><?xml version="1.0" encoding="utf-8"?>
<calcChain xmlns="http://schemas.openxmlformats.org/spreadsheetml/2006/main">
  <c r="D16" i="10" l="1"/>
  <c r="C29" i="10"/>
  <c r="D29" i="10"/>
  <c r="C6" i="10"/>
  <c r="C5" i="10"/>
  <c r="C4" i="10"/>
  <c r="C3" i="10"/>
  <c r="C3" i="2" l="1"/>
  <c r="D24" i="10"/>
  <c r="C24" i="10"/>
  <c r="C16" i="10" l="1"/>
  <c r="Q14" i="10"/>
  <c r="P14" i="10"/>
  <c r="Q13" i="10"/>
  <c r="P13" i="10"/>
  <c r="P15" i="10" l="1"/>
  <c r="Q15" i="10"/>
  <c r="F203" i="9" l="1"/>
  <c r="B203" i="9"/>
  <c r="A203" i="9"/>
  <c r="F202" i="9"/>
  <c r="B202" i="9"/>
  <c r="A202" i="9"/>
  <c r="F201" i="9"/>
  <c r="B201" i="9"/>
  <c r="A201" i="9"/>
  <c r="F200" i="9"/>
  <c r="B200" i="9"/>
  <c r="A200" i="9"/>
  <c r="F199" i="9"/>
  <c r="B199" i="9"/>
  <c r="A199" i="9"/>
  <c r="B198" i="9"/>
  <c r="A198" i="9"/>
  <c r="F197" i="9"/>
  <c r="B197" i="9"/>
  <c r="A197" i="9"/>
  <c r="B196" i="9"/>
  <c r="A196" i="9"/>
  <c r="F195" i="9"/>
  <c r="B195" i="9"/>
  <c r="A195" i="9"/>
  <c r="B194" i="9"/>
  <c r="A194" i="9"/>
  <c r="F193" i="9"/>
  <c r="B193" i="9"/>
  <c r="A193" i="9"/>
  <c r="F192" i="9"/>
  <c r="B192" i="9"/>
  <c r="A192" i="9"/>
  <c r="F191" i="9"/>
  <c r="B191" i="9"/>
  <c r="A191" i="9"/>
  <c r="F190" i="9"/>
  <c r="B190" i="9"/>
  <c r="A190" i="9"/>
  <c r="B189" i="9"/>
  <c r="A189" i="9"/>
  <c r="F188" i="9"/>
  <c r="B188" i="9"/>
  <c r="A188" i="9"/>
  <c r="F187" i="9"/>
  <c r="B187" i="9"/>
  <c r="A187" i="9"/>
  <c r="F186" i="9"/>
  <c r="B186" i="9"/>
  <c r="A186" i="9"/>
  <c r="F185" i="9"/>
  <c r="B185" i="9"/>
  <c r="A185" i="9"/>
  <c r="F184" i="9"/>
  <c r="B184" i="9"/>
  <c r="A184" i="9"/>
  <c r="F183" i="9"/>
  <c r="B183" i="9"/>
  <c r="A183" i="9"/>
  <c r="F182" i="9"/>
  <c r="B182" i="9"/>
  <c r="A182" i="9"/>
  <c r="F181" i="9"/>
  <c r="B181" i="9"/>
  <c r="A181" i="9"/>
  <c r="F180" i="9"/>
  <c r="B180" i="9"/>
  <c r="A180" i="9"/>
  <c r="F179" i="9"/>
  <c r="B179" i="9"/>
  <c r="A179" i="9"/>
  <c r="B178" i="9"/>
  <c r="A178" i="9"/>
  <c r="F177" i="9"/>
  <c r="B177" i="9"/>
  <c r="A177" i="9"/>
  <c r="F176" i="9"/>
  <c r="B176" i="9"/>
  <c r="A176" i="9"/>
  <c r="B175" i="9"/>
  <c r="A175" i="9"/>
  <c r="F174" i="9"/>
  <c r="B174" i="9"/>
  <c r="A174" i="9"/>
  <c r="F173" i="9"/>
  <c r="B173" i="9"/>
  <c r="A173" i="9"/>
  <c r="B172" i="9"/>
  <c r="A172" i="9"/>
  <c r="F171" i="9"/>
  <c r="B171" i="9"/>
  <c r="A171" i="9"/>
  <c r="F170" i="9"/>
  <c r="B170" i="9"/>
  <c r="A170" i="9"/>
  <c r="G169" i="9"/>
  <c r="F169" i="9"/>
  <c r="B169" i="9"/>
  <c r="A169" i="9"/>
  <c r="G168" i="9"/>
  <c r="F168" i="9"/>
  <c r="B168" i="9"/>
  <c r="A168" i="9"/>
  <c r="G167" i="9"/>
  <c r="F167" i="9"/>
  <c r="B167" i="9"/>
  <c r="A167" i="9"/>
  <c r="G166" i="9"/>
  <c r="F166" i="9"/>
  <c r="B166" i="9"/>
  <c r="A166" i="9"/>
  <c r="G165" i="9"/>
  <c r="F165" i="9"/>
  <c r="B165" i="9"/>
  <c r="A165" i="9"/>
  <c r="G164" i="9"/>
  <c r="B164" i="9"/>
  <c r="A164" i="9"/>
  <c r="G163" i="9"/>
  <c r="F163" i="9"/>
  <c r="B163" i="9"/>
  <c r="A163" i="9"/>
  <c r="G162" i="9"/>
  <c r="B162" i="9"/>
  <c r="A162" i="9"/>
  <c r="G161" i="9"/>
  <c r="F161" i="9"/>
  <c r="B161" i="9"/>
  <c r="A161" i="9"/>
  <c r="G160" i="9"/>
  <c r="B160" i="9"/>
  <c r="A160" i="9"/>
  <c r="G159" i="9"/>
  <c r="F159" i="9"/>
  <c r="B159" i="9"/>
  <c r="A159" i="9"/>
  <c r="G158" i="9"/>
  <c r="F158" i="9"/>
  <c r="B158" i="9"/>
  <c r="A158" i="9"/>
  <c r="G157" i="9"/>
  <c r="F157" i="9"/>
  <c r="B157" i="9"/>
  <c r="A157" i="9"/>
  <c r="G156" i="9"/>
  <c r="F156" i="9"/>
  <c r="B156" i="9"/>
  <c r="A156" i="9"/>
  <c r="G155" i="9"/>
  <c r="B155" i="9"/>
  <c r="A155" i="9"/>
  <c r="G154" i="9"/>
  <c r="F154" i="9"/>
  <c r="B154" i="9"/>
  <c r="A154" i="9"/>
  <c r="G153" i="9"/>
  <c r="F153" i="9"/>
  <c r="B153" i="9"/>
  <c r="A153" i="9"/>
  <c r="G152" i="9"/>
  <c r="F152" i="9"/>
  <c r="B152" i="9"/>
  <c r="A152" i="9"/>
  <c r="G151" i="9"/>
  <c r="F151" i="9"/>
  <c r="B151" i="9"/>
  <c r="A151" i="9"/>
  <c r="G150" i="9"/>
  <c r="F150" i="9"/>
  <c r="B150" i="9"/>
  <c r="A150" i="9"/>
  <c r="G149" i="9"/>
  <c r="F149" i="9"/>
  <c r="B149" i="9"/>
  <c r="A149" i="9"/>
  <c r="G148" i="9"/>
  <c r="F148" i="9"/>
  <c r="B148" i="9"/>
  <c r="A148" i="9"/>
  <c r="G147" i="9"/>
  <c r="F147" i="9"/>
  <c r="B147" i="9"/>
  <c r="A147" i="9"/>
  <c r="G146" i="9"/>
  <c r="F146" i="9"/>
  <c r="B146" i="9"/>
  <c r="A146" i="9"/>
  <c r="G145" i="9"/>
  <c r="F145" i="9"/>
  <c r="B145" i="9"/>
  <c r="A145" i="9"/>
  <c r="G144" i="9"/>
  <c r="B144" i="9"/>
  <c r="A144" i="9"/>
  <c r="G143" i="9"/>
  <c r="F143" i="9"/>
  <c r="B143" i="9"/>
  <c r="A143" i="9"/>
  <c r="G142" i="9"/>
  <c r="F142" i="9"/>
  <c r="B142" i="9"/>
  <c r="A142" i="9"/>
  <c r="G141" i="9"/>
  <c r="B141" i="9"/>
  <c r="A141" i="9"/>
  <c r="G140" i="9"/>
  <c r="F140" i="9"/>
  <c r="B140" i="9"/>
  <c r="A140" i="9"/>
  <c r="G139" i="9"/>
  <c r="F139" i="9"/>
  <c r="B139" i="9"/>
  <c r="A139" i="9"/>
  <c r="G138" i="9"/>
  <c r="B138" i="9"/>
  <c r="A138" i="9"/>
  <c r="G137" i="9"/>
  <c r="F137" i="9"/>
  <c r="B137" i="9"/>
  <c r="A137" i="9"/>
  <c r="G136" i="9"/>
  <c r="F136" i="9"/>
  <c r="B136" i="9"/>
  <c r="A136" i="9"/>
  <c r="F135" i="9"/>
  <c r="B135" i="9"/>
  <c r="A135" i="9"/>
  <c r="F134" i="9"/>
  <c r="B134" i="9"/>
  <c r="A134" i="9"/>
  <c r="F133" i="9"/>
  <c r="B133" i="9"/>
  <c r="A133" i="9"/>
  <c r="F132" i="9"/>
  <c r="B132" i="9"/>
  <c r="A132" i="9"/>
  <c r="F131" i="9"/>
  <c r="B131" i="9"/>
  <c r="A131" i="9"/>
  <c r="F130" i="9"/>
  <c r="B130" i="9"/>
  <c r="A130" i="9"/>
  <c r="F129" i="9"/>
  <c r="B129" i="9"/>
  <c r="A129" i="9"/>
  <c r="F128" i="9"/>
  <c r="B128" i="9"/>
  <c r="A128" i="9"/>
  <c r="F127" i="9"/>
  <c r="B127" i="9"/>
  <c r="A127" i="9"/>
  <c r="F126" i="9"/>
  <c r="B126" i="9"/>
  <c r="A126" i="9"/>
  <c r="F125" i="9"/>
  <c r="B125" i="9"/>
  <c r="A125" i="9"/>
  <c r="F124" i="9"/>
  <c r="B124" i="9"/>
  <c r="A124" i="9"/>
  <c r="F123" i="9"/>
  <c r="B123" i="9"/>
  <c r="A123" i="9"/>
  <c r="F122" i="9"/>
  <c r="B122" i="9"/>
  <c r="A122" i="9"/>
  <c r="F121" i="9"/>
  <c r="B121" i="9"/>
  <c r="A121" i="9"/>
  <c r="F120" i="9"/>
  <c r="B120" i="9"/>
  <c r="A120" i="9"/>
  <c r="F119" i="9"/>
  <c r="B119" i="9"/>
  <c r="A119" i="9"/>
  <c r="F118" i="9"/>
  <c r="B118" i="9"/>
  <c r="A118" i="9"/>
  <c r="F117" i="9"/>
  <c r="B117" i="9"/>
  <c r="A117" i="9"/>
  <c r="F116" i="9"/>
  <c r="B116" i="9"/>
  <c r="A116" i="9"/>
  <c r="F115" i="9"/>
  <c r="B115" i="9"/>
  <c r="A115" i="9"/>
  <c r="F114" i="9"/>
  <c r="B114" i="9"/>
  <c r="A114" i="9"/>
  <c r="F113" i="9"/>
  <c r="B113" i="9"/>
  <c r="A113" i="9"/>
  <c r="F112" i="9"/>
  <c r="B112" i="9"/>
  <c r="A112" i="9"/>
  <c r="F111" i="9"/>
  <c r="B111" i="9"/>
  <c r="A111" i="9"/>
  <c r="F110" i="9"/>
  <c r="B110" i="9"/>
  <c r="A110" i="9"/>
  <c r="F109" i="9"/>
  <c r="B109" i="9"/>
  <c r="A109" i="9"/>
  <c r="F108" i="9"/>
  <c r="B108" i="9"/>
  <c r="A108" i="9"/>
  <c r="F107" i="9"/>
  <c r="B107" i="9"/>
  <c r="A107" i="9"/>
  <c r="F106" i="9"/>
  <c r="B106" i="9"/>
  <c r="A106" i="9"/>
  <c r="F105" i="9"/>
  <c r="B105" i="9"/>
  <c r="A105" i="9"/>
  <c r="F104" i="9"/>
  <c r="B104" i="9"/>
  <c r="A104" i="9"/>
  <c r="F103" i="9"/>
  <c r="B103" i="9"/>
  <c r="A103" i="9"/>
  <c r="F102" i="9"/>
  <c r="B102" i="9"/>
  <c r="A102" i="9"/>
  <c r="F101" i="9"/>
  <c r="B101" i="9"/>
  <c r="A101" i="9"/>
  <c r="F100" i="9"/>
  <c r="B100" i="9"/>
  <c r="A100" i="9"/>
  <c r="F99" i="9"/>
  <c r="B99" i="9"/>
  <c r="A99" i="9"/>
  <c r="F98" i="9"/>
  <c r="B98" i="9"/>
  <c r="A98" i="9"/>
  <c r="F97" i="9"/>
  <c r="B97" i="9"/>
  <c r="A97" i="9"/>
  <c r="F96" i="9"/>
  <c r="B96" i="9"/>
  <c r="A96" i="9"/>
  <c r="F95" i="9"/>
  <c r="B95" i="9"/>
  <c r="A95" i="9"/>
  <c r="F94" i="9"/>
  <c r="B94" i="9"/>
  <c r="A94" i="9"/>
  <c r="F93" i="9"/>
  <c r="B93" i="9"/>
  <c r="A93" i="9"/>
  <c r="F92" i="9"/>
  <c r="B92" i="9"/>
  <c r="A92" i="9"/>
  <c r="F91" i="9"/>
  <c r="B91" i="9"/>
  <c r="A91" i="9"/>
  <c r="F90" i="9"/>
  <c r="B90" i="9"/>
  <c r="A90" i="9"/>
  <c r="F89" i="9"/>
  <c r="B89" i="9"/>
  <c r="A89" i="9"/>
  <c r="F88" i="9"/>
  <c r="B88" i="9"/>
  <c r="A88" i="9"/>
  <c r="F87" i="9"/>
  <c r="B87" i="9"/>
  <c r="A87" i="9"/>
  <c r="F86" i="9"/>
  <c r="B86" i="9"/>
  <c r="A86" i="9"/>
  <c r="F85" i="9"/>
  <c r="B85" i="9"/>
  <c r="A85" i="9"/>
  <c r="F84" i="9"/>
  <c r="B84" i="9"/>
  <c r="A84" i="9"/>
  <c r="F83" i="9"/>
  <c r="B83" i="9"/>
  <c r="A83" i="9"/>
  <c r="F82" i="9"/>
  <c r="B82" i="9"/>
  <c r="A82" i="9"/>
  <c r="F81" i="9"/>
  <c r="B81" i="9"/>
  <c r="A81" i="9"/>
  <c r="F80" i="9"/>
  <c r="B80" i="9"/>
  <c r="A80" i="9"/>
  <c r="F79" i="9"/>
  <c r="B79" i="9"/>
  <c r="A79" i="9"/>
  <c r="B78" i="9"/>
  <c r="A78" i="9"/>
  <c r="F77" i="9"/>
  <c r="B77" i="9"/>
  <c r="A77" i="9"/>
  <c r="F76" i="9"/>
  <c r="B76" i="9"/>
  <c r="A76" i="9"/>
  <c r="F75" i="9"/>
  <c r="B75" i="9"/>
  <c r="A75" i="9"/>
  <c r="F74" i="9"/>
  <c r="B74" i="9"/>
  <c r="A74" i="9"/>
  <c r="B73" i="9"/>
  <c r="A73" i="9"/>
  <c r="F72" i="9"/>
  <c r="B72" i="9"/>
  <c r="A72" i="9"/>
  <c r="F71" i="9"/>
  <c r="B71" i="9"/>
  <c r="A71" i="9"/>
  <c r="F70" i="9"/>
  <c r="B70" i="9"/>
  <c r="A70" i="9"/>
  <c r="B69" i="9"/>
  <c r="A69" i="9"/>
  <c r="G68" i="9"/>
  <c r="F68" i="9"/>
  <c r="B68" i="9"/>
  <c r="A68" i="9"/>
  <c r="G67" i="9"/>
  <c r="F67" i="9"/>
  <c r="B67" i="9"/>
  <c r="A67" i="9"/>
  <c r="G66" i="9"/>
  <c r="F66" i="9"/>
  <c r="B66" i="9"/>
  <c r="A66" i="9"/>
  <c r="G65" i="9"/>
  <c r="F65" i="9"/>
  <c r="B65" i="9"/>
  <c r="A65" i="9"/>
  <c r="G64" i="9"/>
  <c r="F64" i="9"/>
  <c r="B64" i="9"/>
  <c r="A64" i="9"/>
  <c r="G63" i="9"/>
  <c r="F63" i="9"/>
  <c r="B63" i="9"/>
  <c r="A63" i="9"/>
  <c r="G62" i="9"/>
  <c r="F62" i="9"/>
  <c r="B62" i="9"/>
  <c r="A62" i="9"/>
  <c r="G61" i="9"/>
  <c r="F61" i="9"/>
  <c r="B61" i="9"/>
  <c r="A61" i="9"/>
  <c r="G60" i="9"/>
  <c r="F60" i="9"/>
  <c r="B60" i="9"/>
  <c r="A60" i="9"/>
  <c r="G59" i="9"/>
  <c r="F59" i="9"/>
  <c r="B59" i="9"/>
  <c r="A59" i="9"/>
  <c r="G58" i="9"/>
  <c r="F58" i="9"/>
  <c r="B58" i="9"/>
  <c r="A58" i="9"/>
  <c r="G57" i="9"/>
  <c r="F57" i="9"/>
  <c r="B57" i="9"/>
  <c r="A57" i="9"/>
  <c r="G56" i="9"/>
  <c r="F56" i="9"/>
  <c r="B56" i="9"/>
  <c r="A56" i="9"/>
  <c r="G55" i="9"/>
  <c r="F55" i="9"/>
  <c r="B55" i="9"/>
  <c r="A55" i="9"/>
  <c r="G54" i="9"/>
  <c r="F54" i="9"/>
  <c r="B54" i="9"/>
  <c r="A54" i="9"/>
  <c r="G53" i="9"/>
  <c r="F53" i="9"/>
  <c r="B53" i="9"/>
  <c r="A53" i="9"/>
  <c r="G52" i="9"/>
  <c r="F52" i="9"/>
  <c r="B52" i="9"/>
  <c r="A52" i="9"/>
  <c r="G51" i="9"/>
  <c r="F51" i="9"/>
  <c r="B51" i="9"/>
  <c r="A51" i="9"/>
  <c r="G50" i="9"/>
  <c r="F50" i="9"/>
  <c r="B50" i="9"/>
  <c r="A50" i="9"/>
  <c r="G49" i="9"/>
  <c r="F49" i="9"/>
  <c r="B49" i="9"/>
  <c r="A49" i="9"/>
  <c r="G48" i="9"/>
  <c r="F48" i="9"/>
  <c r="B48" i="9"/>
  <c r="A48" i="9"/>
  <c r="G47" i="9"/>
  <c r="F47" i="9"/>
  <c r="B47" i="9"/>
  <c r="A47" i="9"/>
  <c r="G46" i="9"/>
  <c r="F46" i="9"/>
  <c r="B46" i="9"/>
  <c r="A46" i="9"/>
  <c r="G45" i="9"/>
  <c r="F45" i="9"/>
  <c r="B45" i="9"/>
  <c r="A45" i="9"/>
  <c r="G44" i="9"/>
  <c r="F44" i="9"/>
  <c r="B44" i="9"/>
  <c r="A44" i="9"/>
  <c r="G43" i="9"/>
  <c r="F43" i="9"/>
  <c r="B43" i="9"/>
  <c r="A43" i="9"/>
  <c r="G42" i="9"/>
  <c r="F42" i="9"/>
  <c r="B42" i="9"/>
  <c r="A42" i="9"/>
  <c r="G41" i="9"/>
  <c r="F41" i="9"/>
  <c r="B41" i="9"/>
  <c r="A41" i="9"/>
  <c r="G40" i="9"/>
  <c r="F40" i="9"/>
  <c r="B40" i="9"/>
  <c r="A40" i="9"/>
  <c r="G39" i="9"/>
  <c r="F39" i="9"/>
  <c r="B39" i="9"/>
  <c r="A39" i="9"/>
  <c r="G38" i="9"/>
  <c r="F38" i="9"/>
  <c r="B38" i="9"/>
  <c r="A38" i="9"/>
  <c r="G37" i="9"/>
  <c r="F37" i="9"/>
  <c r="B37" i="9"/>
  <c r="A37" i="9"/>
  <c r="G36" i="9"/>
  <c r="F36" i="9"/>
  <c r="B36" i="9"/>
  <c r="A36" i="9"/>
  <c r="G35" i="9"/>
  <c r="F35" i="9"/>
  <c r="B35" i="9"/>
  <c r="A35" i="9"/>
  <c r="G34" i="9"/>
  <c r="F34" i="9"/>
  <c r="B34" i="9"/>
  <c r="A34" i="9"/>
  <c r="G33" i="9"/>
  <c r="F33" i="9"/>
  <c r="B33" i="9"/>
  <c r="A33" i="9"/>
  <c r="G32" i="9"/>
  <c r="F32" i="9"/>
  <c r="B32" i="9"/>
  <c r="A32" i="9"/>
  <c r="G31" i="9"/>
  <c r="F31" i="9"/>
  <c r="B31" i="9"/>
  <c r="A31" i="9"/>
  <c r="G30" i="9"/>
  <c r="F30" i="9"/>
  <c r="B30" i="9"/>
  <c r="A30" i="9"/>
  <c r="G29" i="9"/>
  <c r="F29" i="9"/>
  <c r="B29" i="9"/>
  <c r="A29" i="9"/>
  <c r="G28" i="9"/>
  <c r="F28" i="9"/>
  <c r="B28" i="9"/>
  <c r="A28" i="9"/>
  <c r="G27" i="9"/>
  <c r="F27" i="9"/>
  <c r="B27" i="9"/>
  <c r="A27" i="9"/>
  <c r="G26" i="9"/>
  <c r="F26" i="9"/>
  <c r="B26" i="9"/>
  <c r="A26" i="9"/>
  <c r="G25" i="9"/>
  <c r="F25" i="9"/>
  <c r="B25" i="9"/>
  <c r="A25" i="9"/>
  <c r="G24" i="9"/>
  <c r="F24" i="9"/>
  <c r="B24" i="9"/>
  <c r="A24" i="9"/>
  <c r="G23" i="9"/>
  <c r="F23" i="9"/>
  <c r="B23" i="9"/>
  <c r="A23" i="9"/>
  <c r="G22" i="9"/>
  <c r="F22" i="9"/>
  <c r="B22" i="9"/>
  <c r="A22" i="9"/>
  <c r="G21" i="9"/>
  <c r="F21" i="9"/>
  <c r="B21" i="9"/>
  <c r="A21" i="9"/>
  <c r="G20" i="9"/>
  <c r="F20" i="9"/>
  <c r="B20" i="9"/>
  <c r="A20" i="9"/>
  <c r="G19" i="9"/>
  <c r="F19" i="9"/>
  <c r="B19" i="9"/>
  <c r="A19" i="9"/>
  <c r="G18" i="9"/>
  <c r="F18" i="9"/>
  <c r="B18" i="9"/>
  <c r="A18" i="9"/>
  <c r="G17" i="9"/>
  <c r="F17" i="9"/>
  <c r="B17" i="9"/>
  <c r="A17" i="9"/>
  <c r="G16" i="9"/>
  <c r="F16" i="9"/>
  <c r="B16" i="9"/>
  <c r="A16" i="9"/>
  <c r="G15" i="9"/>
  <c r="F15" i="9"/>
  <c r="B15" i="9"/>
  <c r="A15" i="9"/>
  <c r="G14" i="9"/>
  <c r="F14" i="9"/>
  <c r="B14" i="9"/>
  <c r="A14" i="9"/>
  <c r="G13" i="9"/>
  <c r="F13" i="9"/>
  <c r="B13" i="9"/>
  <c r="A13" i="9"/>
  <c r="G12" i="9"/>
  <c r="F12" i="9"/>
  <c r="B12" i="9"/>
  <c r="A12" i="9"/>
  <c r="G11" i="9"/>
  <c r="F11" i="9"/>
  <c r="B11" i="9"/>
  <c r="A11" i="9"/>
  <c r="G10" i="9"/>
  <c r="F10" i="9"/>
  <c r="B10" i="9"/>
  <c r="A10" i="9"/>
  <c r="G9" i="9"/>
  <c r="F9" i="9"/>
  <c r="B9" i="9"/>
  <c r="A9" i="9"/>
  <c r="G8" i="9"/>
  <c r="F8" i="9"/>
  <c r="B8" i="9"/>
  <c r="A8" i="9"/>
  <c r="G7" i="9"/>
  <c r="F7" i="9"/>
  <c r="B7" i="9"/>
  <c r="A7" i="9"/>
  <c r="G6" i="9"/>
  <c r="F6" i="9"/>
  <c r="B6" i="9"/>
  <c r="A6" i="9"/>
  <c r="G5" i="9"/>
  <c r="F5" i="9"/>
  <c r="B5" i="9"/>
  <c r="A5" i="9"/>
  <c r="G4" i="9"/>
  <c r="F4" i="9"/>
  <c r="B4" i="9"/>
  <c r="A4" i="9"/>
  <c r="G3" i="9"/>
  <c r="F3" i="9"/>
  <c r="B3" i="9"/>
  <c r="A3" i="9"/>
  <c r="G2" i="9"/>
  <c r="F2" i="9"/>
  <c r="B2" i="9"/>
  <c r="A2" i="9"/>
  <c r="F194" i="9"/>
  <c r="F155" i="9"/>
  <c r="F178" i="9"/>
  <c r="F144" i="9"/>
  <c r="F175" i="9"/>
  <c r="F141" i="9"/>
  <c r="F172" i="9"/>
  <c r="F138" i="9"/>
  <c r="C6" i="3"/>
  <c r="C5" i="3"/>
  <c r="C4" i="3"/>
  <c r="C3" i="3"/>
  <c r="F73" i="9"/>
  <c r="F69" i="9"/>
  <c r="C6" i="2"/>
  <c r="C5" i="2"/>
  <c r="C4" i="2"/>
  <c r="F189" i="9" l="1"/>
  <c r="F164" i="9"/>
  <c r="F196" i="9"/>
  <c r="F160" i="9"/>
  <c r="F162" i="9"/>
  <c r="F198" i="9"/>
  <c r="F7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Aline Bernardes Candido do Santos</author>
  </authors>
  <commentList>
    <comment ref="A17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Informar apenas os algarismos, sem dígitos e sinais gráficos.</t>
        </r>
      </text>
    </comment>
    <comment ref="A23" authorId="0" shapeId="0" xr:uid="{00000000-0006-0000-0000-000002000000}">
      <text>
        <r>
          <rPr>
            <sz val="10"/>
            <color rgb="FF000000"/>
            <rFont val="Arial"/>
            <family val="2"/>
            <scheme val="minor"/>
          </rPr>
          <t>Informar apenas os algarismos, sem dígitos e sinais gráficos.</t>
        </r>
      </text>
    </comment>
    <comment ref="A25" authorId="0" shapeId="0" xr:uid="{00000000-0006-0000-0000-000003000000}">
      <text>
        <r>
          <rPr>
            <sz val="10"/>
            <color rgb="FF000000"/>
            <rFont val="Arial"/>
            <family val="2"/>
            <scheme val="minor"/>
          </rPr>
          <t>Separar os municípios por ponto e vírgula (;)</t>
        </r>
      </text>
    </comment>
    <comment ref="A31" authorId="1" shapeId="0" xr:uid="{00000000-0006-0000-0000-000004000000}">
      <text>
        <r>
          <rPr>
            <sz val="10"/>
            <color indexed="81"/>
            <rFont val="Arial"/>
            <family val="2"/>
            <scheme val="major"/>
          </rPr>
          <t>Preencher o número da Licença de Operação e Validade vigente. Caso a licença esteja vencida e ainda em análise, preencher o número da solicitação de renovação e Data de Entrada e enviar o requerimento do protocolo da CETESB junto as documentações.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6" authorId="1" shapeId="0" xr:uid="{00000000-0006-0000-0000-000005000000}">
      <text>
        <r>
          <rPr>
            <sz val="10"/>
            <color indexed="81"/>
            <rFont val="Arial"/>
            <family val="2"/>
            <scheme val="major"/>
          </rPr>
          <t>Informar apenas números</t>
        </r>
      </text>
    </comment>
    <comment ref="E39" authorId="1" shapeId="0" xr:uid="{00000000-0006-0000-0000-000006000000}">
      <text>
        <r>
          <rPr>
            <sz val="10"/>
            <color indexed="81"/>
            <rFont val="Arial"/>
            <family val="2"/>
            <scheme val="major"/>
          </rPr>
          <t xml:space="preserve">Informar apenas números
</t>
        </r>
      </text>
    </comment>
    <comment ref="D42" authorId="0" shapeId="0" xr:uid="{00000000-0006-0000-0000-000007000000}">
      <text>
        <r>
          <rPr>
            <sz val="10"/>
            <color rgb="FF000000"/>
            <rFont val="Arial"/>
            <family val="2"/>
            <scheme val="minor"/>
          </rPr>
          <t>De acordo com o Decreto Estadual 59.261/2012 e e o Estatuto da Terra (Lei Federal n.º 8.629/1993) imóvel rural trata-se de “prédio rústico de área contínua, qualquer que seja sua localização, que se destine ou possa se destinar à exploração agrícola, pecuária, extrativa vegetal, florestal ou agroindustrial”.</t>
        </r>
      </text>
    </comment>
    <comment ref="E42" authorId="0" shapeId="0" xr:uid="{00000000-0006-0000-0000-000008000000}">
      <text>
        <r>
          <rPr>
            <sz val="10"/>
            <color rgb="FF000000"/>
            <rFont val="Arial"/>
            <family val="2"/>
            <scheme val="minor"/>
          </rPr>
          <t>Trata-se do número de cadastros já concluídos no SiCAR-SP.</t>
        </r>
      </text>
    </comment>
    <comment ref="A43" authorId="0" shapeId="0" xr:uid="{00000000-0006-0000-0000-000009000000}">
      <text>
        <r>
          <rPr>
            <sz val="10"/>
            <color rgb="FF000000"/>
            <rFont val="Arial"/>
            <family val="2"/>
            <scheme val="minor"/>
          </rPr>
          <t>Tratam-se dos imóveis rurais de propriedade da usina e por ela administrados.</t>
        </r>
      </text>
    </comment>
    <comment ref="A44" authorId="0" shapeId="0" xr:uid="{00000000-0006-0000-0000-00000A000000}">
      <text>
        <r>
          <rPr>
            <sz val="10"/>
            <color rgb="FF000000"/>
            <rFont val="Arial"/>
            <family val="2"/>
            <scheme val="minor"/>
          </rPr>
          <t>Tratam-se dos imóveis rurais de parceria e arrendamento administrados pela usina, oficializados por meio de contratos.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jkEenN0Y64k0Gi7jw/jmeMZe3Ogg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6" authorId="0" shapeId="0" xr:uid="{00000000-0006-0000-0100-000001000000}">
      <text>
        <r>
          <rPr>
            <sz val="10"/>
            <color rgb="FF000000"/>
            <rFont val="Arial"/>
            <family val="2"/>
            <scheme val="minor"/>
          </rPr>
          <t>Informar a área ciliar total em áreas próprias da usina, que deve ser composta pela soma das áreas ciliares ao longo de cursos d'água conservadas, em restauração e a restaurar.</t>
        </r>
      </text>
    </comment>
    <comment ref="B18" authorId="0" shapeId="0" xr:uid="{00000000-0006-0000-0100-000002000000}">
      <text>
        <r>
          <rPr>
            <sz val="10"/>
            <color rgb="FF000000"/>
            <rFont val="Arial"/>
            <family val="2"/>
            <scheme val="minor"/>
          </rPr>
          <t>Informar o número de nascentes (perenes ou intermitentes) existentes nas propriedades da unidade.</t>
        </r>
      </text>
    </comment>
    <comment ref="B19" authorId="0" shapeId="0" xr:uid="{00000000-0006-0000-0100-000003000000}">
      <text>
        <r>
          <rPr>
            <sz val="10"/>
            <color rgb="FF000000"/>
            <rFont val="Arial"/>
            <family val="2"/>
            <scheme val="minor"/>
          </rPr>
          <t>Informar o total de áreas ciliares ao redor de nascentes em áreas próprias da usina, composta pela soma de áreas conservadas, em restauração e a restaurar.</t>
        </r>
      </text>
    </comment>
    <comment ref="B22" authorId="0" shapeId="0" xr:uid="{00000000-0006-0000-0100-000004000000}">
      <text>
        <r>
          <rPr>
            <sz val="10"/>
            <color rgb="FF000000"/>
            <rFont val="Arial"/>
            <family val="2"/>
            <scheme val="minor"/>
          </rPr>
          <t>Informar a área ciliar total em áreas de arrendamento/parceria da usina, que deve ser composta pela soma das áreas ciliares ao longo de cursos d'água conservadas, em restauração e a restaurar.</t>
        </r>
      </text>
    </comment>
    <comment ref="B24" authorId="0" shapeId="0" xr:uid="{00000000-0006-0000-0100-000005000000}">
      <text>
        <r>
          <rPr>
            <sz val="10"/>
            <color rgb="FF000000"/>
            <rFont val="Arial"/>
            <family val="2"/>
            <scheme val="minor"/>
          </rPr>
          <t>Informar o número de nascentes (perenes ou intermitentes) existentes nas propriedades arrendadas/parceiras</t>
        </r>
      </text>
    </comment>
    <comment ref="B25" authorId="0" shapeId="0" xr:uid="{00000000-0006-0000-0100-000006000000}">
      <text>
        <r>
          <rPr>
            <sz val="10"/>
            <color rgb="FF000000"/>
            <rFont val="Arial"/>
            <family val="2"/>
            <scheme val="minor"/>
          </rPr>
          <t>Informar o total de áreas ciliares ao redor de nascentes em áreas arrendadas/parceiras, compostas pela soma de áreas conservadas, em restauração e a restaurar.</t>
        </r>
      </text>
    </comment>
    <comment ref="B27" authorId="0" shapeId="0" xr:uid="{00000000-0006-0000-0100-000007000000}">
      <text>
        <r>
          <rPr>
            <sz val="10"/>
            <color rgb="FF000000"/>
            <rFont val="Arial"/>
            <family val="2"/>
            <scheme val="minor"/>
          </rPr>
          <t>É o número total de mudas NATIVAS plantadas na safra informada. O total NÃO é cumulativo ao longo das safras.</t>
        </r>
      </text>
    </comment>
    <comment ref="B29" authorId="0" shapeId="0" xr:uid="{00000000-0006-0000-0100-000008000000}">
      <text>
        <r>
          <rPr>
            <sz val="10"/>
            <color rgb="FF000000"/>
            <rFont val="Arial"/>
            <family val="2"/>
            <scheme val="minor"/>
          </rPr>
          <t>O consumo realizado deve ser informado de acordo com o balanço realizado entre a moagem executada e a captação de água durante a safra informada, mostrando dessa forma a evolução da unidade para atender as metas propostas no Licenciamento Ambiental, tendo em vista o Zoneamento Agroambiental.</t>
        </r>
      </text>
    </comment>
    <comment ref="B31" authorId="0" shapeId="0" xr:uid="{00000000-0006-0000-0100-000009000000}">
      <text>
        <r>
          <rPr>
            <sz val="10"/>
            <color rgb="FF000000"/>
            <rFont val="Arial"/>
            <family val="2"/>
            <scheme val="minor"/>
          </rPr>
          <t>É a potência elétrica ativa fornecida pelas unidades geradoras, que é igual a potência aparente multiplicada pelo  fator de potência do gerador elétrico.
Obs.: Quando houver mais de uma unidade geradora, deve-se somar as potências elétricas ativas de cada uma.
O valor informado deverá estar na casa de dezenas ou centenas.</t>
        </r>
      </text>
    </comment>
    <comment ref="B32" authorId="0" shapeId="0" xr:uid="{00000000-0006-0000-0100-00000A000000}">
      <text>
        <r>
          <rPr>
            <sz val="10"/>
            <color rgb="FF000000"/>
            <rFont val="Arial"/>
            <family val="2"/>
            <scheme val="minor"/>
          </rPr>
          <t>- da potência total instalada (1),
- da eficiência energética do sistema (2),
- do número de dias de safra (3),
- do número de horas por dia do equipamento em funcionamento (4),
Produção Total = 1 X 2 X 3 X 4
O valor informado deverá estar na casa de milhares.</t>
        </r>
      </text>
    </comment>
    <comment ref="B33" authorId="0" shapeId="0" xr:uid="{00000000-0006-0000-0100-00000B000000}">
      <text>
        <r>
          <rPr>
            <sz val="10"/>
            <color rgb="FF000000"/>
            <rFont val="Arial"/>
            <family val="2"/>
            <scheme val="minor"/>
          </rPr>
          <t>É a energia elétrica excedente exportada para a rede externa de distribuição (pública ou privada).
O valor informado deverá estar na casa de milhares.</t>
        </r>
      </text>
    </comment>
    <comment ref="B35" authorId="0" shapeId="0" xr:uid="{00000000-0006-0000-0100-00000C000000}">
      <text>
        <r>
          <rPr>
            <sz val="10"/>
            <color rgb="FF000000"/>
            <rFont val="Arial"/>
            <family val="2"/>
            <scheme val="minor"/>
          </rPr>
          <t>Informar o número de caminhões-pipa existentes na unidade utilizados para prevenção/combate a incêndios florestais.</t>
        </r>
      </text>
    </comment>
    <comment ref="B36" authorId="0" shapeId="0" xr:uid="{00000000-0006-0000-0100-00000D000000}">
      <text>
        <r>
          <rPr>
            <sz val="10"/>
            <color rgb="FF000000"/>
            <rFont val="Arial"/>
            <family val="2"/>
            <scheme val="minor"/>
          </rPr>
          <t>Informar o número de brigadistas da unidade capacitados/atuantes na prevenção/combate a incêndios florestais.</t>
        </r>
      </text>
    </comment>
    <comment ref="B37" authorId="0" shapeId="0" xr:uid="{00000000-0006-0000-0100-00000E000000}">
      <text>
        <r>
          <rPr>
            <sz val="10"/>
            <color rgb="FF000000"/>
            <rFont val="Arial"/>
            <family val="2"/>
            <scheme val="minor"/>
          </rPr>
          <t>Informar de a unidade faz parte de algum Plano de Auxílio Mútuo (PAM) ou de uma Rede Integrada de Emergências (RINEM). Caso a opção seja Outros, informar de que forma se articula com a comunidade regional para a prevenção e combate a incêndios florestais, na coluna E- Justificativas.</t>
        </r>
      </text>
    </comment>
    <comment ref="B38" authorId="0" shapeId="0" xr:uid="{00000000-0006-0000-0100-00000F000000}">
      <text>
        <r>
          <rPr>
            <sz val="10"/>
            <color rgb="FF000000"/>
            <rFont val="Arial"/>
            <family val="2"/>
            <scheme val="minor"/>
          </rPr>
          <t>Informar se a frota contratada para prestação de serviços aeroagrícolas presta serviços para combate a incêndios florestais</t>
        </r>
      </text>
    </comment>
    <comment ref="B39" authorId="0" shapeId="0" xr:uid="{00000000-0006-0000-0100-000010000000}">
      <text>
        <r>
          <rPr>
            <sz val="10"/>
            <color rgb="FF000000"/>
            <rFont val="Arial"/>
            <family val="2"/>
            <scheme val="minor"/>
          </rPr>
          <t>Informar a quantidade de aviões disponíveis para combate a incêndios florestais.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hebRilruvAILCBwuAZKYfLpiLY7A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Aline Bernardes Candido do Santos</author>
  </authors>
  <commentList>
    <comment ref="N13" authorId="0" shapeId="0" xr:uid="{00000000-0006-0000-0400-000001000000}">
      <text>
        <r>
          <rPr>
            <sz val="10"/>
            <color rgb="FF000000"/>
            <rFont val="Arial"/>
            <family val="2"/>
            <scheme val="minor"/>
          </rPr>
          <t>======
ID#AAAArzQuNKU
    (2021-02-25 12:28:25)
Informar a área ciliar total em áreas próprias da usina, que deve ser composta pela soma das áreas ciliares ao longo de cursos d'água conservadas, em restauração e a restaurar, conforme categorias abaixo.</t>
        </r>
      </text>
    </comment>
    <comment ref="B14" authorId="0" shapeId="0" xr:uid="{00000000-0006-0000-0400-000002000000}">
      <text>
        <r>
          <rPr>
            <sz val="10"/>
            <color rgb="FF000000"/>
            <rFont val="Arial"/>
            <family val="2"/>
            <scheme val="minor"/>
          </rPr>
          <t>Informar a área própria total da usina, incluindo a área do parque industrial e de benfeitorias, a área de cultivo, as áreas ciliares e as demais áreas que compuserem os imóveis agrícolas de propriedade da usina.</t>
        </r>
      </text>
    </comment>
    <comment ref="B15" authorId="0" shapeId="0" xr:uid="{00000000-0006-0000-0400-000003000000}">
      <text>
        <r>
          <rPr>
            <sz val="10"/>
            <color rgb="FF000000"/>
            <rFont val="Arial"/>
            <family val="2"/>
            <scheme val="minor"/>
          </rPr>
          <t>Informar a área total arrendada pela usina, incluindo as áreas de cultivo, as áreas ciliares e as demais áreas que compuserem as propriedades arrendadas pela usina, de acordo com os contratos de arrendamento.</t>
        </r>
      </text>
    </comment>
    <comment ref="B16" authorId="0" shapeId="0" xr:uid="{00000000-0006-0000-0400-000004000000}">
      <text>
        <r>
          <rPr>
            <sz val="10"/>
            <color rgb="FF000000"/>
            <rFont val="Arial"/>
            <family val="2"/>
            <scheme val="minor"/>
          </rPr>
          <t>Preenchimento automático. É o somatório das áreas totais próprias e de parceria/arrendamento da usina.</t>
        </r>
      </text>
    </comment>
    <comment ref="B18" authorId="0" shapeId="0" xr:uid="{00000000-0006-0000-0400-000005000000}">
      <text>
        <r>
          <rPr>
            <sz val="10"/>
            <color rgb="FF000000"/>
            <rFont val="Arial"/>
            <family val="2"/>
            <scheme val="minor"/>
          </rPr>
          <t>Informar o somátorio das área de cana nas propriedades da unidade, incluindo as áreas em reforma e de cana bisada.</t>
        </r>
      </text>
    </comment>
    <comment ref="B19" authorId="0" shapeId="0" xr:uid="{00000000-0006-0000-0400-000006000000}">
      <text>
        <r>
          <rPr>
            <sz val="10"/>
            <color rgb="FF000000"/>
            <rFont val="Arial"/>
            <family val="2"/>
            <scheme val="minor"/>
          </rPr>
          <t>Informar a área de reforma na qual é realizada a rotação de culturas com espécies alimentícias.</t>
        </r>
      </text>
    </comment>
    <comment ref="B20" authorId="0" shapeId="0" xr:uid="{00000000-0006-0000-0400-000007000000}">
      <text>
        <r>
          <rPr>
            <sz val="10"/>
            <color rgb="FF000000"/>
            <rFont val="Arial"/>
            <family val="2"/>
            <scheme val="minor"/>
          </rPr>
          <t>Informar qual a principal espécie alimentícia dentre as listadas. Se a opção for Outra, declarar qual na coluna Justificativas.</t>
        </r>
      </text>
    </comment>
    <comment ref="B22" authorId="0" shapeId="0" xr:uid="{00000000-0006-0000-0400-000008000000}">
      <text>
        <r>
          <rPr>
            <sz val="10"/>
            <color rgb="FF000000"/>
            <rFont val="Arial"/>
            <family val="2"/>
            <scheme val="minor"/>
          </rPr>
          <t>Áreas com declividade de até 12%</t>
        </r>
      </text>
    </comment>
    <comment ref="B23" authorId="0" shapeId="0" xr:uid="{00000000-0006-0000-0400-000009000000}">
      <text>
        <r>
          <rPr>
            <sz val="10"/>
            <color rgb="FF000000"/>
            <rFont val="Arial"/>
            <family val="2"/>
            <scheme val="minor"/>
          </rPr>
          <t>São as áreas com declividade superior a 12% ou com estruturas de solo que  inviabilizem a adoção de técnicas usuais de mecanização da colheita, conforme   Decreto Estadual nº 47.700/2003 (Art. 2º, §1 e §2).</t>
        </r>
      </text>
    </comment>
    <comment ref="B24" authorId="0" shapeId="0" xr:uid="{00000000-0006-0000-0400-00000A000000}">
      <text>
        <r>
          <rPr>
            <sz val="10"/>
            <color rgb="FF000000"/>
            <rFont val="Arial"/>
            <family val="2"/>
            <scheme val="minor"/>
          </rPr>
          <t>Preenchimento automático. A área de colheita total administrada corresponde à somatória da área de colheita mecanizável e da área de colheita não mecanizável.</t>
        </r>
      </text>
    </comment>
    <comment ref="B25" authorId="0" shapeId="0" xr:uid="{00000000-0006-0000-0400-00000B000000}">
      <text>
        <r>
          <rPr>
            <sz val="10"/>
            <color rgb="FF000000"/>
            <rFont val="Arial"/>
            <family val="2"/>
            <scheme val="minor"/>
          </rPr>
          <t>Caso tenham ocorrido incêndios, informar os procedimentos adotados para combate aos focos ocorridos durante a safra.</t>
        </r>
      </text>
    </comment>
    <comment ref="D25" authorId="1" shapeId="0" xr:uid="{00000000-0006-0000-0400-00000C000000}">
      <text>
        <r>
          <rPr>
            <b/>
            <sz val="9"/>
            <color indexed="81"/>
            <rFont val="Segoe UI"/>
            <family val="2"/>
          </rPr>
          <t>NÃO PREENCHER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27" authorId="0" shapeId="0" xr:uid="{00000000-0006-0000-0400-00000D000000}">
      <text>
        <r>
          <rPr>
            <sz val="10"/>
            <color rgb="FF000000"/>
            <rFont val="Arial"/>
            <family val="2"/>
            <scheme val="minor"/>
          </rPr>
          <t>Inserir somatório da cana proveniente das áreas de cultivo próprias da usina e da cana proveniente das propriedades arrendadas ou parceiras.</t>
        </r>
      </text>
    </comment>
    <comment ref="B28" authorId="0" shapeId="0" xr:uid="{00000000-0006-0000-0400-00000E000000}">
      <text>
        <r>
          <rPr>
            <sz val="10"/>
            <color rgb="FF000000"/>
            <rFont val="Arial"/>
            <family val="2"/>
            <scheme val="minor"/>
          </rPr>
          <t>É a cana proveniente de fornecedores com os quais a usina mantém contrato e/ou de fornecedores spot.</t>
        </r>
      </text>
    </comment>
    <comment ref="B29" authorId="0" shapeId="0" xr:uid="{00000000-0006-0000-0400-00000F000000}">
      <text>
        <r>
          <rPr>
            <sz val="10"/>
            <color rgb="FF000000"/>
            <rFont val="Arial"/>
            <family val="2"/>
            <scheme val="minor"/>
          </rPr>
          <t>Preenchimento automático. Trata-se do montante de cana processado pela usina. É a somatória da cana administrada e da cana de fornecedores</t>
        </r>
      </text>
    </comment>
    <comment ref="B30" authorId="0" shapeId="0" xr:uid="{00000000-0006-0000-0400-000010000000}">
      <text>
        <r>
          <rPr>
            <sz val="10"/>
            <color rgb="FF000000"/>
            <rFont val="Arial"/>
            <family val="2"/>
            <scheme val="minor"/>
          </rPr>
          <t>Informar o número de fornecedores de cana da usina na safra (contratados e spot)</t>
        </r>
      </text>
    </comment>
    <comment ref="B31" authorId="0" shapeId="0" xr:uid="{00000000-0006-0000-0400-000011000000}">
      <text>
        <r>
          <rPr>
            <sz val="10"/>
            <color rgb="FF000000"/>
            <rFont val="Arial"/>
            <family val="2"/>
            <scheme val="minor"/>
          </rPr>
          <t>Informar a produção total de açúcar pela unidade na safra, em toneladas.</t>
        </r>
      </text>
    </comment>
    <comment ref="B32" authorId="0" shapeId="0" xr:uid="{00000000-0006-0000-0400-000012000000}">
      <text>
        <r>
          <rPr>
            <sz val="10"/>
            <color rgb="FF000000"/>
            <rFont val="Arial"/>
            <family val="2"/>
            <scheme val="minor"/>
          </rPr>
          <t>Etanol total = anidro + hidratado.
Informar a produção de etanol total pela unidade na safra, em metros cúbicos.</t>
        </r>
      </text>
    </comment>
    <comment ref="B34" authorId="0" shapeId="0" xr:uid="{00000000-0006-0000-0400-000013000000}">
      <text>
        <r>
          <rPr>
            <sz val="10"/>
            <color rgb="FF000000"/>
            <rFont val="Arial"/>
            <family val="2"/>
            <scheme val="minor"/>
          </rPr>
          <t>Informar o principal meio utilizado para a aplicação de vinhaça, dentre as opções listadas. 
Caso a usina não gere vinhaça, informar no campo "Justificativas"</t>
        </r>
      </text>
    </comment>
    <comment ref="B35" authorId="0" shapeId="0" xr:uid="{00000000-0006-0000-0400-000014000000}">
      <text>
        <r>
          <rPr>
            <sz val="10"/>
            <color rgb="FF000000"/>
            <rFont val="Arial"/>
            <family val="2"/>
            <scheme val="minor"/>
          </rPr>
          <t>Informar o principal meio utilizado para o transporte da vinhaça</t>
        </r>
      </text>
    </comment>
    <comment ref="B36" authorId="0" shapeId="0" xr:uid="{00000000-0006-0000-0400-000015000000}">
      <text>
        <r>
          <rPr>
            <sz val="10"/>
            <color rgb="FF000000"/>
            <rFont val="Arial"/>
            <family val="2"/>
            <scheme val="minor"/>
          </rPr>
          <t>Informar se a unidade possui concentrador de vinhaça, independente da concentração atingida (desde que maior que a vinhaça in-natura).</t>
        </r>
      </text>
    </comment>
    <comment ref="B37" authorId="0" shapeId="0" xr:uid="{00000000-0006-0000-0400-000016000000}">
      <text>
        <r>
          <rPr>
            <sz val="10"/>
            <color rgb="FF000000"/>
            <rFont val="Arial"/>
            <family val="2"/>
            <scheme val="minor"/>
          </rPr>
          <t>Informar se a unidade possui registro da vinhaça junto ao Ministério da Agricultura, Pecuária e Abastecimento.</t>
        </r>
      </text>
    </comment>
  </commentList>
</comments>
</file>

<file path=xl/sharedStrings.xml><?xml version="1.0" encoding="utf-8"?>
<sst xmlns="http://schemas.openxmlformats.org/spreadsheetml/2006/main" count="627" uniqueCount="260">
  <si>
    <t xml:space="preserve"> UNIDADES AGROINDUSTRIAIS</t>
  </si>
  <si>
    <t>1- Caracterização da Empresa</t>
  </si>
  <si>
    <t>1.1 – Sede administrativa</t>
  </si>
  <si>
    <t>Endereço:</t>
  </si>
  <si>
    <t>Município:</t>
  </si>
  <si>
    <t>CEP:</t>
  </si>
  <si>
    <t>Telefone:</t>
  </si>
  <si>
    <t>e-mail:</t>
  </si>
  <si>
    <t xml:space="preserve">Razão Social: </t>
  </si>
  <si>
    <t xml:space="preserve">Nome Fantasia: </t>
  </si>
  <si>
    <t>CNPJ da Indústria:</t>
  </si>
  <si>
    <t>Nome completo:</t>
  </si>
  <si>
    <t>Cargo:</t>
  </si>
  <si>
    <t>Formação técnica:</t>
  </si>
  <si>
    <t>Email</t>
  </si>
  <si>
    <t>Whatsapp</t>
  </si>
  <si>
    <t>Nome do Empreendimento:</t>
  </si>
  <si>
    <t>Responsável pelo Etanol Verde na Unidade:</t>
  </si>
  <si>
    <t>Email:</t>
  </si>
  <si>
    <t xml:space="preserve">Tel: </t>
  </si>
  <si>
    <t>Observar as descrições dos campos e seus respectivos comentários na Coluna B. Ao copiar e colar dados, use a opção "Colar especial - valores".</t>
  </si>
  <si>
    <t>3.1</t>
  </si>
  <si>
    <t>1 - ÁREAS CILIARES</t>
  </si>
  <si>
    <t>Justificativas</t>
  </si>
  <si>
    <t>1.1- Áreas próprias</t>
  </si>
  <si>
    <t>3.1.1</t>
  </si>
  <si>
    <t>1.1.1 - Áreas ciliares de rios</t>
  </si>
  <si>
    <t>3.1.1.1</t>
  </si>
  <si>
    <t>3.1.1.1.a</t>
  </si>
  <si>
    <t>3.1.1.1.b</t>
  </si>
  <si>
    <t>3.1.1.1.c</t>
  </si>
  <si>
    <t>3.1.3</t>
  </si>
  <si>
    <t>1.1.2 - Áreas ciliares de nascentes</t>
  </si>
  <si>
    <t>3.1.3.1</t>
  </si>
  <si>
    <t>3.1.3.2</t>
  </si>
  <si>
    <t>3.1.3.2.a</t>
  </si>
  <si>
    <t>3.1.3.2.b</t>
  </si>
  <si>
    <t>3.1.3.2.c</t>
  </si>
  <si>
    <t>3.1.2</t>
  </si>
  <si>
    <t>1.2 - Áreas arrendadas/parcerias</t>
  </si>
  <si>
    <t>1.2.1 - Áreas ciliares de rios</t>
  </si>
  <si>
    <t>3.1.2.1</t>
  </si>
  <si>
    <t>3.1.2.1.a</t>
  </si>
  <si>
    <t>3.1.2.1.b</t>
  </si>
  <si>
    <t>3.1.2.1.c</t>
  </si>
  <si>
    <t>1.2.2- Em áreas arrendadas/parceiras</t>
  </si>
  <si>
    <t>3.1.5</t>
  </si>
  <si>
    <t>1.3- Viveiro de mudas nativas</t>
  </si>
  <si>
    <t>3.1.5.a</t>
  </si>
  <si>
    <t>3.1.5.b</t>
  </si>
  <si>
    <t>b. Quantidade de mudas plantadas</t>
  </si>
  <si>
    <t>3.1.5.c</t>
  </si>
  <si>
    <t>3.2</t>
  </si>
  <si>
    <t>2 - CONSUMO DE ÁGUA NA INDÚSTRIA</t>
  </si>
  <si>
    <t>3.2.a</t>
  </si>
  <si>
    <t>3.3.2</t>
  </si>
  <si>
    <t>3 - Energia elétrica</t>
  </si>
  <si>
    <t>3.3.2.a</t>
  </si>
  <si>
    <t>a. Potência Total Instalada (MW)</t>
  </si>
  <si>
    <t>3.3.2.b</t>
  </si>
  <si>
    <t>b. Produção Total Energia (MWh):</t>
  </si>
  <si>
    <t>3.3.2.c</t>
  </si>
  <si>
    <t>c. Energia Exportada (MWh)</t>
  </si>
  <si>
    <t>3.4</t>
  </si>
  <si>
    <t>4. PREVENÇÃO E COMBATE A INCÊNDIOS FLORESTAIS</t>
  </si>
  <si>
    <t>3.4.a</t>
  </si>
  <si>
    <t>a. Nº de caminhões-pipa</t>
  </si>
  <si>
    <t>3.4.b</t>
  </si>
  <si>
    <t>b. Nº de brigadistas</t>
  </si>
  <si>
    <t>3.4.c</t>
  </si>
  <si>
    <t>c. É membro de estrutura regional de combate a incêndios florestais?</t>
  </si>
  <si>
    <t>Nenhum</t>
  </si>
  <si>
    <t>PAM</t>
  </si>
  <si>
    <t>Rinem</t>
  </si>
  <si>
    <t>Ambos</t>
  </si>
  <si>
    <t>Outro (justificar)</t>
  </si>
  <si>
    <t>TABELA DE RENOVAÇÃO DO CERTIFICADO ETANOL VERDE - UNIDADES AGROINDUSTRIAIS</t>
  </si>
  <si>
    <t>Código da unidade (uso exclusivo da Secretaria do Meio Ambiente):</t>
  </si>
  <si>
    <t>Observar as descrições dos campos e seus respectivos comentários na Coluna A. Ao copiar e colar dados, use a opção "Colar especial - valores".</t>
  </si>
  <si>
    <r>
      <rPr>
        <sz val="10"/>
        <color rgb="FF000000"/>
        <rFont val="Arial"/>
        <family val="2"/>
      </rPr>
      <t>Valores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destacados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após a finalização do preenchimento=potencial erro</t>
    </r>
  </si>
  <si>
    <t>Cronograma anual de restauração das áreas próprias</t>
  </si>
  <si>
    <t>Preencher a coluna com os valores efetivamente realizados pela usina no período destacado.</t>
  </si>
  <si>
    <t>ANO</t>
  </si>
  <si>
    <t>% da área própria com restauração inciada, conforme determinação da diretiva</t>
  </si>
  <si>
    <t>% efetivamente realizado</t>
  </si>
  <si>
    <t>Data</t>
  </si>
  <si>
    <t>Assinatura do responsável pelo Etanol Verde na Unidade Agroindustrial</t>
  </si>
  <si>
    <t>Opções de preenchimento: valor numérico, 0 (zero) se o valor for nulo ou em branco se não houver informações referentes ao campo. Se campo for deixado em branco, esclarecer na coluna "Justificativas".</t>
  </si>
  <si>
    <t>4.1</t>
  </si>
  <si>
    <t>1- INFORMAÇÕES SOBRE O EMPREENDIMENTO</t>
  </si>
  <si>
    <t>TOTAL em área própria</t>
  </si>
  <si>
    <t>4.1.a</t>
  </si>
  <si>
    <t>a. Área própria da usina (ha)</t>
  </si>
  <si>
    <t>Total em nascentes próprias</t>
  </si>
  <si>
    <t>4.1.b</t>
  </si>
  <si>
    <t>b. Área total de parceria e arrendamento</t>
  </si>
  <si>
    <t>4.1.c</t>
  </si>
  <si>
    <t>c. Área total administrada pela usina (ha)</t>
  </si>
  <si>
    <t>4.2</t>
  </si>
  <si>
    <t>2- INFORMAÇÕES SOBRE ÁREA DE CULTIVO</t>
  </si>
  <si>
    <t>4.2.a</t>
  </si>
  <si>
    <t>4.2.b</t>
  </si>
  <si>
    <t>4.2.c</t>
  </si>
  <si>
    <t>4.2.d</t>
  </si>
  <si>
    <t>4.2.e</t>
  </si>
  <si>
    <t>4.2.f</t>
  </si>
  <si>
    <t>4.2.g</t>
  </si>
  <si>
    <t>4.2.g.2</t>
  </si>
  <si>
    <t>4.2.g.3</t>
  </si>
  <si>
    <t>4.2.h</t>
  </si>
  <si>
    <t>4.2.i</t>
  </si>
  <si>
    <t>4.3</t>
  </si>
  <si>
    <t>3- ÁREA DE COLHEITA ADMINISTRADA PELA USINA</t>
  </si>
  <si>
    <t>4.3.a</t>
  </si>
  <si>
    <t>a. Área Mecanizável (ha)</t>
  </si>
  <si>
    <t>4.3.b</t>
  </si>
  <si>
    <t>b. Área Não Mecanizável (ha)</t>
  </si>
  <si>
    <t>4.3.c</t>
  </si>
  <si>
    <t>c. Total (ha) (a+b)</t>
  </si>
  <si>
    <t>aspersão</t>
  </si>
  <si>
    <t>4.3.e</t>
  </si>
  <si>
    <t>4.4.a</t>
  </si>
  <si>
    <t>4.4.b</t>
  </si>
  <si>
    <t>adutora</t>
  </si>
  <si>
    <t>4.4.c</t>
  </si>
  <si>
    <t>canal</t>
  </si>
  <si>
    <t>4.4.d</t>
  </si>
  <si>
    <t>caminhão</t>
  </si>
  <si>
    <t>4.4.e</t>
  </si>
  <si>
    <t>4.4.f</t>
  </si>
  <si>
    <t>4.4.g</t>
  </si>
  <si>
    <t>4.4.h</t>
  </si>
  <si>
    <t>4.4.i</t>
  </si>
  <si>
    <t>4.5.a</t>
  </si>
  <si>
    <t>4.5.b</t>
  </si>
  <si>
    <t>4.6</t>
  </si>
  <si>
    <t>4.6.a</t>
  </si>
  <si>
    <t>a. Principal meio de aplicação da vinhaça</t>
  </si>
  <si>
    <t>b- Principal meio de transporte</t>
  </si>
  <si>
    <t>Número Total de pessoas beneficiadas na safra</t>
  </si>
  <si>
    <t>Código da Usina - Secretaria</t>
  </si>
  <si>
    <t>UNIDADE PRODUTORA</t>
  </si>
  <si>
    <t>SAFRA</t>
  </si>
  <si>
    <t>PROTOCOLO</t>
  </si>
  <si>
    <t>CÓDIGO DO INDICADOR</t>
  </si>
  <si>
    <t>VALOR</t>
  </si>
  <si>
    <t>JUSTIFICATIVA</t>
  </si>
  <si>
    <t>2015/2016</t>
  </si>
  <si>
    <t>#REF!</t>
  </si>
  <si>
    <t>2016/2017</t>
  </si>
  <si>
    <t>3.1.4.1</t>
  </si>
  <si>
    <t>3.1.4.2</t>
  </si>
  <si>
    <t>3.1.4.2.a</t>
  </si>
  <si>
    <t>3.1.4.2.b</t>
  </si>
  <si>
    <t>3.1.4.2.c</t>
  </si>
  <si>
    <t>3.3.1.1.a.1</t>
  </si>
  <si>
    <t>3.3.1.1.b.1</t>
  </si>
  <si>
    <t>3.3.1.1.c.1</t>
  </si>
  <si>
    <t>3.3.1.1.a.2</t>
  </si>
  <si>
    <t>3.3.1.1.b.2</t>
  </si>
  <si>
    <t>3.3.1.1.c.2</t>
  </si>
  <si>
    <t>3.3.1.1.a.3</t>
  </si>
  <si>
    <t>3.3.1.1.b.3</t>
  </si>
  <si>
    <t>3.3.1.1.c.3</t>
  </si>
  <si>
    <t>3.3.1.1.a.4</t>
  </si>
  <si>
    <t>3.3.1.1.b.4</t>
  </si>
  <si>
    <t>3.3.1.1.c.4</t>
  </si>
  <si>
    <t>3.3.1.1.a.5</t>
  </si>
  <si>
    <t>3.3.1.1.b.5</t>
  </si>
  <si>
    <t>3.3.1.1.c.5</t>
  </si>
  <si>
    <t>3.3.1.2.a.1</t>
  </si>
  <si>
    <t>3.3.1.2.b.1</t>
  </si>
  <si>
    <t>3.3.1.2.c.1</t>
  </si>
  <si>
    <t>3.3.1.2.a.2</t>
  </si>
  <si>
    <t>3.3.1.2.b.2</t>
  </si>
  <si>
    <t>3.3.1.2.c.2</t>
  </si>
  <si>
    <t>3.3.1.2.a.3</t>
  </si>
  <si>
    <t>3.3.1.2.b.3</t>
  </si>
  <si>
    <t>3.3.1.2.c.3</t>
  </si>
  <si>
    <t>3.3.1.2.a.4</t>
  </si>
  <si>
    <t>3.3.1.2.b.4</t>
  </si>
  <si>
    <t>3.3.1.2.c.4</t>
  </si>
  <si>
    <t>3.3.1.2.a.5</t>
  </si>
  <si>
    <t>3.3.1.2.b.5</t>
  </si>
  <si>
    <t>3.3.1.2.c.5</t>
  </si>
  <si>
    <t>3.3.1.2.a.6</t>
  </si>
  <si>
    <t>3.3.1.2.b.6</t>
  </si>
  <si>
    <t>3.3.1.2.c.6</t>
  </si>
  <si>
    <t>3.3.1.2.a.7</t>
  </si>
  <si>
    <t>3.3.1.2.b.7</t>
  </si>
  <si>
    <t>3.3.1.2.c.7</t>
  </si>
  <si>
    <t>3.3.1.2.a.8</t>
  </si>
  <si>
    <t>3.3.1.2.b.8</t>
  </si>
  <si>
    <t>3.3.1.2.c.8</t>
  </si>
  <si>
    <t>4.2.g.1</t>
  </si>
  <si>
    <t>4.3.a.1</t>
  </si>
  <si>
    <t>4.3.b.1</t>
  </si>
  <si>
    <t>4.3.d</t>
  </si>
  <si>
    <t>dirigida (localizada)</t>
  </si>
  <si>
    <t>Número de imóveis rurais</t>
  </si>
  <si>
    <t>Número de imóveis já cadastrados no SiCAR-SP</t>
  </si>
  <si>
    <t>Imóveis rurais de propriedade da usina</t>
  </si>
  <si>
    <t xml:space="preserve">Imóveis rurais de parceria e arrendamento </t>
  </si>
  <si>
    <t>d. A frota aeroagrícola contratada presta serviços de combate a incêndios florestais?</t>
  </si>
  <si>
    <t>e. Nº de aviões disponíveis para combate a incêndios florestais</t>
  </si>
  <si>
    <t>4- INFORMAÇÕES SOBRE CANA MOÍDA</t>
  </si>
  <si>
    <t>a. Cana administrada (t)</t>
  </si>
  <si>
    <t>b. Cana de fornecedores (t)</t>
  </si>
  <si>
    <t>c. Cana Total processada pela usina (t): (a + b)</t>
  </si>
  <si>
    <t>d. Número de fornecedores</t>
  </si>
  <si>
    <r>
      <t xml:space="preserve">e. Produção de Açúcar </t>
    </r>
    <r>
      <rPr>
        <b/>
        <sz val="11"/>
        <color rgb="FF000000"/>
        <rFont val="Arial"/>
        <family val="2"/>
      </rPr>
      <t>(t)</t>
    </r>
  </si>
  <si>
    <t>Amendoim</t>
  </si>
  <si>
    <t>Soja</t>
  </si>
  <si>
    <t>Milho</t>
  </si>
  <si>
    <t>Outra (justificar)</t>
  </si>
  <si>
    <t>Nenhuma</t>
  </si>
  <si>
    <t>d. Área de cana objeto de incêndios na safra (ha)</t>
  </si>
  <si>
    <t>4.4</t>
  </si>
  <si>
    <t>sim</t>
  </si>
  <si>
    <t>c- Possui concentrador de vinhaça?</t>
  </si>
  <si>
    <t>d- Possui registro no MAPA?</t>
  </si>
  <si>
    <t>b. Área com rotação de cultura com espécies alimentícias (ha)</t>
  </si>
  <si>
    <t>c. Principal cultura alimentícia cultivada nas áreas de reforma</t>
  </si>
  <si>
    <t>5.  VINHAÇA</t>
  </si>
  <si>
    <t>Sim</t>
  </si>
  <si>
    <t>Não</t>
  </si>
  <si>
    <t>não</t>
  </si>
  <si>
    <t>1.2 - Unidade local - Indústria</t>
  </si>
  <si>
    <t>1.3 – Licenciamento</t>
  </si>
  <si>
    <t>Nº da licença de operação:</t>
  </si>
  <si>
    <t>Validade da Licença:</t>
  </si>
  <si>
    <t>Nº da solicitação de renovação:</t>
  </si>
  <si>
    <t>Data de entrada:</t>
  </si>
  <si>
    <t>2 – Responsabilidade Socioambiental</t>
  </si>
  <si>
    <t>3 – Cadastro Ambiental Rural</t>
  </si>
  <si>
    <t>4 – Responsável técnico pelas informações para o Etanol Verde (se possivel, inserir Nome e e-mail de suplente)</t>
  </si>
  <si>
    <t>a. Área de cultivo total (ha)</t>
  </si>
  <si>
    <r>
      <t xml:space="preserve">Programas socioambientais desenvolvidos com </t>
    </r>
    <r>
      <rPr>
        <b/>
        <sz val="11"/>
        <color rgb="FF000000"/>
        <rFont val="Arial"/>
        <family val="2"/>
      </rPr>
      <t xml:space="preserve">colaboradores </t>
    </r>
    <r>
      <rPr>
        <sz val="11"/>
        <color rgb="FF000000"/>
        <rFont val="Arial"/>
        <family val="2"/>
      </rPr>
      <t>(Assistenciais, Educacionais, Incentivo)</t>
    </r>
  </si>
  <si>
    <r>
      <t xml:space="preserve">Programas socioambientais desenvolvidos com a </t>
    </r>
    <r>
      <rPr>
        <b/>
        <sz val="11"/>
        <color rgb="FF000000"/>
        <rFont val="Arial"/>
        <family val="2"/>
      </rPr>
      <t xml:space="preserve">comunidade de entorno </t>
    </r>
    <r>
      <rPr>
        <sz val="11"/>
        <color rgb="FF000000"/>
        <rFont val="Arial"/>
        <family val="2"/>
      </rPr>
      <t>(Assistenciais, Educacionais, Ambientais e de segurança)</t>
    </r>
  </si>
  <si>
    <r>
      <t>Valores</t>
    </r>
    <r>
      <rPr>
        <b/>
        <sz val="11"/>
        <color rgb="FF000000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destacados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após a finalização do preenchimento=potencial erro</t>
    </r>
  </si>
  <si>
    <r>
      <t>Opções de preenchimento:</t>
    </r>
    <r>
      <rPr>
        <sz val="11"/>
        <color rgb="FF000000"/>
        <rFont val="Arial"/>
        <family val="2"/>
      </rPr>
      <t xml:space="preserve"> valor numérico, 0 (zero) se o valor for nulo ou em branco se não houver informações referentes ao campo. Se campo for deixado em branco, esclarecer na coluna "Justificativas".</t>
    </r>
  </si>
  <si>
    <t>2025/2026</t>
  </si>
  <si>
    <r>
      <t xml:space="preserve"> </t>
    </r>
    <r>
      <rPr>
        <b/>
        <sz val="11"/>
        <color rgb="FF000000"/>
        <rFont val="Arial"/>
        <family val="2"/>
      </rPr>
      <t>TOTAL</t>
    </r>
    <r>
      <rPr>
        <sz val="11"/>
        <color rgb="FF000000"/>
        <rFont val="Arial"/>
        <family val="2"/>
      </rPr>
      <t xml:space="preserve"> em área própria (ha)</t>
    </r>
  </si>
  <si>
    <r>
      <t xml:space="preserve">NÚMERO </t>
    </r>
    <r>
      <rPr>
        <sz val="11"/>
        <color rgb="FF000000"/>
        <rFont val="Arial"/>
        <family val="2"/>
      </rPr>
      <t>total de nascentes próprias</t>
    </r>
  </si>
  <si>
    <r>
      <t>Área total</t>
    </r>
    <r>
      <rPr>
        <sz val="11"/>
        <color rgb="FF000000"/>
        <rFont val="Arial"/>
        <family val="2"/>
      </rPr>
      <t xml:space="preserve"> em nascentes próprias (ha)</t>
    </r>
  </si>
  <si>
    <r>
      <t>TOTAL</t>
    </r>
    <r>
      <rPr>
        <sz val="11"/>
        <color rgb="FF000000"/>
        <rFont val="Arial"/>
        <family val="2"/>
      </rPr>
      <t xml:space="preserve"> em áreas arrendadas/parcerias (ha) </t>
    </r>
  </si>
  <si>
    <r>
      <t>NÚMERO total</t>
    </r>
    <r>
      <rPr>
        <sz val="11"/>
        <color rgb="FF000000"/>
        <rFont val="Arial"/>
        <family val="2"/>
      </rPr>
      <t xml:space="preserve"> de nascentes</t>
    </r>
  </si>
  <si>
    <r>
      <t xml:space="preserve">   Área total </t>
    </r>
    <r>
      <rPr>
        <sz val="11"/>
        <color rgb="FF000000"/>
        <rFont val="Arial"/>
        <family val="2"/>
      </rPr>
      <t>em nascentes arrendadas/parceiras (ha)</t>
    </r>
  </si>
  <si>
    <r>
      <t>a. Consumo (m</t>
    </r>
    <r>
      <rPr>
        <vertAlign val="superscript"/>
        <sz val="11"/>
        <color rgb="FF000000"/>
        <rFont val="Arial"/>
        <family val="2"/>
      </rPr>
      <t>3</t>
    </r>
    <r>
      <rPr>
        <sz val="11"/>
        <color rgb="FF000000"/>
        <rFont val="Arial"/>
        <family val="2"/>
      </rPr>
      <t>/t de cana)</t>
    </r>
  </si>
  <si>
    <r>
      <t>Valores em</t>
    </r>
    <r>
      <rPr>
        <sz val="11"/>
        <color rgb="FFFF0000"/>
        <rFont val="Arial"/>
        <family val="2"/>
      </rPr>
      <t xml:space="preserve"> vermelho</t>
    </r>
    <r>
      <rPr>
        <sz val="11"/>
        <color rgb="FF000000"/>
        <rFont val="Arial"/>
        <family val="2"/>
      </rPr>
      <t xml:space="preserve"> após a finalização do preenchimento=potencial erro</t>
    </r>
  </si>
  <si>
    <r>
      <t xml:space="preserve">f. Produção de etanol total </t>
    </r>
    <r>
      <rPr>
        <b/>
        <sz val="11"/>
        <color rgb="FF000000"/>
        <rFont val="Arial"/>
        <family val="2"/>
      </rPr>
      <t>(m³)</t>
    </r>
  </si>
  <si>
    <t>Website:</t>
  </si>
  <si>
    <t xml:space="preserve">Endereço: </t>
  </si>
  <si>
    <t>1.2.2 - Unidade local - Agrícola</t>
  </si>
  <si>
    <t>CNPJ Agrícola:</t>
  </si>
  <si>
    <t>Munícipios que possuem áreas administradas pela unidade.</t>
  </si>
  <si>
    <t>PLANILHA DE ACOMPANHAMENTO - ETANOL MAIS VERDE 2026/2027</t>
  </si>
  <si>
    <t>PLANILHA DE ACOMPANHAMENTO - ETANOL MAIS VERDE - UNIDADES AGROINDUSTRIAIS 2026/2027</t>
  </si>
  <si>
    <t>Dados da safra 2025/2026: consolidados. Dados da safra 2026/2027 previsões</t>
  </si>
  <si>
    <t>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</si>
</sst>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000"/>
    <numFmt numFmtId="165" formatCode="d/m/yyyy"/>
    <numFmt numFmtId="166" formatCode="#,##0.0"/>
  </numFmts>
  <fonts count="42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2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Verdana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color rgb="FF008000"/>
      <name val="Verdana"/>
      <family val="2"/>
    </font>
    <font>
      <b/>
      <sz val="14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  <scheme val="minor"/>
    </font>
    <font>
      <sz val="12"/>
      <color rgb="FF000000"/>
      <name val="Arial"/>
      <family val="2"/>
    </font>
    <font>
      <sz val="10"/>
      <name val="Arial"/>
      <family val="2"/>
    </font>
    <font>
      <sz val="8"/>
      <color rgb="FF000000"/>
      <name val="Verdana"/>
      <family val="2"/>
    </font>
    <font>
      <sz val="8"/>
      <color rgb="FF00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rgb="FF000000"/>
      <name val="Arial"/>
      <family val="2"/>
    </font>
    <font>
      <sz val="10"/>
      <color indexed="81"/>
      <name val="Arial"/>
      <family val="2"/>
      <scheme val="major"/>
    </font>
    <font>
      <sz val="14"/>
      <color rgb="FF000000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1"/>
      <color rgb="FF000000"/>
      <name val="Arial"/>
      <family val="2"/>
    </font>
    <font>
      <b/>
      <sz val="11"/>
      <color rgb="FFFFFFFF"/>
      <name val="Arial"/>
      <family val="2"/>
      <scheme val="minor"/>
    </font>
    <font>
      <sz val="11"/>
      <name val="Arial"/>
      <family val="2"/>
      <scheme val="minor"/>
    </font>
    <font>
      <sz val="11"/>
      <name val="Arial"/>
      <family val="2"/>
    </font>
    <font>
      <sz val="11"/>
      <color rgb="FF0000FF"/>
      <name val="Arial"/>
      <family val="2"/>
    </font>
    <font>
      <sz val="11"/>
      <color theme="10"/>
      <name val="Arial"/>
      <family val="2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inor"/>
    </font>
    <font>
      <b/>
      <sz val="11"/>
      <color rgb="FFFF0000"/>
      <name val="Arial"/>
      <family val="2"/>
    </font>
    <font>
      <vertAlign val="superscript"/>
      <sz val="11"/>
      <color rgb="FF00000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33333"/>
        <bgColor rgb="FF333333"/>
      </patternFill>
    </fill>
    <fill>
      <patternFill patternType="solid">
        <fgColor rgb="FFC0C0C0"/>
        <bgColor rgb="FFC0C0C0"/>
      </patternFill>
    </fill>
    <fill>
      <patternFill patternType="solid">
        <fgColor rgb="FF008000"/>
        <bgColor rgb="FF008000"/>
      </patternFill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B0E779"/>
        <bgColor rgb="FFB0E77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rgb="FFCBE799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CC66"/>
      </patternFill>
    </fill>
    <fill>
      <patternFill patternType="solid">
        <fgColor theme="7" tint="0.39997558519241921"/>
        <bgColor rgb="FF00B0F0"/>
      </patternFill>
    </fill>
    <fill>
      <patternFill patternType="solid">
        <fgColor rgb="FF57D3FF"/>
        <bgColor rgb="FF57D3FF"/>
      </patternFill>
    </fill>
    <fill>
      <patternFill patternType="solid">
        <fgColor theme="1"/>
        <bgColor indexed="64"/>
      </patternFill>
    </fill>
    <fill>
      <patternFill patternType="solid">
        <fgColor theme="2"/>
        <bgColor rgb="FFFDE9D9"/>
      </patternFill>
    </fill>
    <fill>
      <patternFill patternType="solid">
        <fgColor theme="2" tint="-4.9989318521683403E-2"/>
        <bgColor rgb="FF57D3FF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4.9989318521683403E-2"/>
        <bgColor rgb="FFFFFFFF"/>
      </patternFill>
    </fill>
    <fill>
      <patternFill patternType="solid">
        <fgColor theme="8" tint="0.39997558519241921"/>
        <bgColor rgb="FF0000FF"/>
      </patternFill>
    </fill>
    <fill>
      <patternFill patternType="solid">
        <fgColor theme="2"/>
        <bgColor rgb="FFB2FCBD"/>
      </patternFill>
    </fill>
    <fill>
      <patternFill patternType="solid">
        <fgColor theme="2"/>
        <bgColor rgb="FFD6E3BC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rgb="FF0099FF"/>
      </patternFill>
    </fill>
    <fill>
      <patternFill patternType="solid">
        <fgColor theme="9" tint="0.39997558519241921"/>
        <bgColor rgb="FFFFC000"/>
      </patternFill>
    </fill>
    <fill>
      <patternFill patternType="solid">
        <fgColor theme="7" tint="0.39997558519241921"/>
        <bgColor rgb="FFFF9900"/>
      </patternFill>
    </fill>
    <fill>
      <patternFill patternType="solid">
        <fgColor theme="5" tint="0.59999389629810485"/>
        <bgColor rgb="FF494429"/>
      </patternFill>
    </fill>
  </fills>
  <borders count="6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272">
    <xf numFmtId="0" fontId="0" fillId="0" borderId="0" xfId="0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/>
    </xf>
    <xf numFmtId="0" fontId="7" fillId="0" borderId="0" xfId="0" applyFont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 vertical="top" wrapText="1"/>
    </xf>
    <xf numFmtId="0" fontId="7" fillId="2" borderId="1" xfId="0" applyFont="1" applyFill="1" applyBorder="1"/>
    <xf numFmtId="0" fontId="11" fillId="0" borderId="0" xfId="0" applyFont="1" applyAlignment="1">
      <alignment vertical="center"/>
    </xf>
    <xf numFmtId="0" fontId="12" fillId="5" borderId="20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1" fillId="0" borderId="0" xfId="0" applyFont="1"/>
    <xf numFmtId="0" fontId="11" fillId="2" borderId="1" xfId="0" applyFont="1" applyFill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2" borderId="1" xfId="0" applyFont="1" applyFill="1" applyBorder="1" applyAlignment="1">
      <alignment horizontal="left" wrapText="1"/>
    </xf>
    <xf numFmtId="0" fontId="10" fillId="0" borderId="13" xfId="0" applyFont="1" applyBorder="1"/>
    <xf numFmtId="0" fontId="7" fillId="9" borderId="1" xfId="0" applyFont="1" applyFill="1" applyBorder="1" applyAlignment="1">
      <alignment horizontal="left" vertical="center"/>
    </xf>
    <xf numFmtId="0" fontId="7" fillId="9" borderId="1" xfId="0" applyFont="1" applyFill="1" applyBorder="1"/>
    <xf numFmtId="0" fontId="7" fillId="0" borderId="0" xfId="0" applyFont="1" applyAlignment="1">
      <alignment horizontal="left" vertical="center"/>
    </xf>
    <xf numFmtId="0" fontId="2" fillId="10" borderId="26" xfId="0" applyFont="1" applyFill="1" applyBorder="1" applyAlignment="1">
      <alignment horizontal="center" vertical="center" shrinkToFit="1"/>
    </xf>
    <xf numFmtId="0" fontId="1" fillId="0" borderId="26" xfId="0" applyFont="1" applyBorder="1" applyAlignment="1">
      <alignment horizontal="center"/>
    </xf>
    <xf numFmtId="9" fontId="1" fillId="0" borderId="26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65" fontId="7" fillId="2" borderId="33" xfId="0" applyNumberFormat="1" applyFont="1" applyFill="1" applyBorder="1" applyAlignment="1">
      <alignment horizontal="left" wrapText="1"/>
    </xf>
    <xf numFmtId="0" fontId="7" fillId="0" borderId="34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0" fontId="1" fillId="2" borderId="18" xfId="0" applyFont="1" applyFill="1" applyBorder="1" applyAlignment="1">
      <alignment horizontal="left"/>
    </xf>
    <xf numFmtId="0" fontId="1" fillId="2" borderId="1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>
      <alignment horizontal="right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8" xfId="0" applyFont="1" applyBorder="1" applyProtection="1">
      <protection locked="0"/>
    </xf>
    <xf numFmtId="0" fontId="1" fillId="2" borderId="18" xfId="0" applyFont="1" applyFill="1" applyBorder="1"/>
    <xf numFmtId="0" fontId="17" fillId="2" borderId="1" xfId="0" applyFont="1" applyFill="1" applyBorder="1" applyAlignment="1">
      <alignment horizontal="left"/>
    </xf>
    <xf numFmtId="0" fontId="17" fillId="0" borderId="0" xfId="0" applyFont="1"/>
    <xf numFmtId="0" fontId="7" fillId="2" borderId="18" xfId="0" applyFont="1" applyFill="1" applyBorder="1"/>
    <xf numFmtId="0" fontId="2" fillId="2" borderId="18" xfId="0" applyFont="1" applyFill="1" applyBorder="1" applyAlignment="1">
      <alignment horizontal="left" wrapText="1"/>
    </xf>
    <xf numFmtId="0" fontId="3" fillId="0" borderId="18" xfId="0" applyFont="1" applyBorder="1"/>
    <xf numFmtId="0" fontId="2" fillId="2" borderId="18" xfId="0" applyFont="1" applyFill="1" applyBorder="1" applyAlignment="1">
      <alignment horizontal="left"/>
    </xf>
    <xf numFmtId="0" fontId="17" fillId="2" borderId="18" xfId="0" applyFont="1" applyFill="1" applyBorder="1" applyAlignment="1">
      <alignment horizontal="left"/>
    </xf>
    <xf numFmtId="0" fontId="2" fillId="10" borderId="41" xfId="0" applyFont="1" applyFill="1" applyBorder="1" applyAlignment="1">
      <alignment horizontal="center" vertical="center" wrapText="1"/>
    </xf>
    <xf numFmtId="1" fontId="2" fillId="10" borderId="41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0" fillId="2" borderId="18" xfId="0" applyFont="1" applyFill="1" applyBorder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4" fontId="17" fillId="0" borderId="26" xfId="0" applyNumberFormat="1" applyFont="1" applyBorder="1" applyAlignment="1">
      <alignment horizontal="center"/>
    </xf>
    <xf numFmtId="4" fontId="22" fillId="0" borderId="26" xfId="0" applyNumberFormat="1" applyFont="1" applyBorder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4" fontId="17" fillId="0" borderId="26" xfId="0" applyNumberFormat="1" applyFont="1" applyBorder="1"/>
    <xf numFmtId="0" fontId="23" fillId="0" borderId="0" xfId="0" applyFont="1" applyAlignment="1">
      <alignment vertical="center"/>
    </xf>
    <xf numFmtId="4" fontId="23" fillId="0" borderId="0" xfId="0" applyNumberFormat="1" applyFont="1"/>
    <xf numFmtId="0" fontId="23" fillId="0" borderId="0" xfId="0" applyFont="1"/>
    <xf numFmtId="0" fontId="20" fillId="2" borderId="18" xfId="0" applyFont="1" applyFill="1" applyBorder="1" applyAlignment="1">
      <alignment horizontal="left" wrapText="1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0" fillId="2" borderId="1" xfId="0" applyFont="1" applyFill="1" applyBorder="1" applyAlignment="1">
      <alignment horizontal="left" wrapText="1"/>
    </xf>
    <xf numFmtId="0" fontId="2" fillId="19" borderId="18" xfId="0" applyFont="1" applyFill="1" applyBorder="1" applyAlignment="1">
      <alignment horizontal="center" vertical="center"/>
    </xf>
    <xf numFmtId="0" fontId="1" fillId="20" borderId="18" xfId="0" applyFont="1" applyFill="1" applyBorder="1" applyAlignment="1" applyProtection="1">
      <alignment horizontal="center" vertical="center"/>
      <protection locked="0"/>
    </xf>
    <xf numFmtId="1" fontId="1" fillId="20" borderId="18" xfId="0" applyNumberFormat="1" applyFont="1" applyFill="1" applyBorder="1" applyAlignment="1" applyProtection="1">
      <alignment horizontal="center" vertical="center"/>
      <protection locked="0"/>
    </xf>
    <xf numFmtId="0" fontId="1" fillId="21" borderId="18" xfId="0" applyFont="1" applyFill="1" applyBorder="1" applyAlignment="1">
      <alignment horizontal="left"/>
    </xf>
    <xf numFmtId="0" fontId="10" fillId="0" borderId="1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8" fillId="22" borderId="25" xfId="0" applyFont="1" applyFill="1" applyBorder="1" applyAlignment="1">
      <alignment horizontal="left" vertical="center" wrapText="1"/>
    </xf>
    <xf numFmtId="0" fontId="1" fillId="7" borderId="32" xfId="0" applyFont="1" applyFill="1" applyBorder="1" applyAlignment="1" applyProtection="1">
      <alignment horizontal="left" vertical="top" wrapText="1"/>
      <protection locked="0"/>
    </xf>
    <xf numFmtId="0" fontId="1" fillId="7" borderId="24" xfId="0" applyFont="1" applyFill="1" applyBorder="1" applyAlignment="1" applyProtection="1">
      <alignment horizontal="left" vertical="top" wrapText="1"/>
      <protection locked="0"/>
    </xf>
    <xf numFmtId="0" fontId="17" fillId="7" borderId="38" xfId="0" applyFont="1" applyFill="1" applyBorder="1" applyAlignment="1" applyProtection="1">
      <alignment horizontal="left" vertical="top" wrapText="1"/>
      <protection locked="0"/>
    </xf>
    <xf numFmtId="0" fontId="1" fillId="7" borderId="50" xfId="0" applyFont="1" applyFill="1" applyBorder="1" applyAlignment="1" applyProtection="1">
      <alignment horizontal="left" vertical="top" wrapText="1"/>
      <protection locked="0"/>
    </xf>
    <xf numFmtId="0" fontId="1" fillId="7" borderId="51" xfId="0" applyFont="1" applyFill="1" applyBorder="1" applyAlignment="1" applyProtection="1">
      <alignment horizontal="left" vertical="top" wrapText="1"/>
      <protection locked="0"/>
    </xf>
    <xf numFmtId="0" fontId="17" fillId="7" borderId="51" xfId="0" applyFont="1" applyFill="1" applyBorder="1" applyAlignment="1" applyProtection="1">
      <alignment horizontal="left" vertical="top" wrapText="1"/>
      <protection locked="0"/>
    </xf>
    <xf numFmtId="0" fontId="17" fillId="7" borderId="52" xfId="0" applyFont="1" applyFill="1" applyBorder="1" applyAlignment="1" applyProtection="1">
      <alignment horizontal="left" vertical="top" wrapText="1"/>
      <protection locked="0"/>
    </xf>
    <xf numFmtId="0" fontId="12" fillId="8" borderId="65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/>
    </xf>
    <xf numFmtId="0" fontId="30" fillId="2" borderId="1" xfId="0" applyFont="1" applyFill="1" applyBorder="1" applyAlignment="1">
      <alignment horizontal="right"/>
    </xf>
    <xf numFmtId="0" fontId="9" fillId="4" borderId="1" xfId="0" applyFont="1" applyFill="1" applyBorder="1" applyAlignment="1">
      <alignment horizontal="left"/>
    </xf>
    <xf numFmtId="0" fontId="30" fillId="2" borderId="18" xfId="0" applyFont="1" applyFill="1" applyBorder="1" applyAlignment="1">
      <alignment horizontal="left"/>
    </xf>
    <xf numFmtId="164" fontId="30" fillId="2" borderId="18" xfId="0" applyNumberFormat="1" applyFont="1" applyFill="1" applyBorder="1" applyProtection="1">
      <protection locked="0"/>
    </xf>
    <xf numFmtId="0" fontId="30" fillId="0" borderId="41" xfId="0" applyFont="1" applyBorder="1" applyAlignment="1" applyProtection="1">
      <alignment horizontal="center" vertical="center"/>
      <protection locked="0"/>
    </xf>
    <xf numFmtId="1" fontId="30" fillId="0" borderId="41" xfId="0" applyNumberFormat="1" applyFont="1" applyBorder="1" applyAlignment="1" applyProtection="1">
      <alignment horizontal="center" vertical="center"/>
      <protection locked="0"/>
    </xf>
    <xf numFmtId="0" fontId="30" fillId="2" borderId="1" xfId="0" applyFont="1" applyFill="1" applyBorder="1" applyAlignment="1" applyProtection="1">
      <alignment horizontal="left"/>
      <protection locked="0"/>
    </xf>
    <xf numFmtId="0" fontId="30" fillId="2" borderId="40" xfId="0" applyFont="1" applyFill="1" applyBorder="1" applyAlignment="1" applyProtection="1">
      <alignment horizontal="right"/>
      <protection locked="0"/>
    </xf>
    <xf numFmtId="0" fontId="30" fillId="2" borderId="40" xfId="0" applyFont="1" applyFill="1" applyBorder="1" applyAlignment="1" applyProtection="1">
      <alignment horizontal="left"/>
      <protection locked="0"/>
    </xf>
    <xf numFmtId="14" fontId="30" fillId="2" borderId="42" xfId="0" applyNumberFormat="1" applyFont="1" applyFill="1" applyBorder="1" applyAlignment="1" applyProtection="1">
      <alignment horizontal="left"/>
      <protection locked="0"/>
    </xf>
    <xf numFmtId="0" fontId="36" fillId="0" borderId="0" xfId="0" applyFont="1" applyAlignment="1">
      <alignment horizontal="right" vertical="center"/>
    </xf>
    <xf numFmtId="0" fontId="9" fillId="0" borderId="19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left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8" fillId="22" borderId="49" xfId="0" applyFont="1" applyFill="1" applyBorder="1" applyAlignment="1">
      <alignment horizontal="center" vertical="center" wrapText="1"/>
    </xf>
    <xf numFmtId="0" fontId="18" fillId="22" borderId="27" xfId="0" applyFont="1" applyFill="1" applyBorder="1" applyAlignment="1">
      <alignment horizontal="center" vertical="center" wrapText="1"/>
    </xf>
    <xf numFmtId="0" fontId="12" fillId="8" borderId="49" xfId="0" applyFont="1" applyFill="1" applyBorder="1" applyAlignment="1">
      <alignment horizontal="center" vertical="center" wrapText="1"/>
    </xf>
    <xf numFmtId="0" fontId="12" fillId="8" borderId="66" xfId="0" applyFont="1" applyFill="1" applyBorder="1" applyAlignment="1">
      <alignment horizontal="center" vertical="center" wrapText="1"/>
    </xf>
    <xf numFmtId="0" fontId="9" fillId="14" borderId="30" xfId="0" applyFont="1" applyFill="1" applyBorder="1" applyAlignment="1">
      <alignment horizontal="left" vertical="center" wrapText="1"/>
    </xf>
    <xf numFmtId="0" fontId="9" fillId="14" borderId="48" xfId="0" applyFont="1" applyFill="1" applyBorder="1" applyAlignment="1">
      <alignment horizontal="left" vertical="center" wrapText="1"/>
    </xf>
    <xf numFmtId="0" fontId="9" fillId="14" borderId="32" xfId="0" applyFont="1" applyFill="1" applyBorder="1" applyAlignment="1">
      <alignment horizontal="left" vertical="center" wrapText="1"/>
    </xf>
    <xf numFmtId="0" fontId="30" fillId="0" borderId="30" xfId="0" applyFont="1" applyBorder="1" applyAlignment="1">
      <alignment horizontal="left" wrapText="1"/>
    </xf>
    <xf numFmtId="0" fontId="9" fillId="0" borderId="30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30" fillId="0" borderId="37" xfId="0" applyFont="1" applyBorder="1" applyAlignment="1">
      <alignment horizontal="left" vertical="center" wrapText="1"/>
    </xf>
    <xf numFmtId="0" fontId="30" fillId="0" borderId="30" xfId="0" applyFont="1" applyBorder="1" applyAlignment="1">
      <alignment horizontal="left" vertical="center" wrapText="1"/>
    </xf>
    <xf numFmtId="0" fontId="30" fillId="0" borderId="44" xfId="0" applyFont="1" applyBorder="1" applyAlignment="1">
      <alignment horizontal="left" vertical="center" wrapText="1"/>
    </xf>
    <xf numFmtId="0" fontId="30" fillId="0" borderId="45" xfId="0" applyFont="1" applyBorder="1" applyAlignment="1">
      <alignment horizontal="left" vertical="center" wrapText="1"/>
    </xf>
    <xf numFmtId="0" fontId="30" fillId="0" borderId="46" xfId="0" applyFont="1" applyBorder="1" applyAlignment="1">
      <alignment horizontal="left" vertical="center" wrapText="1"/>
    </xf>
    <xf numFmtId="0" fontId="30" fillId="2" borderId="46" xfId="0" applyFont="1" applyFill="1" applyBorder="1" applyAlignment="1">
      <alignment horizontal="left" vertical="center" wrapText="1"/>
    </xf>
    <xf numFmtId="0" fontId="30" fillId="2" borderId="47" xfId="0" applyFont="1" applyFill="1" applyBorder="1" applyAlignment="1">
      <alignment horizontal="left" vertical="center" wrapText="1"/>
    </xf>
    <xf numFmtId="4" fontId="30" fillId="12" borderId="61" xfId="0" applyNumberFormat="1" applyFont="1" applyFill="1" applyBorder="1" applyAlignment="1" applyProtection="1">
      <alignment horizontal="center" vertical="top" wrapText="1"/>
      <protection locked="0"/>
    </xf>
    <xf numFmtId="4" fontId="30" fillId="12" borderId="43" xfId="0" applyNumberFormat="1" applyFont="1" applyFill="1" applyBorder="1" applyAlignment="1" applyProtection="1">
      <alignment horizontal="center" vertical="top" wrapText="1"/>
      <protection locked="0"/>
    </xf>
    <xf numFmtId="3" fontId="30" fillId="0" borderId="53" xfId="0" applyNumberFormat="1" applyFont="1" applyBorder="1" applyAlignment="1" applyProtection="1">
      <alignment horizontal="center" vertical="center" wrapText="1"/>
      <protection locked="0"/>
    </xf>
    <xf numFmtId="3" fontId="30" fillId="0" borderId="54" xfId="0" applyNumberFormat="1" applyFont="1" applyBorder="1" applyAlignment="1" applyProtection="1">
      <alignment horizontal="center" vertical="center" wrapText="1"/>
      <protection locked="0"/>
    </xf>
    <xf numFmtId="4" fontId="30" fillId="12" borderId="57" xfId="0" applyNumberFormat="1" applyFont="1" applyFill="1" applyBorder="1" applyAlignment="1" applyProtection="1">
      <alignment horizontal="center" vertical="top" wrapText="1"/>
      <protection locked="0"/>
    </xf>
    <xf numFmtId="4" fontId="30" fillId="12" borderId="63" xfId="0" applyNumberFormat="1" applyFont="1" applyFill="1" applyBorder="1" applyAlignment="1" applyProtection="1">
      <alignment horizontal="center" vertical="top" wrapText="1"/>
      <protection locked="0"/>
    </xf>
    <xf numFmtId="4" fontId="30" fillId="12" borderId="61" xfId="0" applyNumberFormat="1" applyFont="1" applyFill="1" applyBorder="1" applyAlignment="1" applyProtection="1">
      <alignment horizontal="center" wrapText="1"/>
      <protection locked="0"/>
    </xf>
    <xf numFmtId="4" fontId="30" fillId="12" borderId="43" xfId="0" applyNumberFormat="1" applyFont="1" applyFill="1" applyBorder="1" applyAlignment="1" applyProtection="1">
      <alignment horizontal="center" wrapText="1"/>
      <protection locked="0"/>
    </xf>
    <xf numFmtId="0" fontId="30" fillId="2" borderId="53" xfId="0" applyFont="1" applyFill="1" applyBorder="1" applyAlignment="1" applyProtection="1">
      <alignment horizontal="center"/>
      <protection locked="0"/>
    </xf>
    <xf numFmtId="0" fontId="30" fillId="2" borderId="54" xfId="0" applyFont="1" applyFill="1" applyBorder="1" applyAlignment="1" applyProtection="1">
      <alignment horizontal="center"/>
      <protection locked="0"/>
    </xf>
    <xf numFmtId="4" fontId="30" fillId="23" borderId="57" xfId="0" applyNumberFormat="1" applyFont="1" applyFill="1" applyBorder="1" applyAlignment="1" applyProtection="1">
      <alignment horizontal="center" wrapText="1"/>
      <protection locked="0"/>
    </xf>
    <xf numFmtId="4" fontId="30" fillId="23" borderId="58" xfId="0" applyNumberFormat="1" applyFont="1" applyFill="1" applyBorder="1" applyAlignment="1" applyProtection="1">
      <alignment horizontal="center" wrapText="1"/>
      <protection locked="0"/>
    </xf>
    <xf numFmtId="3" fontId="30" fillId="2" borderId="61" xfId="0" applyNumberFormat="1" applyFont="1" applyFill="1" applyBorder="1" applyAlignment="1" applyProtection="1">
      <alignment horizontal="center" vertical="center" wrapText="1"/>
      <protection locked="0"/>
    </xf>
    <xf numFmtId="3" fontId="30" fillId="2" borderId="62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61" xfId="0" applyNumberFormat="1" applyFont="1" applyBorder="1" applyAlignment="1" applyProtection="1">
      <alignment horizontal="center" vertical="center" wrapText="1"/>
      <protection locked="0"/>
    </xf>
    <xf numFmtId="4" fontId="30" fillId="0" borderId="62" xfId="0" applyNumberFormat="1" applyFont="1" applyBorder="1" applyAlignment="1" applyProtection="1">
      <alignment horizontal="center" vertical="center" wrapText="1"/>
      <protection locked="0"/>
    </xf>
    <xf numFmtId="166" fontId="30" fillId="2" borderId="53" xfId="0" applyNumberFormat="1" applyFont="1" applyFill="1" applyBorder="1" applyAlignment="1" applyProtection="1">
      <alignment horizontal="center" vertical="center" wrapText="1"/>
      <protection locked="0"/>
    </xf>
    <xf numFmtId="166" fontId="30" fillId="2" borderId="59" xfId="0" applyNumberFormat="1" applyFont="1" applyFill="1" applyBorder="1" applyAlignment="1" applyProtection="1">
      <alignment horizontal="center" vertical="center" wrapText="1"/>
      <protection locked="0"/>
    </xf>
    <xf numFmtId="4" fontId="30" fillId="2" borderId="55" xfId="0" applyNumberFormat="1" applyFont="1" applyFill="1" applyBorder="1" applyAlignment="1" applyProtection="1">
      <alignment horizontal="center" vertical="center" wrapText="1"/>
      <protection locked="0"/>
    </xf>
    <xf numFmtId="4" fontId="30" fillId="2" borderId="60" xfId="0" applyNumberFormat="1" applyFont="1" applyFill="1" applyBorder="1" applyAlignment="1" applyProtection="1">
      <alignment horizontal="center" vertical="center" wrapText="1"/>
      <protection locked="0"/>
    </xf>
    <xf numFmtId="3" fontId="30" fillId="2" borderId="53" xfId="0" applyNumberFormat="1" applyFont="1" applyFill="1" applyBorder="1" applyAlignment="1" applyProtection="1">
      <alignment horizontal="center" vertical="center" wrapText="1"/>
      <protection locked="0"/>
    </xf>
    <xf numFmtId="3" fontId="30" fillId="2" borderId="54" xfId="0" applyNumberFormat="1" applyFont="1" applyFill="1" applyBorder="1" applyAlignment="1" applyProtection="1">
      <alignment horizontal="center" vertical="center" wrapText="1"/>
      <protection locked="0"/>
    </xf>
    <xf numFmtId="3" fontId="30" fillId="2" borderId="55" xfId="0" applyNumberFormat="1" applyFont="1" applyFill="1" applyBorder="1" applyAlignment="1" applyProtection="1">
      <alignment horizontal="center" vertical="center" wrapText="1"/>
      <protection locked="0"/>
    </xf>
    <xf numFmtId="3" fontId="30" fillId="2" borderId="56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57" xfId="0" applyFont="1" applyFill="1" applyBorder="1" applyAlignment="1" applyProtection="1">
      <alignment horizontal="center" vertical="center" wrapText="1"/>
      <protection locked="0"/>
    </xf>
    <xf numFmtId="0" fontId="30" fillId="2" borderId="58" xfId="0" applyFont="1" applyFill="1" applyBorder="1" applyAlignment="1" applyProtection="1">
      <alignment horizontal="center" vertical="center" wrapText="1"/>
      <protection locked="0"/>
    </xf>
    <xf numFmtId="0" fontId="30" fillId="2" borderId="41" xfId="0" applyFont="1" applyFill="1" applyBorder="1" applyAlignment="1" applyProtection="1">
      <alignment horizontal="center" wrapText="1"/>
      <protection locked="0"/>
    </xf>
    <xf numFmtId="0" fontId="30" fillId="2" borderId="64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right"/>
    </xf>
    <xf numFmtId="0" fontId="9" fillId="0" borderId="18" xfId="0" applyFont="1" applyBorder="1" applyAlignment="1">
      <alignment horizontal="right"/>
    </xf>
    <xf numFmtId="0" fontId="30" fillId="0" borderId="26" xfId="0" applyFont="1" applyBorder="1" applyAlignment="1">
      <alignment vertical="center"/>
    </xf>
    <xf numFmtId="4" fontId="30" fillId="0" borderId="26" xfId="0" applyNumberFormat="1" applyFont="1" applyBorder="1" applyAlignment="1" applyProtection="1">
      <alignment horizontal="center" vertical="center"/>
      <protection locked="0"/>
    </xf>
    <xf numFmtId="4" fontId="30" fillId="0" borderId="37" xfId="0" applyNumberFormat="1" applyFont="1" applyBorder="1" applyAlignment="1" applyProtection="1">
      <alignment horizontal="center" vertical="center"/>
      <protection locked="0"/>
    </xf>
    <xf numFmtId="0" fontId="30" fillId="7" borderId="26" xfId="0" applyFont="1" applyFill="1" applyBorder="1" applyAlignment="1" applyProtection="1">
      <alignment horizontal="left"/>
      <protection locked="0"/>
    </xf>
    <xf numFmtId="0" fontId="30" fillId="0" borderId="26" xfId="0" applyFont="1" applyBorder="1" applyAlignment="1">
      <alignment vertical="center" wrapText="1"/>
    </xf>
    <xf numFmtId="4" fontId="30" fillId="0" borderId="38" xfId="0" applyNumberFormat="1" applyFont="1" applyBorder="1" applyAlignment="1" applyProtection="1">
      <alignment horizontal="center" vertical="center"/>
      <protection locked="0"/>
    </xf>
    <xf numFmtId="4" fontId="30" fillId="0" borderId="39" xfId="0" applyNumberFormat="1" applyFont="1" applyBorder="1" applyAlignment="1" applyProtection="1">
      <alignment horizontal="center" vertical="center"/>
      <protection locked="0"/>
    </xf>
    <xf numFmtId="0" fontId="30" fillId="0" borderId="26" xfId="0" applyFont="1" applyBorder="1" applyAlignment="1">
      <alignment horizontal="left" vertical="center"/>
    </xf>
    <xf numFmtId="4" fontId="30" fillId="0" borderId="26" xfId="0" applyNumberFormat="1" applyFont="1" applyBorder="1" applyAlignment="1">
      <alignment horizontal="center" vertical="center"/>
    </xf>
    <xf numFmtId="0" fontId="30" fillId="24" borderId="26" xfId="0" applyFont="1" applyFill="1" applyBorder="1" applyAlignment="1">
      <alignment vertical="center"/>
    </xf>
    <xf numFmtId="4" fontId="30" fillId="24" borderId="26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26" xfId="0" applyFont="1" applyBorder="1" applyAlignment="1" applyProtection="1">
      <alignment horizontal="center" vertical="center" wrapText="1"/>
      <protection locked="0"/>
    </xf>
    <xf numFmtId="4" fontId="30" fillId="0" borderId="26" xfId="0" applyNumberFormat="1" applyFont="1" applyBorder="1" applyAlignment="1" applyProtection="1">
      <alignment horizontal="center" vertical="center" wrapText="1"/>
      <protection locked="0"/>
    </xf>
    <xf numFmtId="4" fontId="30" fillId="0" borderId="26" xfId="0" applyNumberFormat="1" applyFont="1" applyBorder="1" applyAlignment="1">
      <alignment horizontal="center" vertical="center" wrapText="1"/>
    </xf>
    <xf numFmtId="4" fontId="41" fillId="17" borderId="26" xfId="0" applyNumberFormat="1" applyFont="1" applyFill="1" applyBorder="1" applyAlignment="1" applyProtection="1">
      <alignment horizontal="center" vertical="center" wrapText="1"/>
      <protection locked="0"/>
    </xf>
    <xf numFmtId="4" fontId="30" fillId="18" borderId="26" xfId="0" applyNumberFormat="1" applyFont="1" applyFill="1" applyBorder="1" applyAlignment="1">
      <alignment horizontal="center" vertical="center" wrapText="1"/>
    </xf>
    <xf numFmtId="3" fontId="30" fillId="0" borderId="26" xfId="0" applyNumberFormat="1" applyFont="1" applyBorder="1" applyAlignment="1" applyProtection="1">
      <alignment horizontal="center" vertical="center" wrapText="1"/>
      <protection locked="0"/>
    </xf>
    <xf numFmtId="166" fontId="30" fillId="0" borderId="26" xfId="0" applyNumberFormat="1" applyFont="1" applyBorder="1" applyAlignment="1" applyProtection="1">
      <alignment horizontal="center" vertical="center" wrapText="1"/>
      <protection locked="0"/>
    </xf>
    <xf numFmtId="166" fontId="38" fillId="0" borderId="26" xfId="0" applyNumberFormat="1" applyFont="1" applyBorder="1" applyAlignment="1" applyProtection="1">
      <alignment horizontal="center" vertical="center" wrapText="1"/>
      <protection locked="0"/>
    </xf>
    <xf numFmtId="0" fontId="30" fillId="0" borderId="26" xfId="0" applyFont="1" applyBorder="1" applyAlignment="1" applyProtection="1">
      <alignment vertical="center"/>
      <protection locked="0"/>
    </xf>
    <xf numFmtId="0" fontId="30" fillId="7" borderId="26" xfId="0" applyFont="1" applyFill="1" applyBorder="1" applyAlignment="1" applyProtection="1">
      <alignment horizontal="left" wrapText="1"/>
      <protection locked="0"/>
    </xf>
    <xf numFmtId="0" fontId="9" fillId="27" borderId="26" xfId="0" applyFont="1" applyFill="1" applyBorder="1" applyAlignment="1">
      <alignment vertical="center" wrapText="1"/>
    </xf>
    <xf numFmtId="0" fontId="18" fillId="27" borderId="26" xfId="0" applyFont="1" applyFill="1" applyBorder="1" applyAlignment="1">
      <alignment horizontal="center"/>
    </xf>
    <xf numFmtId="0" fontId="9" fillId="27" borderId="26" xfId="0" applyFont="1" applyFill="1" applyBorder="1" applyAlignment="1">
      <alignment horizontal="center"/>
    </xf>
    <xf numFmtId="0" fontId="9" fillId="6" borderId="26" xfId="0" applyFont="1" applyFill="1" applyBorder="1" applyAlignment="1">
      <alignment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28" borderId="26" xfId="0" applyFont="1" applyFill="1" applyBorder="1" applyAlignment="1">
      <alignment horizontal="left" vertical="center" wrapText="1"/>
    </xf>
    <xf numFmtId="0" fontId="9" fillId="28" borderId="26" xfId="0" applyFont="1" applyFill="1" applyBorder="1" applyAlignment="1">
      <alignment horizontal="center" vertical="center" wrapText="1"/>
    </xf>
    <xf numFmtId="0" fontId="9" fillId="29" borderId="26" xfId="0" applyFont="1" applyFill="1" applyBorder="1" applyAlignment="1">
      <alignment vertical="center" wrapText="1"/>
    </xf>
    <xf numFmtId="0" fontId="9" fillId="29" borderId="26" xfId="0" applyFont="1" applyFill="1" applyBorder="1" applyAlignment="1">
      <alignment horizontal="center" vertical="center" wrapText="1"/>
    </xf>
    <xf numFmtId="0" fontId="18" fillId="30" borderId="26" xfId="0" applyFont="1" applyFill="1" applyBorder="1" applyAlignment="1">
      <alignment horizontal="left" vertical="center" wrapText="1"/>
    </xf>
    <xf numFmtId="0" fontId="18" fillId="30" borderId="26" xfId="0" applyFont="1" applyFill="1" applyBorder="1" applyAlignment="1">
      <alignment horizontal="center" vertical="center" wrapText="1"/>
    </xf>
    <xf numFmtId="164" fontId="30" fillId="2" borderId="18" xfId="0" applyNumberFormat="1" applyFont="1" applyFill="1" applyBorder="1" applyAlignment="1" applyProtection="1">
      <alignment horizontal="left"/>
      <protection locked="0"/>
    </xf>
    <xf numFmtId="0" fontId="33" fillId="0" borderId="18" xfId="0" applyFont="1" applyBorder="1" applyProtection="1">
      <protection locked="0"/>
    </xf>
    <xf numFmtId="0" fontId="30" fillId="2" borderId="18" xfId="0" applyFont="1" applyFill="1" applyBorder="1" applyAlignment="1" applyProtection="1">
      <alignment horizontal="center"/>
      <protection locked="0"/>
    </xf>
    <xf numFmtId="0" fontId="30" fillId="2" borderId="18" xfId="0" applyFont="1" applyFill="1" applyBorder="1" applyAlignment="1">
      <alignment horizontal="right"/>
    </xf>
    <xf numFmtId="0" fontId="35" fillId="2" borderId="18" xfId="1" applyFont="1" applyFill="1" applyBorder="1" applyAlignment="1" applyProtection="1">
      <alignment horizontal="left"/>
      <protection locked="0"/>
    </xf>
    <xf numFmtId="0" fontId="30" fillId="2" borderId="18" xfId="0" applyFont="1" applyFill="1" applyBorder="1" applyAlignment="1">
      <alignment horizontal="left" vertical="center" wrapText="1"/>
    </xf>
    <xf numFmtId="0" fontId="33" fillId="0" borderId="18" xfId="0" applyFont="1" applyBorder="1"/>
    <xf numFmtId="0" fontId="30" fillId="2" borderId="19" xfId="0" applyFont="1" applyFill="1" applyBorder="1" applyAlignment="1" applyProtection="1">
      <alignment horizontal="left"/>
      <protection locked="0"/>
    </xf>
    <xf numFmtId="0" fontId="33" fillId="0" borderId="19" xfId="0" applyFont="1" applyBorder="1" applyProtection="1">
      <protection locked="0"/>
    </xf>
    <xf numFmtId="0" fontId="30" fillId="2" borderId="15" xfId="0" applyFont="1" applyFill="1" applyBorder="1" applyAlignment="1" applyProtection="1">
      <alignment horizontal="left"/>
      <protection locked="0"/>
    </xf>
    <xf numFmtId="0" fontId="33" fillId="0" borderId="16" xfId="0" applyFont="1" applyBorder="1" applyProtection="1">
      <protection locked="0"/>
    </xf>
    <xf numFmtId="0" fontId="33" fillId="0" borderId="17" xfId="0" applyFont="1" applyBorder="1" applyProtection="1">
      <protection locked="0"/>
    </xf>
    <xf numFmtId="0" fontId="30" fillId="2" borderId="12" xfId="0" applyFont="1" applyFill="1" applyBorder="1" applyAlignment="1" applyProtection="1">
      <alignment horizontal="center"/>
      <protection locked="0"/>
    </xf>
    <xf numFmtId="0" fontId="33" fillId="0" borderId="14" xfId="0" applyFont="1" applyBorder="1" applyProtection="1">
      <protection locked="0"/>
    </xf>
    <xf numFmtId="0" fontId="34" fillId="2" borderId="15" xfId="0" applyFont="1" applyFill="1" applyBorder="1" applyAlignment="1" applyProtection="1">
      <alignment horizontal="left"/>
      <protection locked="0"/>
    </xf>
    <xf numFmtId="0" fontId="2" fillId="16" borderId="41" xfId="0" applyFont="1" applyFill="1" applyBorder="1" applyAlignment="1">
      <alignment horizontal="center" vertical="center"/>
    </xf>
    <xf numFmtId="0" fontId="30" fillId="2" borderId="12" xfId="0" applyFont="1" applyFill="1" applyBorder="1" applyAlignment="1" applyProtection="1">
      <alignment horizontal="left"/>
      <protection locked="0"/>
    </xf>
    <xf numFmtId="0" fontId="33" fillId="0" borderId="13" xfId="0" applyFont="1" applyBorder="1" applyProtection="1">
      <protection locked="0"/>
    </xf>
    <xf numFmtId="0" fontId="9" fillId="4" borderId="2" xfId="0" applyFont="1" applyFill="1" applyBorder="1" applyAlignment="1">
      <alignment horizontal="left"/>
    </xf>
    <xf numFmtId="0" fontId="33" fillId="0" borderId="3" xfId="0" applyFont="1" applyBorder="1"/>
    <xf numFmtId="0" fontId="33" fillId="0" borderId="4" xfId="0" applyFont="1" applyBorder="1"/>
    <xf numFmtId="0" fontId="30" fillId="0" borderId="3" xfId="0" applyFont="1" applyBorder="1"/>
    <xf numFmtId="0" fontId="30" fillId="0" borderId="4" xfId="0" applyFont="1" applyBorder="1"/>
    <xf numFmtId="14" fontId="33" fillId="0" borderId="31" xfId="0" applyNumberFormat="1" applyFont="1" applyBorder="1" applyAlignment="1" applyProtection="1">
      <alignment horizontal="center"/>
      <protection locked="0"/>
    </xf>
    <xf numFmtId="164" fontId="30" fillId="2" borderId="12" xfId="0" applyNumberFormat="1" applyFont="1" applyFill="1" applyBorder="1" applyAlignment="1" applyProtection="1">
      <alignment horizontal="left"/>
      <protection locked="0"/>
    </xf>
    <xf numFmtId="0" fontId="30" fillId="2" borderId="67" xfId="0" applyFont="1" applyFill="1" applyBorder="1" applyAlignment="1" applyProtection="1">
      <alignment horizontal="center"/>
      <protection locked="0"/>
    </xf>
    <xf numFmtId="0" fontId="9" fillId="25" borderId="2" xfId="0" applyFont="1" applyFill="1" applyBorder="1" applyAlignment="1">
      <alignment horizontal="left"/>
    </xf>
    <xf numFmtId="0" fontId="33" fillId="26" borderId="3" xfId="0" applyFont="1" applyFill="1" applyBorder="1"/>
    <xf numFmtId="0" fontId="33" fillId="26" borderId="4" xfId="0" applyFont="1" applyFill="1" applyBorder="1"/>
    <xf numFmtId="0" fontId="30" fillId="2" borderId="8" xfId="0" applyFont="1" applyFill="1" applyBorder="1" applyAlignment="1" applyProtection="1">
      <alignment horizontal="left"/>
      <protection locked="0"/>
    </xf>
    <xf numFmtId="0" fontId="33" fillId="0" borderId="10" xfId="0" applyFont="1" applyBorder="1" applyProtection="1">
      <protection locked="0"/>
    </xf>
    <xf numFmtId="0" fontId="9" fillId="25" borderId="18" xfId="0" applyFont="1" applyFill="1" applyBorder="1" applyAlignment="1">
      <alignment horizontal="left"/>
    </xf>
    <xf numFmtId="0" fontId="33" fillId="26" borderId="18" xfId="0" applyFont="1" applyFill="1" applyBorder="1"/>
    <xf numFmtId="0" fontId="30" fillId="2" borderId="18" xfId="0" applyFont="1" applyFill="1" applyBorder="1" applyAlignment="1">
      <alignment horizontal="right" vertical="top"/>
    </xf>
    <xf numFmtId="0" fontId="14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30" fillId="2" borderId="18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left" vertical="center"/>
    </xf>
    <xf numFmtId="0" fontId="32" fillId="0" borderId="3" xfId="0" applyFont="1" applyBorder="1"/>
    <xf numFmtId="0" fontId="32" fillId="0" borderId="4" xfId="0" applyFont="1" applyBorder="1"/>
    <xf numFmtId="0" fontId="30" fillId="2" borderId="5" xfId="0" applyFont="1" applyFill="1" applyBorder="1" applyAlignment="1" applyProtection="1">
      <alignment horizontal="left" vertical="top"/>
      <protection locked="0"/>
    </xf>
    <xf numFmtId="0" fontId="33" fillId="0" borderId="6" xfId="0" applyFont="1" applyBorder="1" applyProtection="1">
      <protection locked="0"/>
    </xf>
    <xf numFmtId="0" fontId="33" fillId="0" borderId="7" xfId="0" applyFont="1" applyBorder="1" applyProtection="1">
      <protection locked="0"/>
    </xf>
    <xf numFmtId="0" fontId="30" fillId="2" borderId="8" xfId="0" applyFont="1" applyFill="1" applyBorder="1" applyAlignment="1" applyProtection="1">
      <alignment horizontal="left" vertical="top"/>
      <protection locked="0"/>
    </xf>
    <xf numFmtId="0" fontId="33" fillId="0" borderId="9" xfId="0" applyFont="1" applyBorder="1" applyProtection="1">
      <protection locked="0"/>
    </xf>
    <xf numFmtId="1" fontId="30" fillId="2" borderId="8" xfId="0" applyNumberFormat="1" applyFont="1" applyFill="1" applyBorder="1" applyAlignment="1" applyProtection="1">
      <alignment horizontal="left"/>
      <protection locked="0"/>
    </xf>
    <xf numFmtId="1" fontId="33" fillId="0" borderId="10" xfId="0" applyNumberFormat="1" applyFont="1" applyBorder="1" applyProtection="1">
      <protection locked="0"/>
    </xf>
    <xf numFmtId="164" fontId="30" fillId="2" borderId="19" xfId="0" applyNumberFormat="1" applyFont="1" applyFill="1" applyBorder="1" applyAlignment="1" applyProtection="1">
      <alignment horizontal="left"/>
      <protection locked="0"/>
    </xf>
    <xf numFmtId="0" fontId="35" fillId="2" borderId="5" xfId="1" applyFont="1" applyFill="1" applyBorder="1" applyAlignment="1" applyProtection="1">
      <alignment horizontal="left"/>
      <protection locked="0"/>
    </xf>
    <xf numFmtId="0" fontId="9" fillId="15" borderId="28" xfId="0" applyFont="1" applyFill="1" applyBorder="1" applyAlignment="1">
      <alignment horizontal="left" vertical="center" wrapText="1"/>
    </xf>
    <xf numFmtId="0" fontId="3" fillId="11" borderId="18" xfId="0" applyFont="1" applyFill="1" applyBorder="1"/>
    <xf numFmtId="0" fontId="3" fillId="11" borderId="29" xfId="0" applyFont="1" applyFill="1" applyBorder="1"/>
    <xf numFmtId="0" fontId="8" fillId="0" borderId="0" xfId="0" applyFont="1" applyAlignment="1">
      <alignment horizontal="center"/>
    </xf>
    <xf numFmtId="0" fontId="0" fillId="0" borderId="0" xfId="0"/>
    <xf numFmtId="0" fontId="14" fillId="0" borderId="0" xfId="0" applyFont="1" applyAlignment="1">
      <alignment horizontal="center"/>
    </xf>
    <xf numFmtId="0" fontId="28" fillId="0" borderId="0" xfId="0" applyFont="1"/>
    <xf numFmtId="0" fontId="9" fillId="0" borderId="0" xfId="0" applyFont="1" applyAlignment="1">
      <alignment horizontal="left"/>
    </xf>
    <xf numFmtId="0" fontId="37" fillId="0" borderId="0" xfId="0" applyFont="1"/>
    <xf numFmtId="0" fontId="11" fillId="0" borderId="0" xfId="0" applyFont="1" applyAlignment="1">
      <alignment horizontal="left" vertical="top" wrapText="1"/>
    </xf>
    <xf numFmtId="0" fontId="9" fillId="2" borderId="2" xfId="0" applyFont="1" applyFill="1" applyBorder="1" applyAlignment="1">
      <alignment horizontal="left" wrapText="1"/>
    </xf>
    <xf numFmtId="0" fontId="9" fillId="6" borderId="23" xfId="0" applyFont="1" applyFill="1" applyBorder="1" applyAlignment="1">
      <alignment horizontal="left" vertical="center" wrapText="1"/>
    </xf>
    <xf numFmtId="0" fontId="3" fillId="13" borderId="16" xfId="0" applyFont="1" applyFill="1" applyBorder="1"/>
    <xf numFmtId="0" fontId="3" fillId="13" borderId="24" xfId="0" applyFont="1" applyFill="1" applyBorder="1"/>
    <xf numFmtId="0" fontId="3" fillId="13" borderId="18" xfId="0" applyFont="1" applyFill="1" applyBorder="1"/>
    <xf numFmtId="0" fontId="9" fillId="6" borderId="28" xfId="0" applyFont="1" applyFill="1" applyBorder="1" applyAlignment="1">
      <alignment horizontal="left" vertical="center" wrapText="1"/>
    </xf>
    <xf numFmtId="0" fontId="3" fillId="6" borderId="18" xfId="0" applyFont="1" applyFill="1" applyBorder="1"/>
    <xf numFmtId="0" fontId="3" fillId="6" borderId="29" xfId="0" applyFont="1" applyFill="1" applyBorder="1"/>
    <xf numFmtId="0" fontId="9" fillId="14" borderId="28" xfId="0" applyFont="1" applyFill="1" applyBorder="1" applyAlignment="1">
      <alignment horizontal="left" vertical="center" wrapText="1"/>
    </xf>
    <xf numFmtId="0" fontId="3" fillId="13" borderId="19" xfId="0" applyFont="1" applyFill="1" applyBorder="1"/>
    <xf numFmtId="0" fontId="3" fillId="13" borderId="29" xfId="0" applyFont="1" applyFill="1" applyBorder="1"/>
    <xf numFmtId="0" fontId="3" fillId="0" borderId="18" xfId="0" applyFont="1" applyBorder="1"/>
    <xf numFmtId="0" fontId="3" fillId="0" borderId="29" xfId="0" applyFont="1" applyBorder="1"/>
    <xf numFmtId="0" fontId="10" fillId="0" borderId="13" xfId="0" applyFont="1" applyBorder="1" applyAlignment="1">
      <alignment horizontal="left"/>
    </xf>
    <xf numFmtId="0" fontId="3" fillId="0" borderId="13" xfId="0" applyFont="1" applyBorder="1"/>
    <xf numFmtId="0" fontId="1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19" xfId="0" applyFont="1" applyBorder="1" applyAlignment="1">
      <alignment horizontal="left"/>
    </xf>
    <xf numFmtId="0" fontId="3" fillId="0" borderId="19" xfId="0" applyFont="1" applyBorder="1"/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17" fillId="0" borderId="35" xfId="0" applyFont="1" applyBorder="1" applyAlignment="1">
      <alignment horizontal="center" wrapText="1"/>
    </xf>
    <xf numFmtId="0" fontId="21" fillId="0" borderId="36" xfId="0" applyFont="1" applyBorder="1"/>
    <xf numFmtId="0" fontId="9" fillId="0" borderId="19" xfId="0" applyFont="1" applyBorder="1" applyAlignment="1">
      <alignment horizontal="left"/>
    </xf>
    <xf numFmtId="0" fontId="33" fillId="0" borderId="19" xfId="0" applyFont="1" applyBorder="1" applyAlignment="1">
      <alignment horizontal="left"/>
    </xf>
    <xf numFmtId="0" fontId="9" fillId="0" borderId="31" xfId="0" applyFont="1" applyBorder="1" applyAlignment="1">
      <alignment horizontal="left"/>
    </xf>
    <xf numFmtId="0" fontId="33" fillId="0" borderId="31" xfId="0" applyFont="1" applyBorder="1" applyAlignment="1">
      <alignment horizontal="left"/>
    </xf>
  </cellXfs>
  <cellStyles count="2">
    <cellStyle name="Hiperlink" xfId="1" builtinId="8"/>
    <cellStyle name="Normal" xfId="0" builtinId="0"/>
  </cellStyles>
  <dxfs count="22"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129268</xdr:colOff>
      <xdr:row>0</xdr:row>
      <xdr:rowOff>38100</xdr:rowOff>
    </xdr:from>
    <xdr:ext cx="918482" cy="885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268" y="38100"/>
          <a:ext cx="918482" cy="8858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762000</xdr:colOff>
      <xdr:row>0</xdr:row>
      <xdr:rowOff>0</xdr:rowOff>
    </xdr:from>
    <xdr:ext cx="1638300" cy="0"/>
    <xdr:pic>
      <xdr:nvPicPr>
        <xdr:cNvPr id="2" name="image4.png" descr="unica-governos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333375</xdr:colOff>
      <xdr:row>0</xdr:row>
      <xdr:rowOff>180975</xdr:rowOff>
    </xdr:from>
    <xdr:ext cx="1600200" cy="1419225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3375" y="180975"/>
          <a:ext cx="1600200" cy="14192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762000</xdr:colOff>
      <xdr:row>0</xdr:row>
      <xdr:rowOff>0</xdr:rowOff>
    </xdr:from>
    <xdr:ext cx="1638300" cy="0"/>
    <xdr:pic>
      <xdr:nvPicPr>
        <xdr:cNvPr id="2" name="image4.png" descr="unica-governosp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0</xdr:row>
      <xdr:rowOff>161925</xdr:rowOff>
    </xdr:from>
    <xdr:ext cx="1152525" cy="1143000"/>
    <xdr:pic>
      <xdr:nvPicPr>
        <xdr:cNvPr id="3" name="image6.jpg" descr="logo etanol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447675</xdr:colOff>
      <xdr:row>0</xdr:row>
      <xdr:rowOff>76200</xdr:rowOff>
    </xdr:from>
    <xdr:ext cx="1323975" cy="1514475"/>
    <xdr:pic>
      <xdr:nvPicPr>
        <xdr:cNvPr id="2" name="image7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675" y="76200"/>
          <a:ext cx="1323975" cy="151447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A.PRODESP180385/Desktop/SAA/Etanol%20Mais%20Verde/2023/PLANILHA%20Usinas_16_03_2023%20c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Técnica"/>
      <sheetName val="Ambiental"/>
      <sheetName val="Restauração"/>
      <sheetName val="Agrícola"/>
      <sheetName val="Socioambiental"/>
      <sheetName val="Subprodutos da cana"/>
      <sheetName val="Agrotóxicos"/>
      <sheetName val="CAR"/>
      <sheetName val="banco de dados"/>
    </sheetNames>
    <sheetDataSet>
      <sheetData sheetId="0"/>
      <sheetData sheetId="1">
        <row r="16">
          <cell r="C16">
            <v>0</v>
          </cell>
          <cell r="D16">
            <v>0</v>
          </cell>
        </row>
        <row r="22">
          <cell r="C22">
            <v>0</v>
          </cell>
          <cell r="D2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63"/>
  <sheetViews>
    <sheetView showGridLines="0" tabSelected="1" topLeftCell="A2" zoomScale="120" zoomScaleNormal="120" workbookViewId="0">
      <selection activeCell="K14" sqref="K14"/>
    </sheetView>
  </sheetViews>
  <sheetFormatPr defaultColWidth="12.5546875" defaultRowHeight="15" customHeight="1" x14ac:dyDescent="0.25"/>
  <cols>
    <col min="1" max="1" width="20.109375" customWidth="1"/>
    <col min="2" max="2" width="9.44140625" customWidth="1"/>
    <col min="3" max="3" width="15.88671875" customWidth="1"/>
    <col min="4" max="4" width="18.44140625" customWidth="1"/>
    <col min="5" max="5" width="20" customWidth="1"/>
    <col min="6" max="6" width="12.5546875" customWidth="1"/>
    <col min="7" max="7" width="21.44140625" customWidth="1"/>
    <col min="8" max="25" width="8.6640625" customWidth="1"/>
  </cols>
  <sheetData>
    <row r="1" spans="1:24" ht="33.75" customHeight="1" x14ac:dyDescent="0.25">
      <c r="A1" s="1"/>
      <c r="B1" s="219" t="s">
        <v>256</v>
      </c>
      <c r="C1" s="220"/>
      <c r="D1" s="220"/>
      <c r="E1" s="220"/>
      <c r="F1" s="220"/>
      <c r="G1" s="220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4" ht="45.75" customHeight="1" x14ac:dyDescent="0.25">
      <c r="A2" s="1"/>
      <c r="B2" s="222" t="s">
        <v>0</v>
      </c>
      <c r="C2" s="222"/>
      <c r="D2" s="222"/>
      <c r="E2" s="222"/>
      <c r="F2" s="222"/>
      <c r="G2" s="22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4" ht="21.75" customHeight="1" x14ac:dyDescent="0.25">
      <c r="A3" s="223" t="s">
        <v>1</v>
      </c>
      <c r="B3" s="224"/>
      <c r="C3" s="224"/>
      <c r="D3" s="224"/>
      <c r="E3" s="224"/>
      <c r="F3" s="224"/>
      <c r="G3" s="225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4" ht="5.25" customHeight="1" x14ac:dyDescent="0.25">
      <c r="A4" s="5"/>
      <c r="B4" s="6"/>
      <c r="C4" s="6"/>
      <c r="D4" s="6"/>
      <c r="E4" s="6"/>
      <c r="F4" s="6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4" ht="12.75" customHeight="1" x14ac:dyDescent="0.25">
      <c r="A5" s="89" t="s">
        <v>2</v>
      </c>
      <c r="B5" s="7"/>
      <c r="C5" s="7"/>
      <c r="D5" s="7"/>
      <c r="E5" s="7"/>
      <c r="F5" s="7"/>
      <c r="G5" s="7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4" ht="13.5" customHeight="1" x14ac:dyDescent="0.25">
      <c r="A6" s="87" t="s">
        <v>3</v>
      </c>
      <c r="B6" s="226"/>
      <c r="C6" s="227"/>
      <c r="D6" s="227"/>
      <c r="E6" s="227"/>
      <c r="F6" s="227"/>
      <c r="G6" s="228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4" ht="13.5" customHeight="1" x14ac:dyDescent="0.25">
      <c r="A7" s="87" t="s">
        <v>4</v>
      </c>
      <c r="B7" s="229"/>
      <c r="C7" s="230"/>
      <c r="D7" s="230"/>
      <c r="E7" s="230"/>
      <c r="F7" s="215"/>
      <c r="G7" s="4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4" ht="13.5" customHeight="1" x14ac:dyDescent="0.25">
      <c r="A8" s="87" t="s">
        <v>5</v>
      </c>
      <c r="B8" s="231"/>
      <c r="C8" s="232"/>
      <c r="D8" s="43"/>
      <c r="E8" s="43"/>
      <c r="F8" s="43"/>
      <c r="G8" s="4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4" ht="13.5" customHeight="1" x14ac:dyDescent="0.25">
      <c r="A9" s="87" t="s">
        <v>6</v>
      </c>
      <c r="B9" s="214"/>
      <c r="C9" s="215"/>
      <c r="D9" s="88" t="s">
        <v>7</v>
      </c>
      <c r="E9" s="234"/>
      <c r="F9" s="227"/>
      <c r="G9" s="228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3.5" customHeight="1" x14ac:dyDescent="0.25">
      <c r="A10" s="87" t="s">
        <v>251</v>
      </c>
      <c r="B10" s="214"/>
      <c r="C10" s="215"/>
      <c r="D10" s="188"/>
      <c r="E10" s="189"/>
      <c r="F10" s="186"/>
      <c r="G10" s="186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</row>
    <row r="11" spans="1:24" ht="7.5" customHeight="1" x14ac:dyDescent="0.3">
      <c r="A11" s="8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" customHeight="1" x14ac:dyDescent="0.25">
      <c r="A12" s="211" t="s">
        <v>227</v>
      </c>
      <c r="B12" s="212"/>
      <c r="C12" s="212"/>
      <c r="D12" s="212"/>
      <c r="E12" s="212"/>
      <c r="F12" s="212"/>
      <c r="G12" s="21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3.75" customHeight="1" x14ac:dyDescent="0.25">
      <c r="A13" s="10"/>
      <c r="B13" s="9"/>
      <c r="C13" s="9"/>
      <c r="D13" s="9"/>
      <c r="E13" s="9"/>
      <c r="F13" s="9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5.75" customHeight="1" x14ac:dyDescent="0.25">
      <c r="A14" s="87" t="s">
        <v>252</v>
      </c>
      <c r="B14" s="194"/>
      <c r="C14" s="195"/>
      <c r="D14" s="195"/>
      <c r="E14" s="195"/>
      <c r="F14" s="195"/>
      <c r="G14" s="196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</row>
    <row r="15" spans="1:24" ht="15" customHeight="1" x14ac:dyDescent="0.25">
      <c r="A15" s="87" t="s">
        <v>8</v>
      </c>
      <c r="B15" s="194"/>
      <c r="C15" s="195"/>
      <c r="D15" s="195"/>
      <c r="E15" s="195"/>
      <c r="F15" s="195"/>
      <c r="G15" s="19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5" customHeight="1" x14ac:dyDescent="0.25">
      <c r="A16" s="87" t="s">
        <v>9</v>
      </c>
      <c r="B16" s="201"/>
      <c r="C16" s="202"/>
      <c r="D16" s="202"/>
      <c r="E16" s="202"/>
      <c r="F16" s="202"/>
      <c r="G16" s="198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" customHeight="1" x14ac:dyDescent="0.25">
      <c r="A17" s="87" t="s">
        <v>10</v>
      </c>
      <c r="B17" s="209"/>
      <c r="C17" s="198"/>
      <c r="D17" s="87" t="s">
        <v>4</v>
      </c>
      <c r="E17" s="210"/>
      <c r="F17" s="210"/>
      <c r="G17" s="210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8.25" customHeight="1" x14ac:dyDescent="0.25">
      <c r="A18" s="90"/>
      <c r="B18" s="185"/>
      <c r="C18" s="186"/>
      <c r="D18" s="90"/>
      <c r="E18" s="187"/>
      <c r="F18" s="187"/>
      <c r="G18" s="18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ht="15" customHeight="1" x14ac:dyDescent="0.25">
      <c r="A19" s="216" t="s">
        <v>253</v>
      </c>
      <c r="B19" s="217"/>
      <c r="C19" s="217"/>
      <c r="D19" s="217"/>
      <c r="E19" s="217"/>
      <c r="F19" s="217"/>
      <c r="G19" s="217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3.75" customHeight="1" x14ac:dyDescent="0.25">
      <c r="A20" s="10"/>
      <c r="B20" s="9"/>
      <c r="C20" s="9"/>
      <c r="D20" s="9"/>
      <c r="E20" s="9"/>
      <c r="F20" s="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5" customHeight="1" x14ac:dyDescent="0.25">
      <c r="A21" s="87" t="s">
        <v>8</v>
      </c>
      <c r="B21" s="194"/>
      <c r="C21" s="195"/>
      <c r="D21" s="195"/>
      <c r="E21" s="195"/>
      <c r="F21" s="195"/>
      <c r="G21" s="196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" customHeight="1" x14ac:dyDescent="0.25">
      <c r="A22" s="87" t="s">
        <v>9</v>
      </c>
      <c r="B22" s="201"/>
      <c r="C22" s="202"/>
      <c r="D22" s="202"/>
      <c r="E22" s="202"/>
      <c r="F22" s="202"/>
      <c r="G22" s="198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" customHeight="1" x14ac:dyDescent="0.25">
      <c r="A23" s="87" t="s">
        <v>254</v>
      </c>
      <c r="B23" s="209"/>
      <c r="C23" s="198"/>
      <c r="D23" s="87" t="s">
        <v>4</v>
      </c>
      <c r="E23" s="210"/>
      <c r="F23" s="210"/>
      <c r="G23" s="210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1.25" customHeight="1" x14ac:dyDescent="0.25">
      <c r="A24" s="90"/>
      <c r="B24" s="185"/>
      <c r="C24" s="186"/>
      <c r="D24" s="90"/>
      <c r="E24" s="187"/>
      <c r="F24" s="187"/>
      <c r="G24" s="18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</row>
    <row r="25" spans="1:24" ht="15" customHeight="1" x14ac:dyDescent="0.25">
      <c r="A25" s="190" t="s">
        <v>255</v>
      </c>
      <c r="B25" s="192"/>
      <c r="C25" s="193"/>
      <c r="D25" s="193"/>
      <c r="E25" s="193"/>
      <c r="F25" s="193"/>
      <c r="G25" s="193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</row>
    <row r="26" spans="1:24" ht="15" customHeight="1" x14ac:dyDescent="0.25">
      <c r="A26" s="191"/>
      <c r="B26" s="192"/>
      <c r="C26" s="193"/>
      <c r="D26" s="193"/>
      <c r="E26" s="193"/>
      <c r="F26" s="193"/>
      <c r="G26" s="193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</row>
    <row r="27" spans="1:24" ht="15" customHeight="1" x14ac:dyDescent="0.25">
      <c r="A27" s="191"/>
      <c r="B27" s="192"/>
      <c r="C27" s="193"/>
      <c r="D27" s="193"/>
      <c r="E27" s="193"/>
      <c r="F27" s="193"/>
      <c r="G27" s="193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</row>
    <row r="28" spans="1:24" ht="15" customHeight="1" x14ac:dyDescent="0.25">
      <c r="A28" s="191"/>
      <c r="B28" s="192"/>
      <c r="C28" s="193"/>
      <c r="D28" s="193"/>
      <c r="E28" s="193"/>
      <c r="F28" s="193"/>
      <c r="G28" s="193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</row>
    <row r="29" spans="1:24" ht="9.75" customHeight="1" x14ac:dyDescent="0.25">
      <c r="A29" s="2"/>
      <c r="B29" s="2"/>
      <c r="C29" s="2"/>
      <c r="D29" s="2"/>
      <c r="E29" s="9"/>
      <c r="F29" s="2"/>
      <c r="G29" s="2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4.25" customHeight="1" x14ac:dyDescent="0.25">
      <c r="A30" s="203" t="s">
        <v>228</v>
      </c>
      <c r="B30" s="204"/>
      <c r="C30" s="204"/>
      <c r="D30" s="204"/>
      <c r="E30" s="204"/>
      <c r="F30" s="204"/>
      <c r="G30" s="205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</row>
    <row r="31" spans="1:24" ht="16.5" customHeight="1" x14ac:dyDescent="0.25">
      <c r="A31" s="221" t="s">
        <v>229</v>
      </c>
      <c r="B31" s="221"/>
      <c r="C31" s="233"/>
      <c r="D31" s="193"/>
      <c r="E31" s="218" t="s">
        <v>231</v>
      </c>
      <c r="F31" s="218"/>
      <c r="G31" s="96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</row>
    <row r="32" spans="1:24" ht="16.5" customHeight="1" x14ac:dyDescent="0.25">
      <c r="A32" s="90" t="s">
        <v>230</v>
      </c>
      <c r="B32" s="91"/>
      <c r="C32" s="208"/>
      <c r="D32" s="208"/>
      <c r="E32" s="218" t="s">
        <v>232</v>
      </c>
      <c r="F32" s="218"/>
      <c r="G32" s="9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</row>
    <row r="33" spans="1:25" ht="6.75" customHeight="1" x14ac:dyDescent="0.25"/>
    <row r="34" spans="1:25" ht="15.75" customHeight="1" x14ac:dyDescent="0.25">
      <c r="A34" s="203" t="s">
        <v>233</v>
      </c>
      <c r="B34" s="204"/>
      <c r="C34" s="204"/>
      <c r="D34" s="204"/>
      <c r="E34" s="204"/>
      <c r="F34" s="204"/>
      <c r="G34" s="205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6.5" customHeight="1" x14ac:dyDescent="0.25">
      <c r="A35" s="87" t="s">
        <v>237</v>
      </c>
      <c r="B35" s="45"/>
      <c r="C35" s="46"/>
      <c r="D35" s="41"/>
      <c r="E35" s="41"/>
      <c r="F35" s="41"/>
      <c r="G35" s="41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" customHeight="1" x14ac:dyDescent="0.25">
      <c r="A36" s="48"/>
      <c r="B36" s="87" t="s">
        <v>139</v>
      </c>
      <c r="C36" s="41"/>
      <c r="D36" s="41"/>
      <c r="E36" s="95"/>
      <c r="F36" s="41"/>
      <c r="G36" s="41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2.75" customHeight="1" x14ac:dyDescent="0.25">
      <c r="A37" s="2"/>
      <c r="B37" s="45"/>
      <c r="C37" s="41"/>
      <c r="D37" s="41"/>
      <c r="E37" s="41"/>
      <c r="F37" s="41"/>
      <c r="G37" s="41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2.75" customHeight="1" x14ac:dyDescent="0.25">
      <c r="A38" s="87" t="s">
        <v>238</v>
      </c>
      <c r="B38" s="45"/>
      <c r="C38" s="46"/>
      <c r="D38" s="41"/>
      <c r="E38" s="41"/>
      <c r="F38" s="41"/>
      <c r="G38" s="41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8" customHeight="1" x14ac:dyDescent="0.25">
      <c r="A39" s="48"/>
      <c r="B39" s="87" t="s">
        <v>139</v>
      </c>
      <c r="C39" s="41"/>
      <c r="D39" s="41"/>
      <c r="E39" s="95"/>
      <c r="F39" s="41"/>
      <c r="G39" s="41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6" customHeight="1" x14ac:dyDescent="0.25">
      <c r="A40" s="54"/>
      <c r="B40" s="54"/>
      <c r="C40" s="41"/>
      <c r="D40" s="41"/>
      <c r="E40" s="45"/>
      <c r="F40" s="41"/>
      <c r="G40" s="41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6.5" customHeight="1" x14ac:dyDescent="0.25">
      <c r="A41" s="203" t="s">
        <v>234</v>
      </c>
      <c r="B41" s="206"/>
      <c r="C41" s="206"/>
      <c r="D41" s="206"/>
      <c r="E41" s="206"/>
      <c r="F41" s="206"/>
      <c r="G41" s="20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39.9" customHeight="1" x14ac:dyDescent="0.25">
      <c r="A42" s="1"/>
      <c r="B42" s="1"/>
      <c r="C42" s="1"/>
      <c r="D42" s="55" t="s">
        <v>199</v>
      </c>
      <c r="E42" s="56" t="s">
        <v>200</v>
      </c>
      <c r="F42" s="2"/>
      <c r="G42" s="2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23.25" customHeight="1" x14ac:dyDescent="0.25">
      <c r="A43" s="200" t="s">
        <v>201</v>
      </c>
      <c r="B43" s="200"/>
      <c r="C43" s="200"/>
      <c r="D43" s="92"/>
      <c r="E43" s="93"/>
      <c r="F43" s="2"/>
      <c r="G43" s="2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23.25" customHeight="1" x14ac:dyDescent="0.25">
      <c r="A44" s="200" t="s">
        <v>202</v>
      </c>
      <c r="B44" s="200"/>
      <c r="C44" s="200"/>
      <c r="D44" s="92"/>
      <c r="E44" s="93"/>
      <c r="F44" s="2"/>
      <c r="G44" s="2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9" customHeight="1" x14ac:dyDescent="0.25">
      <c r="A45" s="72"/>
      <c r="B45" s="72"/>
      <c r="C45" s="72"/>
      <c r="D45" s="73"/>
      <c r="E45" s="74"/>
      <c r="F45" s="75"/>
      <c r="G45" s="75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6.5" customHeight="1" x14ac:dyDescent="0.25">
      <c r="A46" s="203" t="s">
        <v>235</v>
      </c>
      <c r="B46" s="204"/>
      <c r="C46" s="204"/>
      <c r="D46" s="204"/>
      <c r="E46" s="204"/>
      <c r="F46" s="204"/>
      <c r="G46" s="205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5" ht="16.5" customHeight="1" x14ac:dyDescent="0.25">
      <c r="A47" s="87" t="s">
        <v>11</v>
      </c>
      <c r="B47" s="194"/>
      <c r="C47" s="195"/>
      <c r="D47" s="195"/>
      <c r="E47" s="195"/>
      <c r="F47" s="195"/>
      <c r="G47" s="196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5" ht="16.5" customHeight="1" x14ac:dyDescent="0.25">
      <c r="A48" s="87" t="s">
        <v>12</v>
      </c>
      <c r="B48" s="201"/>
      <c r="C48" s="202"/>
      <c r="D48" s="202"/>
      <c r="E48" s="202"/>
      <c r="F48" s="202"/>
      <c r="G48" s="198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5" ht="16.5" customHeight="1" x14ac:dyDescent="0.25">
      <c r="A49" s="87" t="s">
        <v>13</v>
      </c>
      <c r="B49" s="194"/>
      <c r="C49" s="195"/>
      <c r="D49" s="196"/>
      <c r="E49" s="94"/>
      <c r="F49" s="94"/>
      <c r="G49" s="94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5" ht="16.5" customHeight="1" x14ac:dyDescent="0.25">
      <c r="A50" s="87" t="s">
        <v>6</v>
      </c>
      <c r="B50" s="201"/>
      <c r="C50" s="198"/>
      <c r="D50" s="88" t="s">
        <v>14</v>
      </c>
      <c r="E50" s="199"/>
      <c r="F50" s="195"/>
      <c r="G50" s="196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6.5" customHeight="1" x14ac:dyDescent="0.25">
      <c r="A51" s="87" t="s">
        <v>15</v>
      </c>
      <c r="B51" s="197"/>
      <c r="C51" s="198"/>
      <c r="D51" s="2"/>
      <c r="E51" s="2"/>
      <c r="F51" s="2"/>
      <c r="G51" s="2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6" customHeight="1" x14ac:dyDescent="0.25">
      <c r="A52" s="44"/>
      <c r="B52" s="45"/>
      <c r="C52" s="46"/>
      <c r="D52" s="41"/>
      <c r="E52" s="41"/>
      <c r="F52" s="41"/>
      <c r="G52" s="41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2.75" customHeight="1" x14ac:dyDescent="0.25">
      <c r="A53" s="1"/>
      <c r="B53" s="2"/>
      <c r="C53" s="2"/>
      <c r="D53" s="2"/>
      <c r="E53" s="2"/>
      <c r="F53" s="2"/>
      <c r="G53" s="2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2.75" customHeight="1" x14ac:dyDescent="0.25">
      <c r="A54" s="1"/>
      <c r="B54" s="2"/>
      <c r="C54" s="2"/>
      <c r="D54" s="2"/>
      <c r="E54" s="2"/>
      <c r="F54" s="2"/>
      <c r="G54" s="2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2.75" customHeight="1" x14ac:dyDescent="0.25">
      <c r="A55" s="1"/>
      <c r="B55" s="2"/>
      <c r="C55" s="2"/>
      <c r="D55" s="2"/>
      <c r="E55" s="2"/>
      <c r="F55" s="2"/>
      <c r="G55" s="2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2.75" customHeight="1" x14ac:dyDescent="0.25">
      <c r="A56" s="1"/>
      <c r="B56" s="2"/>
      <c r="C56" s="2"/>
      <c r="D56" s="2"/>
      <c r="E56" s="2"/>
      <c r="F56" s="2"/>
      <c r="G56" s="2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2.75" customHeight="1" x14ac:dyDescent="0.25">
      <c r="A57" s="1"/>
      <c r="B57" s="2"/>
      <c r="C57" s="2"/>
      <c r="D57" s="2"/>
      <c r="E57" s="2"/>
      <c r="F57" s="2"/>
      <c r="G57" s="2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2.75" customHeight="1" x14ac:dyDescent="0.25">
      <c r="A58" s="1"/>
      <c r="B58" s="2"/>
      <c r="C58" s="2"/>
      <c r="D58" s="2"/>
      <c r="E58" s="2"/>
      <c r="F58" s="2"/>
      <c r="G58" s="2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2.75" customHeight="1" x14ac:dyDescent="0.25">
      <c r="A59" s="1"/>
      <c r="B59" s="2"/>
      <c r="C59" s="2"/>
      <c r="D59" s="2"/>
      <c r="E59" s="2"/>
      <c r="F59" s="2"/>
      <c r="G59" s="2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2.75" customHeight="1" x14ac:dyDescent="0.25">
      <c r="A60" s="1"/>
      <c r="B60" s="2"/>
      <c r="C60" s="2"/>
      <c r="D60" s="2"/>
      <c r="E60" s="2"/>
      <c r="F60" s="2"/>
      <c r="G60" s="2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2.75" customHeight="1" x14ac:dyDescent="0.25">
      <c r="A61" s="1"/>
      <c r="B61" s="2"/>
      <c r="C61" s="2"/>
      <c r="D61" s="2"/>
      <c r="E61" s="2"/>
      <c r="F61" s="2"/>
      <c r="G61" s="2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2.75" customHeight="1" x14ac:dyDescent="0.25">
      <c r="A62" s="1"/>
      <c r="B62" s="2"/>
      <c r="C62" s="2"/>
      <c r="D62" s="2"/>
      <c r="E62" s="2"/>
      <c r="F62" s="2"/>
      <c r="G62" s="2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2.75" customHeight="1" x14ac:dyDescent="0.25">
      <c r="A63" s="1"/>
      <c r="B63" s="2"/>
      <c r="C63" s="2"/>
      <c r="D63" s="2"/>
      <c r="E63" s="2"/>
      <c r="F63" s="2"/>
      <c r="G63" s="2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2.75" customHeight="1" x14ac:dyDescent="0.25">
      <c r="A64" s="1"/>
      <c r="B64" s="2"/>
      <c r="C64" s="2"/>
      <c r="D64" s="2"/>
      <c r="E64" s="2"/>
      <c r="F64" s="2"/>
      <c r="G64" s="2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2.75" customHeight="1" x14ac:dyDescent="0.25">
      <c r="A65" s="1"/>
      <c r="B65" s="2"/>
      <c r="C65" s="2"/>
      <c r="D65" s="2"/>
      <c r="E65" s="2"/>
      <c r="F65" s="2"/>
      <c r="G65" s="2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2.75" customHeight="1" x14ac:dyDescent="0.25">
      <c r="A66" s="1"/>
      <c r="B66" s="2"/>
      <c r="C66" s="2"/>
      <c r="D66" s="2"/>
      <c r="E66" s="2"/>
      <c r="F66" s="2"/>
      <c r="G66" s="2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2.75" customHeight="1" x14ac:dyDescent="0.25">
      <c r="A67" s="1"/>
      <c r="B67" s="2"/>
      <c r="C67" s="2"/>
      <c r="D67" s="2"/>
      <c r="E67" s="2"/>
      <c r="F67" s="2"/>
      <c r="G67" s="2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2.75" customHeight="1" x14ac:dyDescent="0.25">
      <c r="A68" s="1"/>
      <c r="B68" s="2"/>
      <c r="C68" s="2"/>
      <c r="D68" s="2"/>
      <c r="E68" s="2"/>
      <c r="F68" s="2"/>
      <c r="G68" s="2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2.75" customHeight="1" x14ac:dyDescent="0.25">
      <c r="A69" s="1"/>
      <c r="B69" s="2"/>
      <c r="C69" s="2"/>
      <c r="D69" s="2"/>
      <c r="E69" s="2"/>
      <c r="F69" s="2"/>
      <c r="G69" s="2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2.75" customHeight="1" x14ac:dyDescent="0.25">
      <c r="A70" s="1"/>
      <c r="B70" s="2"/>
      <c r="C70" s="2"/>
      <c r="D70" s="2"/>
      <c r="E70" s="2"/>
      <c r="F70" s="2"/>
      <c r="G70" s="2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2.75" customHeight="1" x14ac:dyDescent="0.25">
      <c r="A71" s="1"/>
      <c r="B71" s="2"/>
      <c r="C71" s="2"/>
      <c r="D71" s="2"/>
      <c r="E71" s="2"/>
      <c r="F71" s="2"/>
      <c r="G71" s="2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2.75" customHeight="1" x14ac:dyDescent="0.25">
      <c r="A72" s="1"/>
      <c r="B72" s="2"/>
      <c r="C72" s="2"/>
      <c r="D72" s="2"/>
      <c r="E72" s="2"/>
      <c r="F72" s="2"/>
      <c r="G72" s="2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2.75" customHeight="1" x14ac:dyDescent="0.25">
      <c r="A73" s="1"/>
      <c r="B73" s="2"/>
      <c r="C73" s="2"/>
      <c r="D73" s="2"/>
      <c r="E73" s="2"/>
      <c r="F73" s="2"/>
      <c r="G73" s="2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2.75" customHeight="1" x14ac:dyDescent="0.25">
      <c r="A74" s="1"/>
      <c r="B74" s="2"/>
      <c r="C74" s="2"/>
      <c r="D74" s="2"/>
      <c r="E74" s="2"/>
      <c r="F74" s="2"/>
      <c r="G74" s="2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2.75" customHeight="1" x14ac:dyDescent="0.25">
      <c r="A75" s="1"/>
      <c r="B75" s="2"/>
      <c r="C75" s="2"/>
      <c r="D75" s="2"/>
      <c r="E75" s="2"/>
      <c r="F75" s="2"/>
      <c r="G75" s="2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2.75" customHeight="1" x14ac:dyDescent="0.25">
      <c r="A76" s="1"/>
      <c r="B76" s="2"/>
      <c r="C76" s="2"/>
      <c r="D76" s="2"/>
      <c r="E76" s="2"/>
      <c r="F76" s="2"/>
      <c r="G76" s="2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2.75" customHeight="1" x14ac:dyDescent="0.25">
      <c r="A77" s="1"/>
      <c r="B77" s="2"/>
      <c r="C77" s="2"/>
      <c r="D77" s="2"/>
      <c r="E77" s="2"/>
      <c r="F77" s="2"/>
      <c r="G77" s="2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2.75" customHeight="1" x14ac:dyDescent="0.25">
      <c r="A78" s="1"/>
      <c r="B78" s="2"/>
      <c r="C78" s="2"/>
      <c r="D78" s="2"/>
      <c r="E78" s="2"/>
      <c r="F78" s="2"/>
      <c r="G78" s="2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2.75" customHeight="1" x14ac:dyDescent="0.25">
      <c r="A79" s="1"/>
      <c r="B79" s="2"/>
      <c r="C79" s="2"/>
      <c r="D79" s="2"/>
      <c r="E79" s="2"/>
      <c r="F79" s="2"/>
      <c r="G79" s="2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2.75" customHeight="1" x14ac:dyDescent="0.25">
      <c r="A80" s="1"/>
      <c r="B80" s="2"/>
      <c r="C80" s="2"/>
      <c r="D80" s="2"/>
      <c r="E80" s="2"/>
      <c r="F80" s="2"/>
      <c r="G80" s="2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2.75" customHeight="1" x14ac:dyDescent="0.25">
      <c r="A81" s="1"/>
      <c r="B81" s="2"/>
      <c r="C81" s="2"/>
      <c r="D81" s="2"/>
      <c r="E81" s="2"/>
      <c r="F81" s="2"/>
      <c r="G81" s="2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2.75" customHeight="1" x14ac:dyDescent="0.25">
      <c r="A82" s="1"/>
      <c r="B82" s="2"/>
      <c r="C82" s="2"/>
      <c r="D82" s="2"/>
      <c r="E82" s="2"/>
      <c r="F82" s="2"/>
      <c r="G82" s="2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2.75" customHeight="1" x14ac:dyDescent="0.25">
      <c r="A83" s="1"/>
      <c r="B83" s="2"/>
      <c r="C83" s="2"/>
      <c r="D83" s="2"/>
      <c r="E83" s="2"/>
      <c r="F83" s="2"/>
      <c r="G83" s="2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2.75" customHeight="1" x14ac:dyDescent="0.25">
      <c r="A84" s="1"/>
      <c r="B84" s="2"/>
      <c r="C84" s="2"/>
      <c r="D84" s="2"/>
      <c r="E84" s="2"/>
      <c r="F84" s="2"/>
      <c r="G84" s="2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2.75" customHeight="1" x14ac:dyDescent="0.25">
      <c r="A85" s="1"/>
      <c r="B85" s="2"/>
      <c r="C85" s="2"/>
      <c r="D85" s="2"/>
      <c r="E85" s="2"/>
      <c r="F85" s="2"/>
      <c r="G85" s="2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2.75" customHeight="1" x14ac:dyDescent="0.25">
      <c r="A86" s="1"/>
      <c r="B86" s="2"/>
      <c r="C86" s="2"/>
      <c r="D86" s="2"/>
      <c r="E86" s="2"/>
      <c r="F86" s="2"/>
      <c r="G86" s="2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2.75" customHeight="1" x14ac:dyDescent="0.25">
      <c r="A87" s="1"/>
      <c r="B87" s="2"/>
      <c r="C87" s="2"/>
      <c r="D87" s="2"/>
      <c r="E87" s="2"/>
      <c r="F87" s="2"/>
      <c r="G87" s="2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2.75" customHeight="1" x14ac:dyDescent="0.25">
      <c r="A88" s="1"/>
      <c r="B88" s="2"/>
      <c r="C88" s="2"/>
      <c r="D88" s="2"/>
      <c r="E88" s="2"/>
      <c r="F88" s="2"/>
      <c r="G88" s="2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2.75" customHeight="1" x14ac:dyDescent="0.25">
      <c r="A89" s="1"/>
      <c r="B89" s="2"/>
      <c r="C89" s="2"/>
      <c r="D89" s="2"/>
      <c r="E89" s="2"/>
      <c r="F89" s="2"/>
      <c r="G89" s="2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2.75" customHeight="1" x14ac:dyDescent="0.25">
      <c r="A90" s="1"/>
      <c r="B90" s="2"/>
      <c r="C90" s="2"/>
      <c r="D90" s="2"/>
      <c r="E90" s="2"/>
      <c r="F90" s="2"/>
      <c r="G90" s="2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2.75" customHeight="1" x14ac:dyDescent="0.25">
      <c r="A91" s="1"/>
      <c r="B91" s="2"/>
      <c r="C91" s="2"/>
      <c r="D91" s="2"/>
      <c r="E91" s="2"/>
      <c r="F91" s="2"/>
      <c r="G91" s="2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2.75" customHeight="1" x14ac:dyDescent="0.25">
      <c r="A92" s="1"/>
      <c r="B92" s="2"/>
      <c r="C92" s="2"/>
      <c r="D92" s="2"/>
      <c r="E92" s="2"/>
      <c r="F92" s="2"/>
      <c r="G92" s="2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2.75" customHeight="1" x14ac:dyDescent="0.25">
      <c r="A93" s="1"/>
      <c r="B93" s="2"/>
      <c r="C93" s="2"/>
      <c r="D93" s="2"/>
      <c r="E93" s="2"/>
      <c r="F93" s="2"/>
      <c r="G93" s="2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2.75" customHeight="1" x14ac:dyDescent="0.25">
      <c r="A94" s="1"/>
      <c r="B94" s="2"/>
      <c r="C94" s="2"/>
      <c r="D94" s="2"/>
      <c r="E94" s="2"/>
      <c r="F94" s="2"/>
      <c r="G94" s="2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2.75" customHeight="1" x14ac:dyDescent="0.25">
      <c r="A95" s="1"/>
      <c r="B95" s="2"/>
      <c r="C95" s="2"/>
      <c r="D95" s="2"/>
      <c r="E95" s="2"/>
      <c r="F95" s="2"/>
      <c r="G95" s="2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2.75" customHeight="1" x14ac:dyDescent="0.25">
      <c r="A96" s="1"/>
      <c r="B96" s="2"/>
      <c r="C96" s="2"/>
      <c r="D96" s="2"/>
      <c r="E96" s="2"/>
      <c r="F96" s="2"/>
      <c r="G96" s="2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2.75" customHeight="1" x14ac:dyDescent="0.25">
      <c r="A97" s="1"/>
      <c r="B97" s="2"/>
      <c r="C97" s="2"/>
      <c r="D97" s="2"/>
      <c r="E97" s="2"/>
      <c r="F97" s="2"/>
      <c r="G97" s="2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2.75" customHeight="1" x14ac:dyDescent="0.25">
      <c r="A98" s="1"/>
      <c r="B98" s="2"/>
      <c r="C98" s="2"/>
      <c r="D98" s="2"/>
      <c r="E98" s="2"/>
      <c r="F98" s="2"/>
      <c r="G98" s="2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2.75" customHeight="1" x14ac:dyDescent="0.25">
      <c r="A99" s="1"/>
      <c r="B99" s="2"/>
      <c r="C99" s="2"/>
      <c r="D99" s="2"/>
      <c r="E99" s="2"/>
      <c r="F99" s="2"/>
      <c r="G99" s="2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2.75" customHeight="1" x14ac:dyDescent="0.25">
      <c r="A100" s="1"/>
      <c r="B100" s="2"/>
      <c r="C100" s="2"/>
      <c r="D100" s="2"/>
      <c r="E100" s="2"/>
      <c r="F100" s="2"/>
      <c r="G100" s="2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2.75" customHeight="1" x14ac:dyDescent="0.25">
      <c r="A101" s="1"/>
      <c r="B101" s="2"/>
      <c r="C101" s="2"/>
      <c r="D101" s="2"/>
      <c r="E101" s="2"/>
      <c r="F101" s="2"/>
      <c r="G101" s="2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2.75" customHeight="1" x14ac:dyDescent="0.25">
      <c r="A102" s="1"/>
      <c r="B102" s="2"/>
      <c r="C102" s="2"/>
      <c r="D102" s="2"/>
      <c r="E102" s="2"/>
      <c r="F102" s="2"/>
      <c r="G102" s="2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2.75" customHeight="1" x14ac:dyDescent="0.25">
      <c r="A103" s="1"/>
      <c r="B103" s="2"/>
      <c r="C103" s="2"/>
      <c r="D103" s="2"/>
      <c r="E103" s="2"/>
      <c r="F103" s="2"/>
      <c r="G103" s="2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2.75" customHeight="1" x14ac:dyDescent="0.25">
      <c r="A104" s="1"/>
      <c r="B104" s="2"/>
      <c r="C104" s="2"/>
      <c r="D104" s="2"/>
      <c r="E104" s="2"/>
      <c r="F104" s="2"/>
      <c r="G104" s="2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2.75" customHeight="1" x14ac:dyDescent="0.25">
      <c r="A105" s="1"/>
      <c r="B105" s="2"/>
      <c r="C105" s="2"/>
      <c r="D105" s="2"/>
      <c r="E105" s="2"/>
      <c r="F105" s="2"/>
      <c r="G105" s="2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2.75" customHeight="1" x14ac:dyDescent="0.25">
      <c r="A106" s="1"/>
      <c r="B106" s="2"/>
      <c r="C106" s="2"/>
      <c r="D106" s="2"/>
      <c r="E106" s="2"/>
      <c r="F106" s="2"/>
      <c r="G106" s="2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2.75" customHeight="1" x14ac:dyDescent="0.25">
      <c r="A107" s="1"/>
      <c r="B107" s="2"/>
      <c r="C107" s="2"/>
      <c r="D107" s="2"/>
      <c r="E107" s="2"/>
      <c r="F107" s="2"/>
      <c r="G107" s="2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2.75" customHeight="1" x14ac:dyDescent="0.25">
      <c r="A108" s="1"/>
      <c r="B108" s="2"/>
      <c r="C108" s="2"/>
      <c r="D108" s="2"/>
      <c r="E108" s="2"/>
      <c r="F108" s="2"/>
      <c r="G108" s="2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2.75" customHeight="1" x14ac:dyDescent="0.25">
      <c r="A109" s="1"/>
      <c r="B109" s="2"/>
      <c r="C109" s="2"/>
      <c r="D109" s="2"/>
      <c r="E109" s="2"/>
      <c r="F109" s="2"/>
      <c r="G109" s="2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2.75" customHeight="1" x14ac:dyDescent="0.25">
      <c r="A110" s="1"/>
      <c r="B110" s="2"/>
      <c r="C110" s="2"/>
      <c r="D110" s="2"/>
      <c r="E110" s="2"/>
      <c r="F110" s="2"/>
      <c r="G110" s="2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2.75" customHeight="1" x14ac:dyDescent="0.25">
      <c r="A111" s="1"/>
      <c r="B111" s="2"/>
      <c r="C111" s="2"/>
      <c r="D111" s="2"/>
      <c r="E111" s="2"/>
      <c r="F111" s="2"/>
      <c r="G111" s="2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2.75" customHeight="1" x14ac:dyDescent="0.25">
      <c r="A112" s="1"/>
      <c r="B112" s="2"/>
      <c r="C112" s="2"/>
      <c r="D112" s="2"/>
      <c r="E112" s="2"/>
      <c r="F112" s="2"/>
      <c r="G112" s="2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2.75" customHeight="1" x14ac:dyDescent="0.25">
      <c r="A113" s="1"/>
      <c r="B113" s="2"/>
      <c r="C113" s="2"/>
      <c r="D113" s="2"/>
      <c r="E113" s="2"/>
      <c r="F113" s="2"/>
      <c r="G113" s="2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2.75" customHeight="1" x14ac:dyDescent="0.25">
      <c r="A114" s="1"/>
      <c r="B114" s="2"/>
      <c r="C114" s="2"/>
      <c r="D114" s="2"/>
      <c r="E114" s="2"/>
      <c r="F114" s="2"/>
      <c r="G114" s="2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2.75" customHeight="1" x14ac:dyDescent="0.25">
      <c r="A115" s="1"/>
      <c r="B115" s="2"/>
      <c r="C115" s="2"/>
      <c r="D115" s="2"/>
      <c r="E115" s="2"/>
      <c r="F115" s="2"/>
      <c r="G115" s="2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2.75" customHeight="1" x14ac:dyDescent="0.25">
      <c r="A116" s="1"/>
      <c r="B116" s="2"/>
      <c r="C116" s="2"/>
      <c r="D116" s="2"/>
      <c r="E116" s="2"/>
      <c r="F116" s="2"/>
      <c r="G116" s="2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2.75" customHeight="1" x14ac:dyDescent="0.25">
      <c r="A117" s="1"/>
      <c r="B117" s="2"/>
      <c r="C117" s="2"/>
      <c r="D117" s="2"/>
      <c r="E117" s="2"/>
      <c r="F117" s="2"/>
      <c r="G117" s="2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2.75" customHeight="1" x14ac:dyDescent="0.25">
      <c r="A118" s="1"/>
      <c r="B118" s="2"/>
      <c r="C118" s="2"/>
      <c r="D118" s="2"/>
      <c r="E118" s="2"/>
      <c r="F118" s="2"/>
      <c r="G118" s="2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2.75" customHeight="1" x14ac:dyDescent="0.25">
      <c r="A119" s="1"/>
      <c r="B119" s="2"/>
      <c r="C119" s="2"/>
      <c r="D119" s="2"/>
      <c r="E119" s="2"/>
      <c r="F119" s="2"/>
      <c r="G119" s="2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2.75" customHeight="1" x14ac:dyDescent="0.25">
      <c r="A120" s="1"/>
      <c r="B120" s="2"/>
      <c r="C120" s="2"/>
      <c r="D120" s="2"/>
      <c r="E120" s="2"/>
      <c r="F120" s="2"/>
      <c r="G120" s="2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2.75" customHeight="1" x14ac:dyDescent="0.25">
      <c r="A121" s="1"/>
      <c r="B121" s="2"/>
      <c r="C121" s="2"/>
      <c r="D121" s="2"/>
      <c r="E121" s="2"/>
      <c r="F121" s="2"/>
      <c r="G121" s="2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2.75" customHeight="1" x14ac:dyDescent="0.25">
      <c r="A122" s="1"/>
      <c r="B122" s="2"/>
      <c r="C122" s="2"/>
      <c r="D122" s="2"/>
      <c r="E122" s="2"/>
      <c r="F122" s="2"/>
      <c r="G122" s="2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2.75" customHeight="1" x14ac:dyDescent="0.25">
      <c r="A123" s="1"/>
      <c r="B123" s="2"/>
      <c r="C123" s="2"/>
      <c r="D123" s="2"/>
      <c r="E123" s="2"/>
      <c r="F123" s="2"/>
      <c r="G123" s="2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2.75" customHeight="1" x14ac:dyDescent="0.25">
      <c r="A124" s="1"/>
      <c r="B124" s="2"/>
      <c r="C124" s="2"/>
      <c r="D124" s="2"/>
      <c r="E124" s="2"/>
      <c r="F124" s="2"/>
      <c r="G124" s="2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2.75" customHeight="1" x14ac:dyDescent="0.25">
      <c r="A125" s="1"/>
      <c r="B125" s="2"/>
      <c r="C125" s="2"/>
      <c r="D125" s="2"/>
      <c r="E125" s="2"/>
      <c r="F125" s="2"/>
      <c r="G125" s="2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2.75" customHeight="1" x14ac:dyDescent="0.25">
      <c r="A126" s="1"/>
      <c r="B126" s="2"/>
      <c r="C126" s="2"/>
      <c r="D126" s="2"/>
      <c r="E126" s="2"/>
      <c r="F126" s="2"/>
      <c r="G126" s="2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2.75" customHeight="1" x14ac:dyDescent="0.25">
      <c r="A127" s="1"/>
      <c r="B127" s="2"/>
      <c r="C127" s="2"/>
      <c r="D127" s="2"/>
      <c r="E127" s="2"/>
      <c r="F127" s="2"/>
      <c r="G127" s="2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2.75" customHeight="1" x14ac:dyDescent="0.25">
      <c r="A128" s="1"/>
      <c r="B128" s="2"/>
      <c r="C128" s="2"/>
      <c r="D128" s="2"/>
      <c r="E128" s="2"/>
      <c r="F128" s="2"/>
      <c r="G128" s="2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2.75" customHeight="1" x14ac:dyDescent="0.25">
      <c r="A129" s="1"/>
      <c r="B129" s="2"/>
      <c r="C129" s="2"/>
      <c r="D129" s="2"/>
      <c r="E129" s="2"/>
      <c r="F129" s="2"/>
      <c r="G129" s="2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2.75" customHeight="1" x14ac:dyDescent="0.25">
      <c r="A130" s="1"/>
      <c r="B130" s="2"/>
      <c r="C130" s="2"/>
      <c r="D130" s="2"/>
      <c r="E130" s="2"/>
      <c r="F130" s="2"/>
      <c r="G130" s="2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2.75" customHeight="1" x14ac:dyDescent="0.25">
      <c r="A131" s="1"/>
      <c r="B131" s="2"/>
      <c r="C131" s="2"/>
      <c r="D131" s="2"/>
      <c r="E131" s="2"/>
      <c r="F131" s="2"/>
      <c r="G131" s="2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2.75" customHeight="1" x14ac:dyDescent="0.25">
      <c r="A132" s="1"/>
      <c r="B132" s="2"/>
      <c r="C132" s="2"/>
      <c r="D132" s="2"/>
      <c r="E132" s="2"/>
      <c r="F132" s="2"/>
      <c r="G132" s="2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2.75" customHeight="1" x14ac:dyDescent="0.25">
      <c r="A133" s="1"/>
      <c r="B133" s="2"/>
      <c r="C133" s="2"/>
      <c r="D133" s="2"/>
      <c r="E133" s="2"/>
      <c r="F133" s="2"/>
      <c r="G133" s="2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2.75" customHeight="1" x14ac:dyDescent="0.25">
      <c r="A134" s="1"/>
      <c r="B134" s="2"/>
      <c r="C134" s="2"/>
      <c r="D134" s="2"/>
      <c r="E134" s="2"/>
      <c r="F134" s="2"/>
      <c r="G134" s="2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2.75" customHeight="1" x14ac:dyDescent="0.25">
      <c r="A135" s="1"/>
      <c r="B135" s="2"/>
      <c r="C135" s="2"/>
      <c r="D135" s="2"/>
      <c r="E135" s="2"/>
      <c r="F135" s="2"/>
      <c r="G135" s="2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2.75" customHeight="1" x14ac:dyDescent="0.25">
      <c r="A136" s="1"/>
      <c r="B136" s="2"/>
      <c r="C136" s="2"/>
      <c r="D136" s="2"/>
      <c r="E136" s="2"/>
      <c r="F136" s="2"/>
      <c r="G136" s="2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2.75" customHeight="1" x14ac:dyDescent="0.25">
      <c r="A137" s="1"/>
      <c r="B137" s="2"/>
      <c r="C137" s="2"/>
      <c r="D137" s="2"/>
      <c r="E137" s="2"/>
      <c r="F137" s="2"/>
      <c r="G137" s="2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2.75" customHeight="1" x14ac:dyDescent="0.25">
      <c r="A138" s="1"/>
      <c r="B138" s="2"/>
      <c r="C138" s="2"/>
      <c r="D138" s="2"/>
      <c r="E138" s="2"/>
      <c r="F138" s="2"/>
      <c r="G138" s="2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2.75" customHeight="1" x14ac:dyDescent="0.25">
      <c r="A139" s="1"/>
      <c r="B139" s="2"/>
      <c r="C139" s="2"/>
      <c r="D139" s="2"/>
      <c r="E139" s="2"/>
      <c r="F139" s="2"/>
      <c r="G139" s="2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2.75" customHeight="1" x14ac:dyDescent="0.25">
      <c r="A140" s="1"/>
      <c r="B140" s="2"/>
      <c r="C140" s="2"/>
      <c r="D140" s="2"/>
      <c r="E140" s="2"/>
      <c r="F140" s="2"/>
      <c r="G140" s="2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2.75" customHeight="1" x14ac:dyDescent="0.25">
      <c r="A141" s="1"/>
      <c r="B141" s="2"/>
      <c r="C141" s="2"/>
      <c r="D141" s="2"/>
      <c r="E141" s="2"/>
      <c r="F141" s="2"/>
      <c r="G141" s="2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2.75" customHeight="1" x14ac:dyDescent="0.25">
      <c r="A142" s="1"/>
      <c r="B142" s="2"/>
      <c r="C142" s="2"/>
      <c r="D142" s="2"/>
      <c r="E142" s="2"/>
      <c r="F142" s="2"/>
      <c r="G142" s="2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2.75" customHeight="1" x14ac:dyDescent="0.25">
      <c r="A143" s="1"/>
      <c r="B143" s="2"/>
      <c r="C143" s="2"/>
      <c r="D143" s="2"/>
      <c r="E143" s="2"/>
      <c r="F143" s="2"/>
      <c r="G143" s="2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2.75" customHeight="1" x14ac:dyDescent="0.25">
      <c r="A144" s="1"/>
      <c r="B144" s="2"/>
      <c r="C144" s="2"/>
      <c r="D144" s="2"/>
      <c r="E144" s="2"/>
      <c r="F144" s="2"/>
      <c r="G144" s="2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2.75" customHeight="1" x14ac:dyDescent="0.25">
      <c r="A145" s="1"/>
      <c r="B145" s="2"/>
      <c r="C145" s="2"/>
      <c r="D145" s="2"/>
      <c r="E145" s="2"/>
      <c r="F145" s="2"/>
      <c r="G145" s="2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2.75" customHeight="1" x14ac:dyDescent="0.25">
      <c r="A146" s="1"/>
      <c r="B146" s="2"/>
      <c r="C146" s="2"/>
      <c r="D146" s="2"/>
      <c r="E146" s="2"/>
      <c r="F146" s="2"/>
      <c r="G146" s="2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2.75" customHeight="1" x14ac:dyDescent="0.25">
      <c r="A147" s="1"/>
      <c r="B147" s="2"/>
      <c r="C147" s="2"/>
      <c r="D147" s="2"/>
      <c r="E147" s="2"/>
      <c r="F147" s="2"/>
      <c r="G147" s="2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2.75" customHeight="1" x14ac:dyDescent="0.25">
      <c r="A148" s="1"/>
      <c r="B148" s="2"/>
      <c r="C148" s="2"/>
      <c r="D148" s="2"/>
      <c r="E148" s="2"/>
      <c r="F148" s="2"/>
      <c r="G148" s="2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2.75" customHeight="1" x14ac:dyDescent="0.25">
      <c r="A149" s="1"/>
      <c r="B149" s="2"/>
      <c r="C149" s="2"/>
      <c r="D149" s="2"/>
      <c r="E149" s="2"/>
      <c r="F149" s="2"/>
      <c r="G149" s="2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2.75" customHeight="1" x14ac:dyDescent="0.25">
      <c r="A150" s="1"/>
      <c r="B150" s="2"/>
      <c r="C150" s="2"/>
      <c r="D150" s="2"/>
      <c r="E150" s="2"/>
      <c r="F150" s="2"/>
      <c r="G150" s="2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2.75" customHeight="1" x14ac:dyDescent="0.25">
      <c r="A151" s="1"/>
      <c r="B151" s="2"/>
      <c r="C151" s="2"/>
      <c r="D151" s="2"/>
      <c r="E151" s="2"/>
      <c r="F151" s="2"/>
      <c r="G151" s="2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2.75" customHeight="1" x14ac:dyDescent="0.25">
      <c r="A152" s="1"/>
      <c r="B152" s="2"/>
      <c r="C152" s="2"/>
      <c r="D152" s="2"/>
      <c r="E152" s="2"/>
      <c r="F152" s="2"/>
      <c r="G152" s="2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2.75" customHeight="1" x14ac:dyDescent="0.25">
      <c r="A153" s="1"/>
      <c r="B153" s="2"/>
      <c r="C153" s="2"/>
      <c r="D153" s="2"/>
      <c r="E153" s="2"/>
      <c r="F153" s="2"/>
      <c r="G153" s="2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2.75" customHeight="1" x14ac:dyDescent="0.25">
      <c r="A154" s="1"/>
      <c r="B154" s="2"/>
      <c r="C154" s="2"/>
      <c r="D154" s="2"/>
      <c r="E154" s="2"/>
      <c r="F154" s="2"/>
      <c r="G154" s="2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2.75" customHeight="1" x14ac:dyDescent="0.25">
      <c r="A155" s="1"/>
      <c r="B155" s="2"/>
      <c r="C155" s="2"/>
      <c r="D155" s="2"/>
      <c r="E155" s="2"/>
      <c r="F155" s="2"/>
      <c r="G155" s="2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2.75" customHeight="1" x14ac:dyDescent="0.25">
      <c r="A156" s="1"/>
      <c r="B156" s="2"/>
      <c r="C156" s="2"/>
      <c r="D156" s="2"/>
      <c r="E156" s="2"/>
      <c r="F156" s="2"/>
      <c r="G156" s="2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2.75" customHeight="1" x14ac:dyDescent="0.25">
      <c r="A157" s="1"/>
      <c r="B157" s="2"/>
      <c r="C157" s="2"/>
      <c r="D157" s="2"/>
      <c r="E157" s="2"/>
      <c r="F157" s="2"/>
      <c r="G157" s="2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2.75" customHeight="1" x14ac:dyDescent="0.25">
      <c r="A158" s="1"/>
      <c r="B158" s="2"/>
      <c r="C158" s="2"/>
      <c r="D158" s="2"/>
      <c r="E158" s="2"/>
      <c r="F158" s="2"/>
      <c r="G158" s="2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2.75" customHeight="1" x14ac:dyDescent="0.25">
      <c r="A159" s="1"/>
      <c r="B159" s="2"/>
      <c r="C159" s="2"/>
      <c r="D159" s="2"/>
      <c r="E159" s="2"/>
      <c r="F159" s="2"/>
      <c r="G159" s="2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2.75" customHeight="1" x14ac:dyDescent="0.25">
      <c r="A160" s="1"/>
      <c r="B160" s="2"/>
      <c r="C160" s="2"/>
      <c r="D160" s="2"/>
      <c r="E160" s="2"/>
      <c r="F160" s="2"/>
      <c r="G160" s="2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2.75" customHeight="1" x14ac:dyDescent="0.25">
      <c r="A161" s="1"/>
      <c r="B161" s="2"/>
      <c r="C161" s="2"/>
      <c r="D161" s="2"/>
      <c r="E161" s="2"/>
      <c r="F161" s="2"/>
      <c r="G161" s="2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2.75" customHeight="1" x14ac:dyDescent="0.25">
      <c r="A162" s="1"/>
      <c r="B162" s="2"/>
      <c r="C162" s="2"/>
      <c r="D162" s="2"/>
      <c r="E162" s="2"/>
      <c r="F162" s="2"/>
      <c r="G162" s="2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2.75" customHeight="1" x14ac:dyDescent="0.25">
      <c r="A163" s="1"/>
      <c r="B163" s="2"/>
      <c r="C163" s="2"/>
      <c r="D163" s="2"/>
      <c r="E163" s="2"/>
      <c r="F163" s="2"/>
      <c r="G163" s="2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2.75" customHeight="1" x14ac:dyDescent="0.25">
      <c r="A164" s="1"/>
      <c r="B164" s="2"/>
      <c r="C164" s="2"/>
      <c r="D164" s="2"/>
      <c r="E164" s="2"/>
      <c r="F164" s="2"/>
      <c r="G164" s="2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2.75" customHeight="1" x14ac:dyDescent="0.25">
      <c r="A165" s="1"/>
      <c r="B165" s="2"/>
      <c r="C165" s="2"/>
      <c r="D165" s="2"/>
      <c r="E165" s="2"/>
      <c r="F165" s="2"/>
      <c r="G165" s="2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2.75" customHeight="1" x14ac:dyDescent="0.25">
      <c r="A166" s="1"/>
      <c r="B166" s="2"/>
      <c r="C166" s="2"/>
      <c r="D166" s="2"/>
      <c r="E166" s="2"/>
      <c r="F166" s="2"/>
      <c r="G166" s="2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2.75" customHeight="1" x14ac:dyDescent="0.25">
      <c r="A167" s="1"/>
      <c r="B167" s="2"/>
      <c r="C167" s="2"/>
      <c r="D167" s="2"/>
      <c r="E167" s="2"/>
      <c r="F167" s="2"/>
      <c r="G167" s="2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2.75" customHeight="1" x14ac:dyDescent="0.25">
      <c r="A168" s="1"/>
      <c r="B168" s="2"/>
      <c r="C168" s="2"/>
      <c r="D168" s="2"/>
      <c r="E168" s="2"/>
      <c r="F168" s="2"/>
      <c r="G168" s="2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2.75" customHeight="1" x14ac:dyDescent="0.25">
      <c r="A169" s="1"/>
      <c r="B169" s="2"/>
      <c r="C169" s="2"/>
      <c r="D169" s="2"/>
      <c r="E169" s="2"/>
      <c r="F169" s="2"/>
      <c r="G169" s="2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2.75" customHeight="1" x14ac:dyDescent="0.25">
      <c r="A170" s="1"/>
      <c r="B170" s="2"/>
      <c r="C170" s="2"/>
      <c r="D170" s="2"/>
      <c r="E170" s="2"/>
      <c r="F170" s="2"/>
      <c r="G170" s="2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2.75" customHeight="1" x14ac:dyDescent="0.25">
      <c r="A171" s="1"/>
      <c r="B171" s="2"/>
      <c r="C171" s="2"/>
      <c r="D171" s="2"/>
      <c r="E171" s="2"/>
      <c r="F171" s="2"/>
      <c r="G171" s="2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2.75" customHeight="1" x14ac:dyDescent="0.25">
      <c r="A172" s="1"/>
      <c r="B172" s="2"/>
      <c r="C172" s="2"/>
      <c r="D172" s="2"/>
      <c r="E172" s="2"/>
      <c r="F172" s="2"/>
      <c r="G172" s="2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2.75" customHeight="1" x14ac:dyDescent="0.25">
      <c r="A173" s="1"/>
      <c r="B173" s="2"/>
      <c r="C173" s="2"/>
      <c r="D173" s="2"/>
      <c r="E173" s="2"/>
      <c r="F173" s="2"/>
      <c r="G173" s="2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2.75" customHeight="1" x14ac:dyDescent="0.25">
      <c r="A174" s="1"/>
      <c r="B174" s="2"/>
      <c r="C174" s="2"/>
      <c r="D174" s="2"/>
      <c r="E174" s="2"/>
      <c r="F174" s="2"/>
      <c r="G174" s="2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2.75" customHeight="1" x14ac:dyDescent="0.25">
      <c r="A175" s="1"/>
      <c r="B175" s="2"/>
      <c r="C175" s="2"/>
      <c r="D175" s="2"/>
      <c r="E175" s="2"/>
      <c r="F175" s="2"/>
      <c r="G175" s="2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2.75" customHeight="1" x14ac:dyDescent="0.25">
      <c r="A176" s="1"/>
      <c r="B176" s="2"/>
      <c r="C176" s="2"/>
      <c r="D176" s="2"/>
      <c r="E176" s="2"/>
      <c r="F176" s="2"/>
      <c r="G176" s="2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2.75" customHeight="1" x14ac:dyDescent="0.25">
      <c r="A177" s="1"/>
      <c r="B177" s="2"/>
      <c r="C177" s="2"/>
      <c r="D177" s="2"/>
      <c r="E177" s="2"/>
      <c r="F177" s="2"/>
      <c r="G177" s="2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2.75" customHeight="1" x14ac:dyDescent="0.25">
      <c r="A178" s="1"/>
      <c r="B178" s="2"/>
      <c r="C178" s="2"/>
      <c r="D178" s="2"/>
      <c r="E178" s="2"/>
      <c r="F178" s="2"/>
      <c r="G178" s="2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2.75" customHeight="1" x14ac:dyDescent="0.25">
      <c r="A179" s="1"/>
      <c r="B179" s="2"/>
      <c r="C179" s="2"/>
      <c r="D179" s="2"/>
      <c r="E179" s="2"/>
      <c r="F179" s="2"/>
      <c r="G179" s="2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2.75" customHeight="1" x14ac:dyDescent="0.25">
      <c r="A180" s="1"/>
      <c r="B180" s="2"/>
      <c r="C180" s="2"/>
      <c r="D180" s="2"/>
      <c r="E180" s="2"/>
      <c r="F180" s="2"/>
      <c r="G180" s="2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2.75" customHeight="1" x14ac:dyDescent="0.25">
      <c r="A181" s="1"/>
      <c r="B181" s="2"/>
      <c r="C181" s="2"/>
      <c r="D181" s="2"/>
      <c r="E181" s="2"/>
      <c r="F181" s="2"/>
      <c r="G181" s="2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2.75" customHeight="1" x14ac:dyDescent="0.25">
      <c r="A182" s="1"/>
      <c r="B182" s="2"/>
      <c r="C182" s="2"/>
      <c r="D182" s="2"/>
      <c r="E182" s="2"/>
      <c r="F182" s="2"/>
      <c r="G182" s="2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2.75" customHeight="1" x14ac:dyDescent="0.25">
      <c r="A183" s="1"/>
      <c r="B183" s="2"/>
      <c r="C183" s="2"/>
      <c r="D183" s="2"/>
      <c r="E183" s="2"/>
      <c r="F183" s="2"/>
      <c r="G183" s="2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2.75" customHeight="1" x14ac:dyDescent="0.25">
      <c r="A184" s="1"/>
      <c r="B184" s="2"/>
      <c r="C184" s="2"/>
      <c r="D184" s="2"/>
      <c r="E184" s="2"/>
      <c r="F184" s="2"/>
      <c r="G184" s="2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2.75" customHeight="1" x14ac:dyDescent="0.25">
      <c r="A185" s="1"/>
      <c r="B185" s="2"/>
      <c r="C185" s="2"/>
      <c r="D185" s="2"/>
      <c r="E185" s="2"/>
      <c r="F185" s="2"/>
      <c r="G185" s="2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2.75" customHeight="1" x14ac:dyDescent="0.25">
      <c r="A186" s="1"/>
      <c r="B186" s="2"/>
      <c r="C186" s="2"/>
      <c r="D186" s="2"/>
      <c r="E186" s="2"/>
      <c r="F186" s="2"/>
      <c r="G186" s="2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2.75" customHeight="1" x14ac:dyDescent="0.25">
      <c r="A187" s="1"/>
      <c r="B187" s="2"/>
      <c r="C187" s="2"/>
      <c r="D187" s="2"/>
      <c r="E187" s="2"/>
      <c r="F187" s="2"/>
      <c r="G187" s="2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2.75" customHeight="1" x14ac:dyDescent="0.25">
      <c r="A188" s="1"/>
      <c r="B188" s="2"/>
      <c r="C188" s="2"/>
      <c r="D188" s="2"/>
      <c r="E188" s="2"/>
      <c r="F188" s="2"/>
      <c r="G188" s="2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2.75" customHeight="1" x14ac:dyDescent="0.25">
      <c r="A189" s="1"/>
      <c r="B189" s="2"/>
      <c r="C189" s="2"/>
      <c r="D189" s="2"/>
      <c r="E189" s="2"/>
      <c r="F189" s="2"/>
      <c r="G189" s="2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2.75" customHeight="1" x14ac:dyDescent="0.25">
      <c r="A190" s="1"/>
      <c r="B190" s="2"/>
      <c r="C190" s="2"/>
      <c r="D190" s="2"/>
      <c r="E190" s="2"/>
      <c r="F190" s="2"/>
      <c r="G190" s="2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2.75" customHeight="1" x14ac:dyDescent="0.25">
      <c r="A191" s="1"/>
      <c r="B191" s="2"/>
      <c r="C191" s="2"/>
      <c r="D191" s="2"/>
      <c r="E191" s="2"/>
      <c r="F191" s="2"/>
      <c r="G191" s="2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2.75" customHeight="1" x14ac:dyDescent="0.25">
      <c r="A192" s="1"/>
      <c r="B192" s="2"/>
      <c r="C192" s="2"/>
      <c r="D192" s="2"/>
      <c r="E192" s="2"/>
      <c r="F192" s="2"/>
      <c r="G192" s="2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2.75" customHeight="1" x14ac:dyDescent="0.25">
      <c r="A193" s="1"/>
      <c r="B193" s="2"/>
      <c r="C193" s="2"/>
      <c r="D193" s="2"/>
      <c r="E193" s="2"/>
      <c r="F193" s="2"/>
      <c r="G193" s="2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2.75" customHeight="1" x14ac:dyDescent="0.25">
      <c r="A194" s="1"/>
      <c r="B194" s="2"/>
      <c r="C194" s="2"/>
      <c r="D194" s="2"/>
      <c r="E194" s="2"/>
      <c r="F194" s="2"/>
      <c r="G194" s="2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2.75" customHeight="1" x14ac:dyDescent="0.25">
      <c r="A195" s="1"/>
      <c r="B195" s="2"/>
      <c r="C195" s="2"/>
      <c r="D195" s="2"/>
      <c r="E195" s="2"/>
      <c r="F195" s="2"/>
      <c r="G195" s="2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2.75" customHeight="1" x14ac:dyDescent="0.25">
      <c r="A196" s="1"/>
      <c r="B196" s="2"/>
      <c r="C196" s="2"/>
      <c r="D196" s="2"/>
      <c r="E196" s="2"/>
      <c r="F196" s="2"/>
      <c r="G196" s="2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2.75" customHeight="1" x14ac:dyDescent="0.25">
      <c r="A197" s="1"/>
      <c r="B197" s="2"/>
      <c r="C197" s="2"/>
      <c r="D197" s="2"/>
      <c r="E197" s="2"/>
      <c r="F197" s="2"/>
      <c r="G197" s="2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2.75" customHeight="1" x14ac:dyDescent="0.25">
      <c r="A198" s="1"/>
      <c r="B198" s="2"/>
      <c r="C198" s="2"/>
      <c r="D198" s="2"/>
      <c r="E198" s="2"/>
      <c r="F198" s="2"/>
      <c r="G198" s="2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2.75" customHeight="1" x14ac:dyDescent="0.25">
      <c r="A199" s="1"/>
      <c r="B199" s="2"/>
      <c r="C199" s="2"/>
      <c r="D199" s="2"/>
      <c r="E199" s="2"/>
      <c r="F199" s="2"/>
      <c r="G199" s="2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2.75" customHeight="1" x14ac:dyDescent="0.25">
      <c r="A200" s="1"/>
      <c r="B200" s="2"/>
      <c r="C200" s="2"/>
      <c r="D200" s="2"/>
      <c r="E200" s="2"/>
      <c r="F200" s="2"/>
      <c r="G200" s="2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2.75" customHeight="1" x14ac:dyDescent="0.25">
      <c r="A201" s="1"/>
      <c r="B201" s="2"/>
      <c r="C201" s="2"/>
      <c r="D201" s="2"/>
      <c r="E201" s="2"/>
      <c r="F201" s="2"/>
      <c r="G201" s="2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2.75" customHeight="1" x14ac:dyDescent="0.25">
      <c r="A202" s="1"/>
      <c r="B202" s="2"/>
      <c r="C202" s="2"/>
      <c r="D202" s="2"/>
      <c r="E202" s="2"/>
      <c r="F202" s="2"/>
      <c r="G202" s="2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2.75" customHeight="1" x14ac:dyDescent="0.25">
      <c r="A203" s="1"/>
      <c r="B203" s="2"/>
      <c r="C203" s="2"/>
      <c r="D203" s="2"/>
      <c r="E203" s="2"/>
      <c r="F203" s="2"/>
      <c r="G203" s="2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2.75" customHeight="1" x14ac:dyDescent="0.25">
      <c r="A204" s="1"/>
      <c r="B204" s="2"/>
      <c r="C204" s="2"/>
      <c r="D204" s="2"/>
      <c r="E204" s="2"/>
      <c r="F204" s="2"/>
      <c r="G204" s="2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2.75" customHeight="1" x14ac:dyDescent="0.25">
      <c r="A205" s="1"/>
      <c r="B205" s="2"/>
      <c r="C205" s="2"/>
      <c r="D205" s="2"/>
      <c r="E205" s="2"/>
      <c r="F205" s="2"/>
      <c r="G205" s="2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2.75" customHeight="1" x14ac:dyDescent="0.25">
      <c r="A206" s="1"/>
      <c r="B206" s="2"/>
      <c r="C206" s="2"/>
      <c r="D206" s="2"/>
      <c r="E206" s="2"/>
      <c r="F206" s="2"/>
      <c r="G206" s="2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2.75" customHeight="1" x14ac:dyDescent="0.25">
      <c r="A207" s="1"/>
      <c r="B207" s="2"/>
      <c r="C207" s="2"/>
      <c r="D207" s="2"/>
      <c r="E207" s="2"/>
      <c r="F207" s="2"/>
      <c r="G207" s="2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2.75" customHeight="1" x14ac:dyDescent="0.25">
      <c r="A208" s="1"/>
      <c r="B208" s="2"/>
      <c r="C208" s="2"/>
      <c r="D208" s="2"/>
      <c r="E208" s="2"/>
      <c r="F208" s="2"/>
      <c r="G208" s="2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2.75" customHeight="1" x14ac:dyDescent="0.25">
      <c r="A209" s="1"/>
      <c r="B209" s="2"/>
      <c r="C209" s="2"/>
      <c r="D209" s="2"/>
      <c r="E209" s="2"/>
      <c r="F209" s="2"/>
      <c r="G209" s="2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2.75" customHeight="1" x14ac:dyDescent="0.25">
      <c r="A210" s="1"/>
      <c r="B210" s="2"/>
      <c r="C210" s="2"/>
      <c r="D210" s="2"/>
      <c r="E210" s="2"/>
      <c r="F210" s="2"/>
      <c r="G210" s="2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2.75" customHeight="1" x14ac:dyDescent="0.25">
      <c r="A211" s="1"/>
      <c r="B211" s="2"/>
      <c r="C211" s="2"/>
      <c r="D211" s="2"/>
      <c r="E211" s="2"/>
      <c r="F211" s="2"/>
      <c r="G211" s="2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2.75" customHeight="1" x14ac:dyDescent="0.25">
      <c r="A212" s="1"/>
      <c r="B212" s="2"/>
      <c r="C212" s="2"/>
      <c r="D212" s="2"/>
      <c r="E212" s="2"/>
      <c r="F212" s="2"/>
      <c r="G212" s="2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2.75" customHeight="1" x14ac:dyDescent="0.25">
      <c r="A213" s="1"/>
      <c r="B213" s="2"/>
      <c r="C213" s="2"/>
      <c r="D213" s="2"/>
      <c r="E213" s="2"/>
      <c r="F213" s="2"/>
      <c r="G213" s="2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2.75" customHeight="1" x14ac:dyDescent="0.25">
      <c r="A214" s="1"/>
      <c r="B214" s="2"/>
      <c r="C214" s="2"/>
      <c r="D214" s="2"/>
      <c r="E214" s="2"/>
      <c r="F214" s="2"/>
      <c r="G214" s="2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2.75" customHeight="1" x14ac:dyDescent="0.25">
      <c r="A215" s="1"/>
      <c r="B215" s="2"/>
      <c r="C215" s="2"/>
      <c r="D215" s="2"/>
      <c r="E215" s="2"/>
      <c r="F215" s="2"/>
      <c r="G215" s="2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2.75" customHeight="1" x14ac:dyDescent="0.25">
      <c r="A216" s="1"/>
      <c r="B216" s="2"/>
      <c r="C216" s="2"/>
      <c r="D216" s="2"/>
      <c r="E216" s="2"/>
      <c r="F216" s="2"/>
      <c r="G216" s="2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2.75" customHeight="1" x14ac:dyDescent="0.25">
      <c r="A217" s="1"/>
      <c r="B217" s="2"/>
      <c r="C217" s="2"/>
      <c r="D217" s="2"/>
      <c r="E217" s="2"/>
      <c r="F217" s="2"/>
      <c r="G217" s="2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2.75" customHeight="1" x14ac:dyDescent="0.25">
      <c r="A218" s="1"/>
      <c r="B218" s="2"/>
      <c r="C218" s="2"/>
      <c r="D218" s="2"/>
      <c r="E218" s="2"/>
      <c r="F218" s="2"/>
      <c r="G218" s="2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2.75" customHeight="1" x14ac:dyDescent="0.25">
      <c r="A219" s="1"/>
      <c r="B219" s="2"/>
      <c r="C219" s="2"/>
      <c r="D219" s="2"/>
      <c r="E219" s="2"/>
      <c r="F219" s="2"/>
      <c r="G219" s="2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2.75" customHeight="1" x14ac:dyDescent="0.25">
      <c r="A220" s="1"/>
      <c r="B220" s="2"/>
      <c r="C220" s="2"/>
      <c r="D220" s="2"/>
      <c r="E220" s="2"/>
      <c r="F220" s="2"/>
      <c r="G220" s="2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2.75" customHeight="1" x14ac:dyDescent="0.25">
      <c r="A221" s="1"/>
      <c r="B221" s="2"/>
      <c r="C221" s="2"/>
      <c r="D221" s="2"/>
      <c r="E221" s="2"/>
      <c r="F221" s="2"/>
      <c r="G221" s="2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2.75" customHeight="1" x14ac:dyDescent="0.25">
      <c r="A222" s="1"/>
      <c r="B222" s="2"/>
      <c r="C222" s="2"/>
      <c r="D222" s="2"/>
      <c r="E222" s="2"/>
      <c r="F222" s="2"/>
      <c r="G222" s="2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25"/>
    <row r="224" spans="1:25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</sheetData>
  <sheetProtection algorithmName="SHA-512" hashValue="yijAtybzZUwBO6qFZ5pHOQmIxQK0x5B64oKD/Qd7jGTRigaHg8Y3BTNlhug6OdppJCUUY9EY4dDVjBnN9sDqBA==" saltValue="xv1L76x6pnlfAojmLseXIQ==" spinCount="100000" sheet="1" objects="1" scenarios="1"/>
  <mergeCells count="42">
    <mergeCell ref="A30:G30"/>
    <mergeCell ref="E17:G17"/>
    <mergeCell ref="E31:F31"/>
    <mergeCell ref="E32:F32"/>
    <mergeCell ref="B1:G1"/>
    <mergeCell ref="A31:B31"/>
    <mergeCell ref="B2:G2"/>
    <mergeCell ref="B16:G16"/>
    <mergeCell ref="B17:C17"/>
    <mergeCell ref="A3:G3"/>
    <mergeCell ref="B6:G6"/>
    <mergeCell ref="B7:F7"/>
    <mergeCell ref="B8:C8"/>
    <mergeCell ref="C31:D31"/>
    <mergeCell ref="B9:C9"/>
    <mergeCell ref="E9:G9"/>
    <mergeCell ref="A12:G12"/>
    <mergeCell ref="B15:G15"/>
    <mergeCell ref="B10:C10"/>
    <mergeCell ref="B14:G14"/>
    <mergeCell ref="A19:G19"/>
    <mergeCell ref="B21:G21"/>
    <mergeCell ref="B51:C51"/>
    <mergeCell ref="B49:D49"/>
    <mergeCell ref="E50:G50"/>
    <mergeCell ref="A44:C44"/>
    <mergeCell ref="A43:C43"/>
    <mergeCell ref="B50:C50"/>
    <mergeCell ref="B48:G48"/>
    <mergeCell ref="A46:G46"/>
    <mergeCell ref="B47:G47"/>
    <mergeCell ref="A41:G41"/>
    <mergeCell ref="A34:G34"/>
    <mergeCell ref="C32:D32"/>
    <mergeCell ref="B22:G22"/>
    <mergeCell ref="B23:C23"/>
    <mergeCell ref="E23:G23"/>
    <mergeCell ref="A25:A28"/>
    <mergeCell ref="B25:G25"/>
    <mergeCell ref="B26:G26"/>
    <mergeCell ref="B27:G27"/>
    <mergeCell ref="B28:G28"/>
  </mergeCells>
  <conditionalFormatting sqref="E43">
    <cfRule type="cellIs" dxfId="21" priority="1" operator="lessThan">
      <formula>$C$7</formula>
    </cfRule>
  </conditionalFormatting>
  <pageMargins left="0.51180555555555596" right="0.51180555555555596" top="1.0236111111111099" bottom="0.78749999999999998" header="0" footer="0"/>
  <pageSetup paperSize="9" orientation="portrait" r:id="rId1"/>
  <headerFooter>
    <oddHeader>&amp;L &amp;C FICHA TÉCNICA - UNIDADES AGROINDUSTRIAIS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84"/>
  <sheetViews>
    <sheetView showGridLines="0" topLeftCell="B1" zoomScale="120" zoomScaleNormal="120" workbookViewId="0">
      <selection activeCell="D39" sqref="D39"/>
    </sheetView>
  </sheetViews>
  <sheetFormatPr defaultColWidth="12.5546875" defaultRowHeight="15" customHeight="1" x14ac:dyDescent="0.25"/>
  <cols>
    <col min="1" max="1" width="8.6640625" hidden="1" customWidth="1"/>
    <col min="2" max="2" width="78.44140625" customWidth="1"/>
    <col min="3" max="3" width="16.88671875" customWidth="1"/>
    <col min="4" max="4" width="17.6640625" customWidth="1"/>
    <col min="5" max="5" width="119.6640625" customWidth="1"/>
    <col min="6" max="6" width="9.44140625" hidden="1" customWidth="1"/>
    <col min="7" max="7" width="6.33203125" hidden="1" customWidth="1"/>
    <col min="8" max="8" width="7.6640625" hidden="1" customWidth="1"/>
    <col min="9" max="9" width="8.44140625" hidden="1" customWidth="1"/>
    <col min="10" max="10" width="17" hidden="1" customWidth="1"/>
    <col min="11" max="11" width="8.6640625" hidden="1" customWidth="1"/>
    <col min="12" max="26" width="8.6640625" customWidth="1"/>
    <col min="27" max="27" width="12.5546875" customWidth="1"/>
  </cols>
  <sheetData>
    <row r="1" spans="1:25" ht="22.5" customHeight="1" x14ac:dyDescent="0.25">
      <c r="A1" s="11"/>
      <c r="B1" s="238"/>
      <c r="C1" s="239"/>
      <c r="D1" s="239"/>
      <c r="E1" s="239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ht="22.5" customHeight="1" x14ac:dyDescent="0.3">
      <c r="A2" s="11"/>
      <c r="B2" s="240" t="s">
        <v>257</v>
      </c>
      <c r="C2" s="241"/>
      <c r="D2" s="241"/>
      <c r="E2" s="24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22.5" customHeight="1" x14ac:dyDescent="0.25">
      <c r="A3" s="11"/>
      <c r="B3" s="98" t="s">
        <v>16</v>
      </c>
      <c r="C3" s="99">
        <f>'Ficha Técnica'!B15</f>
        <v>0</v>
      </c>
      <c r="D3" s="76"/>
      <c r="E3" s="76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2.5" customHeight="1" x14ac:dyDescent="0.25">
      <c r="A4" s="11"/>
      <c r="B4" s="98" t="s">
        <v>17</v>
      </c>
      <c r="C4" s="100">
        <f>'Ficha Técnica'!B47</f>
        <v>0</v>
      </c>
      <c r="D4" s="77"/>
      <c r="E4" s="77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22.5" customHeight="1" x14ac:dyDescent="0.25">
      <c r="A5" s="11"/>
      <c r="B5" s="98" t="s">
        <v>18</v>
      </c>
      <c r="C5" s="100">
        <f>'Ficha Técnica'!E50</f>
        <v>0</v>
      </c>
      <c r="D5" s="77"/>
      <c r="E5" s="77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16.5" customHeight="1" x14ac:dyDescent="0.25">
      <c r="A6" s="11"/>
      <c r="B6" s="98" t="s">
        <v>19</v>
      </c>
      <c r="C6" s="100">
        <f>'Ficha Técnica'!B50</f>
        <v>0</v>
      </c>
      <c r="D6" s="77"/>
      <c r="E6" s="77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6.5" customHeight="1" x14ac:dyDescent="0.25">
      <c r="A7" s="11"/>
      <c r="B7" s="13"/>
      <c r="C7" s="14"/>
      <c r="D7" s="14"/>
      <c r="E7" s="14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1:25" ht="15.75" customHeight="1" x14ac:dyDescent="0.25">
      <c r="A8" s="11"/>
      <c r="B8" s="101" t="s">
        <v>20</v>
      </c>
      <c r="C8" s="102"/>
      <c r="D8" s="102"/>
      <c r="E8" s="10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 ht="15.75" customHeight="1" x14ac:dyDescent="0.25">
      <c r="A9" s="11"/>
      <c r="B9" s="242" t="s">
        <v>258</v>
      </c>
      <c r="C9" s="243"/>
      <c r="D9" s="243"/>
      <c r="E9" s="243"/>
      <c r="F9" s="15"/>
      <c r="G9" s="15"/>
      <c r="H9" s="15"/>
      <c r="I9" s="15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5.75" customHeight="1" x14ac:dyDescent="0.25">
      <c r="A10" s="11"/>
      <c r="B10" s="103" t="s">
        <v>239</v>
      </c>
      <c r="C10" s="102"/>
      <c r="D10" s="102"/>
      <c r="E10" s="103"/>
      <c r="F10" s="16"/>
      <c r="G10" s="16"/>
      <c r="H10" s="244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8" customHeight="1" x14ac:dyDescent="0.25">
      <c r="A11" s="18"/>
      <c r="B11" s="245" t="s">
        <v>240</v>
      </c>
      <c r="C11" s="204"/>
      <c r="D11" s="204"/>
      <c r="E11" s="205"/>
      <c r="F11" s="10"/>
      <c r="G11" s="10"/>
      <c r="H11" s="239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8" customHeight="1" thickBot="1" x14ac:dyDescent="0.3">
      <c r="A12" s="50"/>
      <c r="B12" s="51"/>
      <c r="C12" s="52"/>
      <c r="D12" s="52"/>
      <c r="E12" s="52"/>
      <c r="F12" s="53"/>
      <c r="G12" s="53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</row>
    <row r="13" spans="1:25" ht="15" customHeight="1" thickBot="1" x14ac:dyDescent="0.3">
      <c r="A13" s="19" t="s">
        <v>21</v>
      </c>
      <c r="B13" s="20" t="s">
        <v>22</v>
      </c>
      <c r="C13" s="104" t="s">
        <v>241</v>
      </c>
      <c r="D13" s="104" t="s">
        <v>259</v>
      </c>
      <c r="E13" s="105" t="s">
        <v>23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25" ht="15" customHeight="1" x14ac:dyDescent="0.25">
      <c r="A14" s="19"/>
      <c r="B14" s="246" t="s">
        <v>24</v>
      </c>
      <c r="C14" s="247"/>
      <c r="D14" s="247"/>
      <c r="E14" s="248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pans="1:25" ht="15" customHeight="1" x14ac:dyDescent="0.25">
      <c r="A15" s="21" t="s">
        <v>25</v>
      </c>
      <c r="B15" s="246" t="s">
        <v>26</v>
      </c>
      <c r="C15" s="249"/>
      <c r="D15" s="249"/>
      <c r="E15" s="248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15" customHeight="1" x14ac:dyDescent="0.25">
      <c r="A16" s="22" t="s">
        <v>27</v>
      </c>
      <c r="B16" s="113" t="s">
        <v>242</v>
      </c>
      <c r="C16" s="123"/>
      <c r="D16" s="124"/>
      <c r="E16" s="79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6" ht="15" customHeight="1" x14ac:dyDescent="0.25">
      <c r="A17" s="22" t="s">
        <v>31</v>
      </c>
      <c r="B17" s="250" t="s">
        <v>32</v>
      </c>
      <c r="C17" s="251"/>
      <c r="D17" s="251"/>
      <c r="E17" s="25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6" ht="15" customHeight="1" x14ac:dyDescent="0.25">
      <c r="A18" s="22" t="s">
        <v>33</v>
      </c>
      <c r="B18" s="114" t="s">
        <v>243</v>
      </c>
      <c r="C18" s="125"/>
      <c r="D18" s="126"/>
      <c r="E18" s="79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</row>
    <row r="19" spans="1:26" ht="15" customHeight="1" x14ac:dyDescent="0.25">
      <c r="A19" s="22" t="s">
        <v>34</v>
      </c>
      <c r="B19" s="114" t="s">
        <v>244</v>
      </c>
      <c r="C19" s="127"/>
      <c r="D19" s="128"/>
      <c r="E19" s="79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</row>
    <row r="20" spans="1:26" ht="15" customHeight="1" x14ac:dyDescent="0.25">
      <c r="A20" s="21" t="s">
        <v>38</v>
      </c>
      <c r="B20" s="253" t="s">
        <v>39</v>
      </c>
      <c r="C20" s="254"/>
      <c r="D20" s="254"/>
      <c r="E20" s="255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6" ht="15" customHeight="1" x14ac:dyDescent="0.25">
      <c r="A21" s="21"/>
      <c r="B21" s="110" t="s">
        <v>40</v>
      </c>
      <c r="C21" s="111"/>
      <c r="D21" s="111"/>
      <c r="E21" s="112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6" ht="15" customHeight="1" x14ac:dyDescent="0.25">
      <c r="A22" s="22" t="s">
        <v>41</v>
      </c>
      <c r="B22" s="114" t="s">
        <v>245</v>
      </c>
      <c r="C22" s="129"/>
      <c r="D22" s="130"/>
      <c r="E22" s="79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1:26" ht="15" customHeight="1" x14ac:dyDescent="0.25">
      <c r="A23" s="22"/>
      <c r="B23" s="253" t="s">
        <v>45</v>
      </c>
      <c r="C23" s="249"/>
      <c r="D23" s="249"/>
      <c r="E23" s="255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</row>
    <row r="24" spans="1:26" ht="15" customHeight="1" x14ac:dyDescent="0.25">
      <c r="A24" s="11"/>
      <c r="B24" s="115" t="s">
        <v>246</v>
      </c>
      <c r="C24" s="131"/>
      <c r="D24" s="132"/>
      <c r="E24" s="8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6" ht="15" customHeight="1" x14ac:dyDescent="0.25">
      <c r="A25" s="22"/>
      <c r="B25" s="114" t="s">
        <v>247</v>
      </c>
      <c r="C25" s="133"/>
      <c r="D25" s="134"/>
      <c r="E25" s="79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spans="1:26" ht="15" customHeight="1" x14ac:dyDescent="0.25">
      <c r="A26" s="22" t="s">
        <v>46</v>
      </c>
      <c r="B26" s="250" t="s">
        <v>47</v>
      </c>
      <c r="C26" s="256"/>
      <c r="D26" s="256"/>
      <c r="E26" s="257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</row>
    <row r="27" spans="1:26" ht="15" customHeight="1" x14ac:dyDescent="0.25">
      <c r="A27" s="23" t="s">
        <v>49</v>
      </c>
      <c r="B27" s="113" t="s">
        <v>50</v>
      </c>
      <c r="C27" s="135"/>
      <c r="D27" s="136"/>
      <c r="E27" s="79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</row>
    <row r="28" spans="1:26" ht="15" customHeight="1" x14ac:dyDescent="0.25">
      <c r="A28" s="22" t="s">
        <v>52</v>
      </c>
      <c r="B28" s="78" t="s">
        <v>53</v>
      </c>
      <c r="C28" s="106" t="s">
        <v>241</v>
      </c>
      <c r="D28" s="106" t="s">
        <v>259</v>
      </c>
      <c r="E28" s="107" t="s">
        <v>23</v>
      </c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5" customHeight="1" x14ac:dyDescent="0.25">
      <c r="A29" s="22" t="s">
        <v>54</v>
      </c>
      <c r="B29" s="116" t="s">
        <v>248</v>
      </c>
      <c r="C29" s="137"/>
      <c r="D29" s="138"/>
      <c r="E29" s="80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5" customHeight="1" x14ac:dyDescent="0.25">
      <c r="A30" s="22" t="s">
        <v>55</v>
      </c>
      <c r="B30" s="235" t="s">
        <v>56</v>
      </c>
      <c r="C30" s="236"/>
      <c r="D30" s="236"/>
      <c r="E30" s="237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5" customHeight="1" x14ac:dyDescent="0.25">
      <c r="A31" s="23" t="s">
        <v>57</v>
      </c>
      <c r="B31" s="117" t="s">
        <v>58</v>
      </c>
      <c r="C31" s="139"/>
      <c r="D31" s="140"/>
      <c r="E31" s="79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15" customHeight="1" x14ac:dyDescent="0.25">
      <c r="A32" s="23" t="s">
        <v>59</v>
      </c>
      <c r="B32" s="117" t="s">
        <v>60</v>
      </c>
      <c r="C32" s="141"/>
      <c r="D32" s="142"/>
      <c r="E32" s="79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5" customHeight="1" x14ac:dyDescent="0.25">
      <c r="A33" s="23" t="s">
        <v>61</v>
      </c>
      <c r="B33" s="117" t="s">
        <v>62</v>
      </c>
      <c r="C33" s="141"/>
      <c r="D33" s="142"/>
      <c r="E33" s="79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5" customHeight="1" thickBot="1" x14ac:dyDescent="0.3">
      <c r="A34" s="22" t="s">
        <v>63</v>
      </c>
      <c r="B34" s="86" t="s">
        <v>64</v>
      </c>
      <c r="C34" s="108" t="s">
        <v>241</v>
      </c>
      <c r="D34" s="108" t="s">
        <v>259</v>
      </c>
      <c r="E34" s="109" t="s">
        <v>23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5" customHeight="1" x14ac:dyDescent="0.25">
      <c r="A35" s="23" t="s">
        <v>65</v>
      </c>
      <c r="B35" s="118" t="s">
        <v>66</v>
      </c>
      <c r="C35" s="143"/>
      <c r="D35" s="144"/>
      <c r="E35" s="82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5" customHeight="1" x14ac:dyDescent="0.25">
      <c r="A36" s="23" t="s">
        <v>67</v>
      </c>
      <c r="B36" s="119" t="s">
        <v>68</v>
      </c>
      <c r="C36" s="145"/>
      <c r="D36" s="146"/>
      <c r="E36" s="8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5" customHeight="1" x14ac:dyDescent="0.25">
      <c r="A37" s="23" t="s">
        <v>69</v>
      </c>
      <c r="B37" s="120" t="s">
        <v>70</v>
      </c>
      <c r="C37" s="147"/>
      <c r="D37" s="148"/>
      <c r="E37" s="84"/>
      <c r="F37" s="18" t="s">
        <v>71</v>
      </c>
      <c r="G37" s="18" t="s">
        <v>72</v>
      </c>
      <c r="H37" s="18" t="s">
        <v>73</v>
      </c>
      <c r="I37" s="18" t="s">
        <v>74</v>
      </c>
      <c r="J37" s="18" t="s">
        <v>75</v>
      </c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5" customHeight="1" x14ac:dyDescent="0.25">
      <c r="A38" s="11"/>
      <c r="B38" s="121" t="s">
        <v>203</v>
      </c>
      <c r="C38" s="149"/>
      <c r="D38" s="149"/>
      <c r="E38" s="84"/>
      <c r="F38" s="71" t="s">
        <v>224</v>
      </c>
      <c r="G38" s="57" t="s">
        <v>225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5.75" customHeight="1" thickBot="1" x14ac:dyDescent="0.3">
      <c r="A39" s="11"/>
      <c r="B39" s="122" t="s">
        <v>204</v>
      </c>
      <c r="C39" s="150"/>
      <c r="D39" s="150"/>
      <c r="E39" s="85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.75" customHeight="1" x14ac:dyDescent="0.25">
      <c r="A40" s="11"/>
      <c r="B40" s="24"/>
      <c r="C40" s="18"/>
      <c r="D40" s="18"/>
      <c r="E40" s="18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.75" customHeight="1" x14ac:dyDescent="0.25">
      <c r="A41" s="11"/>
      <c r="B41" s="24"/>
      <c r="C41" s="18"/>
      <c r="D41" s="18"/>
      <c r="E41" s="1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.75" customHeight="1" x14ac:dyDescent="0.25">
      <c r="A42" s="11"/>
      <c r="B42" s="24"/>
      <c r="C42" s="18"/>
      <c r="D42" s="18"/>
      <c r="E42" s="1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5.75" customHeight="1" x14ac:dyDescent="0.25">
      <c r="A43" s="11"/>
      <c r="B43" s="24"/>
      <c r="C43" s="18"/>
      <c r="D43" s="18"/>
      <c r="E43" s="1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.75" customHeight="1" x14ac:dyDescent="0.25">
      <c r="A44" s="11"/>
      <c r="B44" s="24"/>
      <c r="C44" s="18"/>
      <c r="D44" s="18"/>
      <c r="E44" s="1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.75" customHeight="1" x14ac:dyDescent="0.25">
      <c r="A45" s="11"/>
      <c r="B45" s="24"/>
      <c r="C45" s="18"/>
      <c r="D45" s="18"/>
      <c r="E45" s="1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5.75" customHeight="1" x14ac:dyDescent="0.25">
      <c r="A46" s="11"/>
      <c r="B46" s="24"/>
      <c r="C46" s="18"/>
      <c r="D46" s="18"/>
      <c r="E46" s="18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.75" customHeight="1" x14ac:dyDescent="0.25">
      <c r="A47" s="11"/>
      <c r="B47" s="24"/>
      <c r="C47" s="18"/>
      <c r="D47" s="18"/>
      <c r="E47" s="1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5.75" customHeight="1" x14ac:dyDescent="0.25">
      <c r="A48" s="11"/>
      <c r="B48" s="24"/>
      <c r="C48" s="18"/>
      <c r="D48" s="18"/>
      <c r="E48" s="1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5.75" customHeight="1" x14ac:dyDescent="0.25">
      <c r="A49" s="11"/>
      <c r="B49" s="24"/>
      <c r="C49" s="18"/>
      <c r="D49" s="18"/>
      <c r="E49" s="1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5.75" customHeight="1" x14ac:dyDescent="0.25">
      <c r="A50" s="11"/>
      <c r="B50" s="24"/>
      <c r="C50" s="18"/>
      <c r="D50" s="18"/>
      <c r="E50" s="1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.75" customHeight="1" x14ac:dyDescent="0.25">
      <c r="A51" s="11"/>
      <c r="B51" s="24"/>
      <c r="C51" s="18"/>
      <c r="D51" s="18"/>
      <c r="E51" s="1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.75" customHeight="1" x14ac:dyDescent="0.25">
      <c r="A52" s="11"/>
      <c r="B52" s="24"/>
      <c r="C52" s="18"/>
      <c r="D52" s="18"/>
      <c r="E52" s="1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.75" customHeight="1" x14ac:dyDescent="0.25">
      <c r="A53" s="11"/>
      <c r="B53" s="24"/>
      <c r="C53" s="18"/>
      <c r="D53" s="18"/>
      <c r="E53" s="1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.75" customHeight="1" x14ac:dyDescent="0.25">
      <c r="A54" s="11"/>
      <c r="B54" s="24"/>
      <c r="C54" s="18"/>
      <c r="D54" s="18"/>
      <c r="E54" s="1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.75" customHeight="1" x14ac:dyDescent="0.25">
      <c r="A55" s="11"/>
      <c r="B55" s="24"/>
      <c r="C55" s="18"/>
      <c r="D55" s="18"/>
      <c r="E55" s="1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.75" customHeight="1" x14ac:dyDescent="0.25">
      <c r="A56" s="11"/>
      <c r="B56" s="24"/>
      <c r="C56" s="18"/>
      <c r="D56" s="18"/>
      <c r="E56" s="1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.75" customHeight="1" x14ac:dyDescent="0.25">
      <c r="A57" s="11"/>
      <c r="B57" s="24"/>
      <c r="C57" s="18"/>
      <c r="D57" s="18"/>
      <c r="E57" s="1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75" customHeight="1" x14ac:dyDescent="0.25">
      <c r="A58" s="11"/>
      <c r="B58" s="24"/>
      <c r="C58" s="18"/>
      <c r="D58" s="18"/>
      <c r="E58" s="1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.75" customHeight="1" x14ac:dyDescent="0.25">
      <c r="A59" s="11"/>
      <c r="B59" s="24"/>
      <c r="C59" s="18"/>
      <c r="D59" s="18"/>
      <c r="E59" s="1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.75" customHeight="1" x14ac:dyDescent="0.25">
      <c r="A60" s="11"/>
      <c r="B60" s="24"/>
      <c r="C60" s="18"/>
      <c r="D60" s="18"/>
      <c r="E60" s="1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.75" customHeight="1" x14ac:dyDescent="0.25">
      <c r="A61" s="11"/>
      <c r="B61" s="24"/>
      <c r="C61" s="18"/>
      <c r="D61" s="18"/>
      <c r="E61" s="1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.75" customHeight="1" x14ac:dyDescent="0.25">
      <c r="A62" s="11"/>
      <c r="B62" s="24"/>
      <c r="C62" s="18"/>
      <c r="D62" s="18"/>
      <c r="E62" s="1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.75" customHeight="1" x14ac:dyDescent="0.25">
      <c r="A63" s="11"/>
      <c r="B63" s="24"/>
      <c r="C63" s="18"/>
      <c r="D63" s="18"/>
      <c r="E63" s="18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.75" customHeight="1" x14ac:dyDescent="0.25">
      <c r="A64" s="11"/>
      <c r="B64" s="24"/>
      <c r="C64" s="18"/>
      <c r="D64" s="18"/>
      <c r="E64" s="1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.75" customHeight="1" x14ac:dyDescent="0.25">
      <c r="A65" s="11"/>
      <c r="B65" s="24"/>
      <c r="C65" s="18"/>
      <c r="D65" s="18"/>
      <c r="E65" s="1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.75" customHeight="1" x14ac:dyDescent="0.25">
      <c r="A66" s="11"/>
      <c r="B66" s="24"/>
      <c r="C66" s="18"/>
      <c r="D66" s="18"/>
      <c r="E66" s="1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.75" customHeight="1" x14ac:dyDescent="0.25">
      <c r="A67" s="11"/>
      <c r="B67" s="24"/>
      <c r="C67" s="18"/>
      <c r="D67" s="18"/>
      <c r="E67" s="1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.75" customHeight="1" x14ac:dyDescent="0.25">
      <c r="A68" s="11"/>
      <c r="B68" s="24"/>
      <c r="C68" s="18"/>
      <c r="D68" s="18"/>
      <c r="E68" s="1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.75" customHeight="1" x14ac:dyDescent="0.25">
      <c r="A69" s="11"/>
      <c r="B69" s="24"/>
      <c r="C69" s="18"/>
      <c r="D69" s="18"/>
      <c r="E69" s="1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.75" customHeight="1" x14ac:dyDescent="0.25">
      <c r="A70" s="11"/>
      <c r="B70" s="24"/>
      <c r="C70" s="18"/>
      <c r="D70" s="18"/>
      <c r="E70" s="1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.75" customHeight="1" x14ac:dyDescent="0.25">
      <c r="A71" s="11"/>
      <c r="B71" s="24"/>
      <c r="C71" s="18"/>
      <c r="D71" s="18"/>
      <c r="E71" s="1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.75" customHeight="1" x14ac:dyDescent="0.25">
      <c r="A72" s="11"/>
      <c r="B72" s="24"/>
      <c r="C72" s="18"/>
      <c r="D72" s="18"/>
      <c r="E72" s="1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.75" customHeight="1" x14ac:dyDescent="0.25">
      <c r="A73" s="11"/>
      <c r="B73" s="24"/>
      <c r="C73" s="18"/>
      <c r="D73" s="18"/>
      <c r="E73" s="1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.75" customHeight="1" x14ac:dyDescent="0.25">
      <c r="A74" s="11"/>
      <c r="B74" s="24"/>
      <c r="C74" s="18"/>
      <c r="D74" s="18"/>
      <c r="E74" s="1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.75" customHeight="1" x14ac:dyDescent="0.25">
      <c r="A75" s="11"/>
      <c r="B75" s="24"/>
      <c r="C75" s="18"/>
      <c r="D75" s="18"/>
      <c r="E75" s="1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.75" customHeight="1" x14ac:dyDescent="0.25">
      <c r="A76" s="11"/>
      <c r="B76" s="24"/>
      <c r="C76" s="18"/>
      <c r="D76" s="18"/>
      <c r="E76" s="1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.75" customHeight="1" x14ac:dyDescent="0.25">
      <c r="A77" s="11"/>
      <c r="B77" s="24"/>
      <c r="C77" s="18"/>
      <c r="D77" s="18"/>
      <c r="E77" s="1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.75" customHeight="1" x14ac:dyDescent="0.25">
      <c r="A78" s="11"/>
      <c r="B78" s="24"/>
      <c r="C78" s="18"/>
      <c r="D78" s="18"/>
      <c r="E78" s="1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.75" customHeight="1" x14ac:dyDescent="0.25">
      <c r="A79" s="11"/>
      <c r="B79" s="24"/>
      <c r="C79" s="18"/>
      <c r="D79" s="18"/>
      <c r="E79" s="1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.75" customHeight="1" x14ac:dyDescent="0.25">
      <c r="A80" s="11"/>
      <c r="B80" s="24"/>
      <c r="C80" s="18"/>
      <c r="D80" s="18"/>
      <c r="E80" s="1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.75" customHeight="1" x14ac:dyDescent="0.25">
      <c r="A81" s="11"/>
      <c r="B81" s="24"/>
      <c r="C81" s="18"/>
      <c r="D81" s="18"/>
      <c r="E81" s="1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.75" customHeight="1" x14ac:dyDescent="0.25">
      <c r="A82" s="11"/>
      <c r="B82" s="24"/>
      <c r="C82" s="18"/>
      <c r="D82" s="18"/>
      <c r="E82" s="1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.75" customHeight="1" x14ac:dyDescent="0.25">
      <c r="A83" s="11"/>
      <c r="B83" s="24"/>
      <c r="C83" s="18"/>
      <c r="D83" s="18"/>
      <c r="E83" s="1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.75" customHeight="1" x14ac:dyDescent="0.25">
      <c r="A84" s="11"/>
      <c r="B84" s="24"/>
      <c r="C84" s="18"/>
      <c r="D84" s="18"/>
      <c r="E84" s="1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75" customHeight="1" x14ac:dyDescent="0.25">
      <c r="A85" s="11"/>
      <c r="B85" s="24"/>
      <c r="C85" s="18"/>
      <c r="D85" s="18"/>
      <c r="E85" s="1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.75" customHeight="1" x14ac:dyDescent="0.25">
      <c r="A86" s="11"/>
      <c r="B86" s="24"/>
      <c r="C86" s="18"/>
      <c r="D86" s="18"/>
      <c r="E86" s="1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.75" customHeight="1" x14ac:dyDescent="0.25">
      <c r="A87" s="11"/>
      <c r="B87" s="24"/>
      <c r="C87" s="18"/>
      <c r="D87" s="18"/>
      <c r="E87" s="1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.75" customHeight="1" x14ac:dyDescent="0.25">
      <c r="A88" s="11"/>
      <c r="B88" s="24"/>
      <c r="C88" s="18"/>
      <c r="D88" s="18"/>
      <c r="E88" s="1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75" customHeight="1" x14ac:dyDescent="0.25">
      <c r="A89" s="11"/>
      <c r="B89" s="24"/>
      <c r="C89" s="18"/>
      <c r="D89" s="18"/>
      <c r="E89" s="1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75" customHeight="1" x14ac:dyDescent="0.25">
      <c r="A90" s="11"/>
      <c r="B90" s="24"/>
      <c r="C90" s="18"/>
      <c r="D90" s="18"/>
      <c r="E90" s="1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75" customHeight="1" x14ac:dyDescent="0.25">
      <c r="A91" s="11"/>
      <c r="B91" s="24"/>
      <c r="C91" s="18"/>
      <c r="D91" s="18"/>
      <c r="E91" s="1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75" customHeight="1" x14ac:dyDescent="0.25">
      <c r="A92" s="11"/>
      <c r="B92" s="24"/>
      <c r="C92" s="18"/>
      <c r="D92" s="18"/>
      <c r="E92" s="1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.75" customHeight="1" x14ac:dyDescent="0.25">
      <c r="A93" s="11"/>
      <c r="B93" s="24"/>
      <c r="C93" s="18"/>
      <c r="D93" s="18"/>
      <c r="E93" s="1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75" customHeight="1" x14ac:dyDescent="0.25">
      <c r="A94" s="11"/>
      <c r="B94" s="24"/>
      <c r="C94" s="18"/>
      <c r="D94" s="18"/>
      <c r="E94" s="18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.75" customHeight="1" x14ac:dyDescent="0.25">
      <c r="A95" s="11"/>
      <c r="B95" s="24"/>
      <c r="C95" s="18"/>
      <c r="D95" s="18"/>
      <c r="E95" s="18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.75" customHeight="1" x14ac:dyDescent="0.25">
      <c r="A96" s="11"/>
      <c r="B96" s="24"/>
      <c r="C96" s="18"/>
      <c r="D96" s="18"/>
      <c r="E96" s="18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.75" customHeight="1" x14ac:dyDescent="0.25">
      <c r="A97" s="11"/>
      <c r="B97" s="24"/>
      <c r="C97" s="18"/>
      <c r="D97" s="18"/>
      <c r="E97" s="18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.75" customHeight="1" x14ac:dyDescent="0.25">
      <c r="A98" s="11"/>
      <c r="B98" s="24"/>
      <c r="C98" s="18"/>
      <c r="D98" s="18"/>
      <c r="E98" s="18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.75" customHeight="1" x14ac:dyDescent="0.25">
      <c r="A99" s="11"/>
      <c r="B99" s="24"/>
      <c r="C99" s="18"/>
      <c r="D99" s="18"/>
      <c r="E99" s="18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.75" customHeight="1" x14ac:dyDescent="0.25">
      <c r="A100" s="11"/>
      <c r="B100" s="24"/>
      <c r="C100" s="18"/>
      <c r="D100" s="18"/>
      <c r="E100" s="18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.75" customHeight="1" x14ac:dyDescent="0.25">
      <c r="A101" s="11"/>
      <c r="B101" s="24"/>
      <c r="C101" s="18"/>
      <c r="D101" s="18"/>
      <c r="E101" s="18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.75" customHeight="1" x14ac:dyDescent="0.25">
      <c r="A102" s="11"/>
      <c r="B102" s="24"/>
      <c r="C102" s="18"/>
      <c r="D102" s="18"/>
      <c r="E102" s="18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.75" customHeight="1" x14ac:dyDescent="0.25">
      <c r="A103" s="11"/>
      <c r="B103" s="24"/>
      <c r="C103" s="18"/>
      <c r="D103" s="18"/>
      <c r="E103" s="18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.75" customHeight="1" x14ac:dyDescent="0.25">
      <c r="A104" s="11"/>
      <c r="B104" s="24"/>
      <c r="C104" s="18"/>
      <c r="D104" s="18"/>
      <c r="E104" s="18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.75" customHeight="1" x14ac:dyDescent="0.25">
      <c r="A105" s="11"/>
      <c r="B105" s="24"/>
      <c r="C105" s="18"/>
      <c r="D105" s="18"/>
      <c r="E105" s="18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.75" customHeight="1" x14ac:dyDescent="0.25">
      <c r="A106" s="11"/>
      <c r="B106" s="24"/>
      <c r="C106" s="18"/>
      <c r="D106" s="18"/>
      <c r="E106" s="18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.75" customHeight="1" x14ac:dyDescent="0.25">
      <c r="A107" s="11"/>
      <c r="B107" s="24"/>
      <c r="C107" s="18"/>
      <c r="D107" s="18"/>
      <c r="E107" s="18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 x14ac:dyDescent="0.25">
      <c r="A108" s="11"/>
      <c r="B108" s="24"/>
      <c r="C108" s="18"/>
      <c r="D108" s="18"/>
      <c r="E108" s="18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.75" customHeight="1" x14ac:dyDescent="0.25">
      <c r="A109" s="11"/>
      <c r="B109" s="24"/>
      <c r="C109" s="18"/>
      <c r="D109" s="18"/>
      <c r="E109" s="18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.75" customHeight="1" x14ac:dyDescent="0.25">
      <c r="A110" s="11"/>
      <c r="B110" s="24"/>
      <c r="C110" s="18"/>
      <c r="D110" s="18"/>
      <c r="E110" s="18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.75" customHeight="1" x14ac:dyDescent="0.25">
      <c r="A111" s="11"/>
      <c r="B111" s="24"/>
      <c r="C111" s="18"/>
      <c r="D111" s="18"/>
      <c r="E111" s="1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75" customHeight="1" x14ac:dyDescent="0.25">
      <c r="A112" s="11"/>
      <c r="B112" s="24"/>
      <c r="C112" s="18"/>
      <c r="D112" s="18"/>
      <c r="E112" s="1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.75" customHeight="1" x14ac:dyDescent="0.25">
      <c r="A113" s="11"/>
      <c r="B113" s="24"/>
      <c r="C113" s="18"/>
      <c r="D113" s="18"/>
      <c r="E113" s="1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75" customHeight="1" x14ac:dyDescent="0.25">
      <c r="A114" s="11"/>
      <c r="B114" s="24"/>
      <c r="C114" s="18"/>
      <c r="D114" s="18"/>
      <c r="E114" s="18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75" customHeight="1" x14ac:dyDescent="0.25">
      <c r="A115" s="11"/>
      <c r="B115" s="24"/>
      <c r="C115" s="18"/>
      <c r="D115" s="18"/>
      <c r="E115" s="18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75" customHeight="1" x14ac:dyDescent="0.25">
      <c r="A116" s="11"/>
      <c r="B116" s="24"/>
      <c r="C116" s="18"/>
      <c r="D116" s="18"/>
      <c r="E116" s="18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75" customHeight="1" x14ac:dyDescent="0.25">
      <c r="A117" s="11"/>
      <c r="B117" s="24"/>
      <c r="C117" s="18"/>
      <c r="D117" s="18"/>
      <c r="E117" s="18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customHeight="1" x14ac:dyDescent="0.25">
      <c r="A118" s="11"/>
      <c r="B118" s="24"/>
      <c r="C118" s="18"/>
      <c r="D118" s="18"/>
      <c r="E118" s="1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customHeight="1" x14ac:dyDescent="0.25">
      <c r="A119" s="11"/>
      <c r="B119" s="24"/>
      <c r="C119" s="18"/>
      <c r="D119" s="18"/>
      <c r="E119" s="1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75" customHeight="1" x14ac:dyDescent="0.25">
      <c r="A120" s="11"/>
      <c r="B120" s="24"/>
      <c r="C120" s="18"/>
      <c r="D120" s="18"/>
      <c r="E120" s="1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75" customHeight="1" x14ac:dyDescent="0.25">
      <c r="A121" s="11"/>
      <c r="B121" s="24"/>
      <c r="C121" s="18"/>
      <c r="D121" s="18"/>
      <c r="E121" s="1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75" customHeight="1" x14ac:dyDescent="0.25">
      <c r="A122" s="11"/>
      <c r="B122" s="24"/>
      <c r="C122" s="18"/>
      <c r="D122" s="18"/>
      <c r="E122" s="1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75" customHeight="1" x14ac:dyDescent="0.25">
      <c r="A123" s="11"/>
      <c r="B123" s="24"/>
      <c r="C123" s="18"/>
      <c r="D123" s="18"/>
      <c r="E123" s="1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75" customHeight="1" x14ac:dyDescent="0.25">
      <c r="A124" s="11"/>
      <c r="B124" s="24"/>
      <c r="C124" s="18"/>
      <c r="D124" s="18"/>
      <c r="E124" s="1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75" customHeight="1" x14ac:dyDescent="0.25">
      <c r="A125" s="11"/>
      <c r="B125" s="24"/>
      <c r="C125" s="18"/>
      <c r="D125" s="18"/>
      <c r="E125" s="1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 x14ac:dyDescent="0.25">
      <c r="A126" s="11"/>
      <c r="B126" s="24"/>
      <c r="C126" s="18"/>
      <c r="D126" s="18"/>
      <c r="E126" s="1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75" customHeight="1" x14ac:dyDescent="0.25">
      <c r="A127" s="11"/>
      <c r="B127" s="24"/>
      <c r="C127" s="18"/>
      <c r="D127" s="18"/>
      <c r="E127" s="18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75" customHeight="1" x14ac:dyDescent="0.25">
      <c r="A128" s="11"/>
      <c r="B128" s="24"/>
      <c r="C128" s="18"/>
      <c r="D128" s="18"/>
      <c r="E128" s="18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75" customHeight="1" x14ac:dyDescent="0.25">
      <c r="A129" s="11"/>
      <c r="B129" s="24"/>
      <c r="C129" s="18"/>
      <c r="D129" s="18"/>
      <c r="E129" s="18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.75" customHeight="1" x14ac:dyDescent="0.25">
      <c r="A130" s="11"/>
      <c r="B130" s="24"/>
      <c r="C130" s="18"/>
      <c r="D130" s="18"/>
      <c r="E130" s="18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75" customHeight="1" x14ac:dyDescent="0.25">
      <c r="A131" s="11"/>
      <c r="B131" s="24"/>
      <c r="C131" s="18"/>
      <c r="D131" s="18"/>
      <c r="E131" s="18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75" customHeight="1" x14ac:dyDescent="0.25">
      <c r="A132" s="11"/>
      <c r="B132" s="24"/>
      <c r="C132" s="18"/>
      <c r="D132" s="18"/>
      <c r="E132" s="1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.75" customHeight="1" x14ac:dyDescent="0.25">
      <c r="A133" s="11"/>
      <c r="B133" s="24"/>
      <c r="C133" s="18"/>
      <c r="D133" s="18"/>
      <c r="E133" s="1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75" customHeight="1" x14ac:dyDescent="0.25">
      <c r="A134" s="11"/>
      <c r="B134" s="24"/>
      <c r="C134" s="18"/>
      <c r="D134" s="18"/>
      <c r="E134" s="1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.75" customHeight="1" x14ac:dyDescent="0.25">
      <c r="A135" s="11"/>
      <c r="B135" s="24"/>
      <c r="C135" s="18"/>
      <c r="D135" s="18"/>
      <c r="E135" s="18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.75" customHeight="1" x14ac:dyDescent="0.25">
      <c r="A136" s="11"/>
      <c r="B136" s="24"/>
      <c r="C136" s="18"/>
      <c r="D136" s="18"/>
      <c r="E136" s="18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.75" customHeight="1" x14ac:dyDescent="0.25">
      <c r="A137" s="11"/>
      <c r="B137" s="24"/>
      <c r="C137" s="18"/>
      <c r="D137" s="18"/>
      <c r="E137" s="18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.75" customHeight="1" x14ac:dyDescent="0.25">
      <c r="A138" s="11"/>
      <c r="B138" s="24"/>
      <c r="C138" s="18"/>
      <c r="D138" s="18"/>
      <c r="E138" s="18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.75" customHeight="1" x14ac:dyDescent="0.25">
      <c r="A139" s="11"/>
      <c r="B139" s="24"/>
      <c r="C139" s="18"/>
      <c r="D139" s="18"/>
      <c r="E139" s="18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.75" customHeight="1" x14ac:dyDescent="0.25">
      <c r="A140" s="11"/>
      <c r="B140" s="24"/>
      <c r="C140" s="18"/>
      <c r="D140" s="18"/>
      <c r="E140" s="18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75" customHeight="1" x14ac:dyDescent="0.25">
      <c r="A141" s="11"/>
      <c r="B141" s="24"/>
      <c r="C141" s="18"/>
      <c r="D141" s="18"/>
      <c r="E141" s="18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.75" customHeight="1" x14ac:dyDescent="0.25">
      <c r="A142" s="11"/>
      <c r="B142" s="24"/>
      <c r="C142" s="18"/>
      <c r="D142" s="18"/>
      <c r="E142" s="18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.75" customHeight="1" x14ac:dyDescent="0.25">
      <c r="A143" s="11"/>
      <c r="B143" s="24"/>
      <c r="C143" s="18"/>
      <c r="D143" s="18"/>
      <c r="E143" s="18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.75" customHeight="1" x14ac:dyDescent="0.25">
      <c r="A144" s="11"/>
      <c r="B144" s="24"/>
      <c r="C144" s="18"/>
      <c r="D144" s="18"/>
      <c r="E144" s="18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.75" customHeight="1" x14ac:dyDescent="0.25">
      <c r="A145" s="11"/>
      <c r="B145" s="24"/>
      <c r="C145" s="18"/>
      <c r="D145" s="18"/>
      <c r="E145" s="18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.75" customHeight="1" x14ac:dyDescent="0.25">
      <c r="A146" s="11"/>
      <c r="B146" s="24"/>
      <c r="C146" s="18"/>
      <c r="D146" s="18"/>
      <c r="E146" s="1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.75" customHeight="1" x14ac:dyDescent="0.25">
      <c r="A147" s="11"/>
      <c r="B147" s="24"/>
      <c r="C147" s="18"/>
      <c r="D147" s="18"/>
      <c r="E147" s="1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.75" customHeight="1" x14ac:dyDescent="0.25">
      <c r="A148" s="11"/>
      <c r="B148" s="24"/>
      <c r="C148" s="18"/>
      <c r="D148" s="18"/>
      <c r="E148" s="18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.75" customHeight="1" x14ac:dyDescent="0.25">
      <c r="A149" s="11"/>
      <c r="B149" s="24"/>
      <c r="C149" s="18"/>
      <c r="D149" s="18"/>
      <c r="E149" s="18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.75" customHeight="1" x14ac:dyDescent="0.25">
      <c r="A150" s="11"/>
      <c r="B150" s="24"/>
      <c r="C150" s="18"/>
      <c r="D150" s="18"/>
      <c r="E150" s="18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.75" customHeight="1" x14ac:dyDescent="0.25">
      <c r="A151" s="11"/>
      <c r="B151" s="24"/>
      <c r="C151" s="18"/>
      <c r="D151" s="18"/>
      <c r="E151" s="18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.75" customHeight="1" x14ac:dyDescent="0.25">
      <c r="A152" s="11"/>
      <c r="B152" s="24"/>
      <c r="C152" s="18"/>
      <c r="D152" s="18"/>
      <c r="E152" s="18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.75" customHeight="1" x14ac:dyDescent="0.25">
      <c r="A153" s="11"/>
      <c r="B153" s="24"/>
      <c r="C153" s="18"/>
      <c r="D153" s="18"/>
      <c r="E153" s="18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.75" customHeight="1" x14ac:dyDescent="0.25">
      <c r="A154" s="11"/>
      <c r="B154" s="24"/>
      <c r="C154" s="18"/>
      <c r="D154" s="18"/>
      <c r="E154" s="18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.75" customHeight="1" x14ac:dyDescent="0.25">
      <c r="A155" s="11"/>
      <c r="B155" s="24"/>
      <c r="C155" s="18"/>
      <c r="D155" s="18"/>
      <c r="E155" s="18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.75" customHeight="1" x14ac:dyDescent="0.25">
      <c r="A156" s="11"/>
      <c r="B156" s="24"/>
      <c r="C156" s="18"/>
      <c r="D156" s="18"/>
      <c r="E156" s="18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.75" customHeight="1" x14ac:dyDescent="0.25">
      <c r="A157" s="11"/>
      <c r="B157" s="24"/>
      <c r="C157" s="18"/>
      <c r="D157" s="18"/>
      <c r="E157" s="18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.75" customHeight="1" x14ac:dyDescent="0.25">
      <c r="A158" s="11"/>
      <c r="B158" s="24"/>
      <c r="C158" s="18"/>
      <c r="D158" s="18"/>
      <c r="E158" s="18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.75" customHeight="1" x14ac:dyDescent="0.25">
      <c r="A159" s="11"/>
      <c r="B159" s="24"/>
      <c r="C159" s="18"/>
      <c r="D159" s="18"/>
      <c r="E159" s="18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.75" customHeight="1" x14ac:dyDescent="0.25">
      <c r="A160" s="11"/>
      <c r="B160" s="24"/>
      <c r="C160" s="18"/>
      <c r="D160" s="18"/>
      <c r="E160" s="18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.75" customHeight="1" x14ac:dyDescent="0.25">
      <c r="A161" s="11"/>
      <c r="B161" s="24"/>
      <c r="C161" s="18"/>
      <c r="D161" s="18"/>
      <c r="E161" s="18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.75" customHeight="1" x14ac:dyDescent="0.25">
      <c r="A162" s="11"/>
      <c r="B162" s="24"/>
      <c r="C162" s="18"/>
      <c r="D162" s="18"/>
      <c r="E162" s="18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.75" customHeight="1" x14ac:dyDescent="0.25">
      <c r="A163" s="11"/>
      <c r="B163" s="24"/>
      <c r="C163" s="18"/>
      <c r="D163" s="18"/>
      <c r="E163" s="18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.75" customHeight="1" x14ac:dyDescent="0.25">
      <c r="A164" s="11"/>
      <c r="B164" s="24"/>
      <c r="C164" s="18"/>
      <c r="D164" s="18"/>
      <c r="E164" s="18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 x14ac:dyDescent="0.25">
      <c r="A165" s="11"/>
      <c r="B165" s="24"/>
      <c r="C165" s="18"/>
      <c r="D165" s="18"/>
      <c r="E165" s="18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.75" customHeight="1" x14ac:dyDescent="0.25">
      <c r="A166" s="11"/>
      <c r="B166" s="24"/>
      <c r="C166" s="18"/>
      <c r="D166" s="18"/>
      <c r="E166" s="18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.75" customHeight="1" x14ac:dyDescent="0.25">
      <c r="A167" s="11"/>
      <c r="B167" s="24"/>
      <c r="C167" s="18"/>
      <c r="D167" s="18"/>
      <c r="E167" s="18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.75" customHeight="1" x14ac:dyDescent="0.25">
      <c r="A168" s="11"/>
      <c r="B168" s="24"/>
      <c r="C168" s="18"/>
      <c r="D168" s="18"/>
      <c r="E168" s="18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.75" customHeight="1" x14ac:dyDescent="0.25">
      <c r="A169" s="11"/>
      <c r="B169" s="24"/>
      <c r="C169" s="18"/>
      <c r="D169" s="18"/>
      <c r="E169" s="18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.75" customHeight="1" x14ac:dyDescent="0.25">
      <c r="A170" s="11"/>
      <c r="B170" s="24"/>
      <c r="C170" s="18"/>
      <c r="D170" s="18"/>
      <c r="E170" s="18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.75" customHeight="1" x14ac:dyDescent="0.25">
      <c r="A171" s="11"/>
      <c r="B171" s="24"/>
      <c r="C171" s="18"/>
      <c r="D171" s="18"/>
      <c r="E171" s="18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.75" customHeight="1" x14ac:dyDescent="0.25">
      <c r="A172" s="11"/>
      <c r="B172" s="24"/>
      <c r="C172" s="18"/>
      <c r="D172" s="18"/>
      <c r="E172" s="18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 x14ac:dyDescent="0.25">
      <c r="A173" s="11"/>
      <c r="B173" s="24"/>
      <c r="C173" s="18"/>
      <c r="D173" s="18"/>
      <c r="E173" s="18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.75" customHeight="1" x14ac:dyDescent="0.25">
      <c r="A174" s="11"/>
      <c r="B174" s="24"/>
      <c r="C174" s="18"/>
      <c r="D174" s="18"/>
      <c r="E174" s="18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.75" customHeight="1" x14ac:dyDescent="0.25">
      <c r="A175" s="11"/>
      <c r="B175" s="24"/>
      <c r="C175" s="18"/>
      <c r="D175" s="18"/>
      <c r="E175" s="18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.75" customHeight="1" x14ac:dyDescent="0.25">
      <c r="A176" s="11"/>
      <c r="B176" s="24"/>
      <c r="C176" s="18"/>
      <c r="D176" s="18"/>
      <c r="E176" s="18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.75" customHeight="1" x14ac:dyDescent="0.25">
      <c r="A177" s="11"/>
      <c r="B177" s="24"/>
      <c r="C177" s="18"/>
      <c r="D177" s="18"/>
      <c r="E177" s="18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.75" customHeight="1" x14ac:dyDescent="0.25">
      <c r="A178" s="11"/>
      <c r="B178" s="24"/>
      <c r="C178" s="18"/>
      <c r="D178" s="18"/>
      <c r="E178" s="18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.75" customHeight="1" x14ac:dyDescent="0.25">
      <c r="A179" s="11"/>
      <c r="B179" s="24"/>
      <c r="C179" s="18"/>
      <c r="D179" s="18"/>
      <c r="E179" s="18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.75" customHeight="1" x14ac:dyDescent="0.25">
      <c r="A180" s="11"/>
      <c r="B180" s="24"/>
      <c r="C180" s="18"/>
      <c r="D180" s="18"/>
      <c r="E180" s="18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.75" customHeight="1" x14ac:dyDescent="0.25">
      <c r="A181" s="11"/>
      <c r="B181" s="24"/>
      <c r="C181" s="18"/>
      <c r="D181" s="18"/>
      <c r="E181" s="18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.75" customHeight="1" x14ac:dyDescent="0.25">
      <c r="A182" s="11"/>
      <c r="B182" s="24"/>
      <c r="C182" s="18"/>
      <c r="D182" s="18"/>
      <c r="E182" s="18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.75" customHeight="1" x14ac:dyDescent="0.25">
      <c r="A183" s="11"/>
      <c r="B183" s="24"/>
      <c r="C183" s="18"/>
      <c r="D183" s="18"/>
      <c r="E183" s="18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.75" customHeight="1" x14ac:dyDescent="0.25">
      <c r="A184" s="11"/>
      <c r="B184" s="24"/>
      <c r="C184" s="18"/>
      <c r="D184" s="18"/>
      <c r="E184" s="18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.75" customHeight="1" x14ac:dyDescent="0.25">
      <c r="A185" s="11"/>
      <c r="B185" s="24"/>
      <c r="C185" s="18"/>
      <c r="D185" s="18"/>
      <c r="E185" s="1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.75" customHeight="1" x14ac:dyDescent="0.25">
      <c r="A186" s="11"/>
      <c r="B186" s="24"/>
      <c r="C186" s="18"/>
      <c r="D186" s="18"/>
      <c r="E186" s="18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 x14ac:dyDescent="0.25">
      <c r="A187" s="11"/>
      <c r="B187" s="24"/>
      <c r="C187" s="18"/>
      <c r="D187" s="18"/>
      <c r="E187" s="18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.75" customHeight="1" x14ac:dyDescent="0.25">
      <c r="A188" s="11"/>
      <c r="B188" s="24"/>
      <c r="C188" s="18"/>
      <c r="D188" s="18"/>
      <c r="E188" s="18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.75" customHeight="1" x14ac:dyDescent="0.25">
      <c r="A189" s="11"/>
      <c r="B189" s="24"/>
      <c r="C189" s="18"/>
      <c r="D189" s="18"/>
      <c r="E189" s="18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.75" customHeight="1" x14ac:dyDescent="0.25">
      <c r="A190" s="11"/>
      <c r="B190" s="24"/>
      <c r="C190" s="18"/>
      <c r="D190" s="18"/>
      <c r="E190" s="18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.75" customHeight="1" x14ac:dyDescent="0.25">
      <c r="A191" s="11"/>
      <c r="B191" s="24"/>
      <c r="C191" s="18"/>
      <c r="D191" s="18"/>
      <c r="E191" s="18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.75" customHeight="1" x14ac:dyDescent="0.25">
      <c r="A192" s="11"/>
      <c r="B192" s="24"/>
      <c r="C192" s="18"/>
      <c r="D192" s="18"/>
      <c r="E192" s="18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.75" customHeight="1" x14ac:dyDescent="0.25">
      <c r="A193" s="11"/>
      <c r="B193" s="24"/>
      <c r="C193" s="18"/>
      <c r="D193" s="18"/>
      <c r="E193" s="18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.75" customHeight="1" x14ac:dyDescent="0.25">
      <c r="A194" s="11"/>
      <c r="B194" s="24"/>
      <c r="C194" s="18"/>
      <c r="D194" s="18"/>
      <c r="E194" s="18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.75" customHeight="1" x14ac:dyDescent="0.25">
      <c r="A195" s="11"/>
      <c r="B195" s="24"/>
      <c r="C195" s="18"/>
      <c r="D195" s="18"/>
      <c r="E195" s="18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.75" customHeight="1" x14ac:dyDescent="0.25">
      <c r="A196" s="11"/>
      <c r="B196" s="24"/>
      <c r="C196" s="18"/>
      <c r="D196" s="18"/>
      <c r="E196" s="18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.75" customHeight="1" x14ac:dyDescent="0.25">
      <c r="A197" s="11"/>
      <c r="B197" s="24"/>
      <c r="C197" s="18"/>
      <c r="D197" s="18"/>
      <c r="E197" s="18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.75" customHeight="1" x14ac:dyDescent="0.25">
      <c r="A198" s="11"/>
      <c r="B198" s="24"/>
      <c r="C198" s="18"/>
      <c r="D198" s="18"/>
      <c r="E198" s="18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.75" customHeight="1" x14ac:dyDescent="0.25">
      <c r="A199" s="11"/>
      <c r="B199" s="24"/>
      <c r="C199" s="18"/>
      <c r="D199" s="18"/>
      <c r="E199" s="18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.75" customHeight="1" x14ac:dyDescent="0.25">
      <c r="A200" s="11"/>
      <c r="B200" s="24"/>
      <c r="C200" s="18"/>
      <c r="D200" s="18"/>
      <c r="E200" s="18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.75" customHeight="1" x14ac:dyDescent="0.25">
      <c r="A201" s="11"/>
      <c r="B201" s="24"/>
      <c r="C201" s="18"/>
      <c r="D201" s="18"/>
      <c r="E201" s="18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.75" customHeight="1" x14ac:dyDescent="0.25">
      <c r="A202" s="11"/>
      <c r="B202" s="24"/>
      <c r="C202" s="18"/>
      <c r="D202" s="18"/>
      <c r="E202" s="18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.75" customHeight="1" x14ac:dyDescent="0.25">
      <c r="A203" s="11"/>
      <c r="B203" s="24"/>
      <c r="C203" s="18"/>
      <c r="D203" s="18"/>
      <c r="E203" s="18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.75" customHeight="1" x14ac:dyDescent="0.25">
      <c r="A204" s="11"/>
      <c r="B204" s="24"/>
      <c r="C204" s="18"/>
      <c r="D204" s="18"/>
      <c r="E204" s="18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.75" customHeight="1" x14ac:dyDescent="0.25">
      <c r="A205" s="11"/>
      <c r="B205" s="24"/>
      <c r="C205" s="18"/>
      <c r="D205" s="18"/>
      <c r="E205" s="18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.75" customHeight="1" x14ac:dyDescent="0.25">
      <c r="A206" s="11"/>
      <c r="B206" s="24"/>
      <c r="C206" s="18"/>
      <c r="D206" s="18"/>
      <c r="E206" s="18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.75" customHeight="1" x14ac:dyDescent="0.25">
      <c r="A207" s="11"/>
      <c r="B207" s="24"/>
      <c r="C207" s="18"/>
      <c r="D207" s="18"/>
      <c r="E207" s="18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.75" customHeight="1" x14ac:dyDescent="0.25">
      <c r="A208" s="11"/>
      <c r="B208" s="24"/>
      <c r="C208" s="18"/>
      <c r="D208" s="18"/>
      <c r="E208" s="18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.75" customHeight="1" x14ac:dyDescent="0.25">
      <c r="A209" s="11"/>
      <c r="B209" s="24"/>
      <c r="C209" s="18"/>
      <c r="D209" s="18"/>
      <c r="E209" s="18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.75" customHeight="1" x14ac:dyDescent="0.25">
      <c r="A210" s="11"/>
      <c r="B210" s="24"/>
      <c r="C210" s="18"/>
      <c r="D210" s="18"/>
      <c r="E210" s="18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.75" customHeight="1" x14ac:dyDescent="0.25">
      <c r="A211" s="11"/>
      <c r="B211" s="24"/>
      <c r="C211" s="18"/>
      <c r="D211" s="18"/>
      <c r="E211" s="18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.75" customHeight="1" x14ac:dyDescent="0.25">
      <c r="A212" s="11"/>
      <c r="B212" s="24"/>
      <c r="C212" s="18"/>
      <c r="D212" s="18"/>
      <c r="E212" s="18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.75" customHeight="1" x14ac:dyDescent="0.25">
      <c r="A213" s="11"/>
      <c r="B213" s="24"/>
      <c r="C213" s="18"/>
      <c r="D213" s="18"/>
      <c r="E213" s="18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.75" customHeight="1" x14ac:dyDescent="0.25">
      <c r="A214" s="11"/>
      <c r="B214" s="24"/>
      <c r="C214" s="18"/>
      <c r="D214" s="18"/>
      <c r="E214" s="18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.75" customHeight="1" x14ac:dyDescent="0.25">
      <c r="A215" s="11"/>
      <c r="B215" s="24"/>
      <c r="C215" s="18"/>
      <c r="D215" s="18"/>
      <c r="E215" s="18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.75" customHeight="1" x14ac:dyDescent="0.25">
      <c r="A216" s="11"/>
      <c r="B216" s="24"/>
      <c r="C216" s="18"/>
      <c r="D216" s="18"/>
      <c r="E216" s="18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.75" customHeight="1" x14ac:dyDescent="0.25">
      <c r="A217" s="11"/>
      <c r="B217" s="24"/>
      <c r="C217" s="18"/>
      <c r="D217" s="18"/>
      <c r="E217" s="18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.75" customHeight="1" x14ac:dyDescent="0.25">
      <c r="A218" s="11"/>
      <c r="B218" s="24"/>
      <c r="C218" s="18"/>
      <c r="D218" s="18"/>
      <c r="E218" s="18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.75" customHeight="1" x14ac:dyDescent="0.25">
      <c r="A219" s="11"/>
      <c r="B219" s="24"/>
      <c r="C219" s="18"/>
      <c r="D219" s="18"/>
      <c r="E219" s="18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.75" customHeight="1" x14ac:dyDescent="0.25">
      <c r="A220" s="11"/>
      <c r="B220" s="24"/>
      <c r="C220" s="18"/>
      <c r="D220" s="18"/>
      <c r="E220" s="18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.75" customHeight="1" x14ac:dyDescent="0.25">
      <c r="A221" s="11"/>
      <c r="B221" s="24"/>
      <c r="C221" s="18"/>
      <c r="D221" s="18"/>
      <c r="E221" s="18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.75" customHeight="1" x14ac:dyDescent="0.25">
      <c r="A222" s="11"/>
      <c r="B222" s="24"/>
      <c r="C222" s="18"/>
      <c r="D222" s="18"/>
      <c r="E222" s="18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.75" customHeight="1" x14ac:dyDescent="0.25">
      <c r="A223" s="11"/>
      <c r="B223" s="24"/>
      <c r="C223" s="18"/>
      <c r="D223" s="18"/>
      <c r="E223" s="18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.75" customHeight="1" x14ac:dyDescent="0.25">
      <c r="A224" s="11"/>
      <c r="B224" s="24"/>
      <c r="C224" s="18"/>
      <c r="D224" s="18"/>
      <c r="E224" s="18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.75" customHeight="1" x14ac:dyDescent="0.25">
      <c r="A225" s="11"/>
      <c r="B225" s="24"/>
      <c r="C225" s="18"/>
      <c r="D225" s="18"/>
      <c r="E225" s="18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.75" customHeight="1" x14ac:dyDescent="0.25">
      <c r="A226" s="11"/>
      <c r="B226" s="24"/>
      <c r="C226" s="18"/>
      <c r="D226" s="18"/>
      <c r="E226" s="18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.75" customHeight="1" x14ac:dyDescent="0.25">
      <c r="A227" s="11"/>
      <c r="B227" s="24"/>
      <c r="C227" s="18"/>
      <c r="D227" s="18"/>
      <c r="E227" s="18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.75" customHeight="1" x14ac:dyDescent="0.25">
      <c r="A228" s="11"/>
      <c r="B228" s="24"/>
      <c r="C228" s="18"/>
      <c r="D228" s="18"/>
      <c r="E228" s="18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.75" customHeight="1" x14ac:dyDescent="0.25">
      <c r="A229" s="11"/>
      <c r="B229" s="24"/>
      <c r="C229" s="18"/>
      <c r="D229" s="18"/>
      <c r="E229" s="18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.75" customHeight="1" x14ac:dyDescent="0.25">
      <c r="A230" s="11"/>
      <c r="B230" s="24"/>
      <c r="C230" s="18"/>
      <c r="D230" s="18"/>
      <c r="E230" s="18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.75" customHeight="1" x14ac:dyDescent="0.25">
      <c r="A231" s="11"/>
      <c r="B231" s="24"/>
      <c r="C231" s="18"/>
      <c r="D231" s="18"/>
      <c r="E231" s="18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.75" customHeight="1" x14ac:dyDescent="0.25">
      <c r="A232" s="11"/>
      <c r="B232" s="24"/>
      <c r="C232" s="18"/>
      <c r="D232" s="18"/>
      <c r="E232" s="18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.75" customHeight="1" x14ac:dyDescent="0.25">
      <c r="A233" s="11"/>
      <c r="B233" s="24"/>
      <c r="C233" s="18"/>
      <c r="D233" s="18"/>
      <c r="E233" s="18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.75" customHeight="1" x14ac:dyDescent="0.25">
      <c r="A234" s="11"/>
      <c r="B234" s="24"/>
      <c r="C234" s="18"/>
      <c r="D234" s="18"/>
      <c r="E234" s="18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.75" customHeight="1" x14ac:dyDescent="0.25">
      <c r="A235" s="11"/>
      <c r="B235" s="24"/>
      <c r="C235" s="18"/>
      <c r="D235" s="18"/>
      <c r="E235" s="18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</sheetData>
  <sheetProtection algorithmName="SHA-512" hashValue="rlB54d0bI3dkymrIkrBIXDi0dIH1w4qBeeruisfGMnD4OMihqL1eTUZPfpZxeGmnRquJNPwQJZy+gEXfoIDzLg==" saltValue="KSZifa7QaVCdm+OED6gBHw==" spinCount="100000" sheet="1" objects="1" scenarios="1"/>
  <mergeCells count="12">
    <mergeCell ref="B30:E30"/>
    <mergeCell ref="B1:E1"/>
    <mergeCell ref="B2:E2"/>
    <mergeCell ref="B9:E9"/>
    <mergeCell ref="H10:H11"/>
    <mergeCell ref="B11:E11"/>
    <mergeCell ref="B14:E14"/>
    <mergeCell ref="B15:E15"/>
    <mergeCell ref="B17:E17"/>
    <mergeCell ref="B20:E20"/>
    <mergeCell ref="B23:E23"/>
    <mergeCell ref="B26:E26"/>
  </mergeCells>
  <conditionalFormatting sqref="C31">
    <cfRule type="cellIs" dxfId="20" priority="2" operator="greaterThan">
      <formula>1000</formula>
    </cfRule>
  </conditionalFormatting>
  <conditionalFormatting sqref="C33">
    <cfRule type="cellIs" dxfId="19" priority="4" operator="greaterThan">
      <formula>$C$32</formula>
    </cfRule>
  </conditionalFormatting>
  <conditionalFormatting sqref="C16:D16">
    <cfRule type="cellIs" dxfId="18" priority="43" operator="notEqual">
      <formula>#REF!+#REF!+#REF!</formula>
    </cfRule>
  </conditionalFormatting>
  <conditionalFormatting sqref="C29:D29">
    <cfRule type="cellIs" dxfId="17" priority="12" operator="greaterThan">
      <formula>1</formula>
    </cfRule>
  </conditionalFormatting>
  <conditionalFormatting sqref="C31:D31">
    <cfRule type="cellIs" dxfId="16" priority="1" operator="greaterThan">
      <formula>300</formula>
    </cfRule>
  </conditionalFormatting>
  <conditionalFormatting sqref="C32:D33">
    <cfRule type="cellIs" dxfId="15" priority="3" operator="greaterThan">
      <formula>800000</formula>
    </cfRule>
  </conditionalFormatting>
  <conditionalFormatting sqref="D33">
    <cfRule type="cellIs" dxfId="14" priority="11" operator="greaterThan">
      <formula>$D$32</formula>
    </cfRule>
  </conditionalFormatting>
  <dataValidations count="11">
    <dataValidation type="decimal" operator="notBetween" allowBlank="1" showInputMessage="1" showErrorMessage="1" prompt="ATENÇÃO! UNIDADE INVÁLIDA! - A energia produzida deve ser informada em MWh!" sqref="C32:D32" xr:uid="{00000000-0002-0000-0100-000000000000}">
      <formula1>0.1</formula1>
      <formula2>1000</formula2>
    </dataValidation>
    <dataValidation type="decimal" allowBlank="1" showDropDown="1" showInputMessage="1" showErrorMessage="1" prompt="Atenção - Insira valores numéricos. Se necessário, escreva na coluna E-Justificativas." sqref="C35:D36" xr:uid="{00000000-0002-0000-0100-000001000000}">
      <formula1>0</formula1>
      <formula2>1E+43</formula2>
    </dataValidation>
    <dataValidation type="list" allowBlank="1" showErrorMessage="1" sqref="C37:D37" xr:uid="{00000000-0002-0000-0100-000002000000}">
      <formula1>Ambiental!incendio</formula1>
    </dataValidation>
    <dataValidation type="decimal" allowBlank="1" showDropDown="1" showInputMessage="1" showErrorMessage="1" prompt="Atenção - Insira valores numéricos. Se necessário, escreva na coluna E-Justificativas." sqref="C18:D19 C25:D25" xr:uid="{00000000-0002-0000-0100-000003000000}">
      <formula1>0</formula1>
      <formula2>1E+53</formula2>
    </dataValidation>
    <dataValidation type="decimal" operator="lessThan" allowBlank="1" showInputMessage="1" showErrorMessage="1" prompt="ATENÇÃO! UNIDADE INVÁLIDA. - A potência total instalada deve ser informada em MW!" sqref="D31" xr:uid="{00000000-0002-0000-0100-000004000000}">
      <formula1>1000</formula1>
    </dataValidation>
    <dataValidation type="decimal" allowBlank="1" showDropDown="1" showInputMessage="1" showErrorMessage="1" prompt="Atenção - Insira valores numéricos. Se necessário, escreva na coluna E-Justificativas." sqref="C16:D16" xr:uid="{00000000-0002-0000-0100-000005000000}">
      <formula1>0</formula1>
      <formula2>1E+37</formula2>
    </dataValidation>
    <dataValidation type="decimal" allowBlank="1" showDropDown="1" showInputMessage="1" showErrorMessage="1" prompt="Atenção - Insira valores numéricos. Se necessário, escreva na coluna E-Justificativas." sqref="C22:D22" xr:uid="{00000000-0002-0000-0100-000006000000}">
      <formula1>0</formula1>
      <formula2>1E+41</formula2>
    </dataValidation>
    <dataValidation type="decimal" allowBlank="1" showInputMessage="1" showErrorMessage="1" prompt="Atenção - Insira valores numéricos. Se necessário, escreva na coluna E-Justificativas." sqref="C29:D29" xr:uid="{00000000-0002-0000-0100-000007000000}">
      <formula1>0</formula1>
      <formula2>1E+42</formula2>
    </dataValidation>
    <dataValidation type="decimal" operator="lessThan" allowBlank="1" showInputMessage="1" showErrorMessage="1" prompt="ATENÇÃO! UNIDADE INVÁLIDA - A potência total instalada deve ser informada em MW!" sqref="C31" xr:uid="{00000000-0002-0000-0100-000008000000}">
      <formula1>1000</formula1>
    </dataValidation>
    <dataValidation type="decimal" allowBlank="1" showDropDown="1" showInputMessage="1" showErrorMessage="1" prompt="Atenção - Insira valores numéricos. Se necessário, escreva na coluna E-Justificativas." sqref="C27:D27" xr:uid="{00000000-0002-0000-0100-000009000000}">
      <formula1>0</formula1>
      <formula2>1E+23</formula2>
    </dataValidation>
    <dataValidation type="list" allowBlank="1" showInputMessage="1" showErrorMessage="1" sqref="C38 D38" xr:uid="{00000000-0002-0000-0100-00000A000000}">
      <formula1>$F$38:$G$38</formula1>
    </dataValidation>
  </dataValidations>
  <printOptions horizontalCentered="1" verticalCentered="1"/>
  <pageMargins left="0.27569444444444402" right="0.27569444444444402" top="0.27569444444444402" bottom="0.27569444444444402" header="0" footer="0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2D69B"/>
    <pageSetUpPr fitToPage="1"/>
  </sheetPr>
  <dimension ref="A1:X1000"/>
  <sheetViews>
    <sheetView showGridLines="0" topLeftCell="B1" workbookViewId="0"/>
  </sheetViews>
  <sheetFormatPr defaultColWidth="12.5546875" defaultRowHeight="15" customHeight="1" x14ac:dyDescent="0.25"/>
  <cols>
    <col min="1" max="1" width="8.6640625" hidden="1" customWidth="1"/>
    <col min="2" max="2" width="78.44140625" customWidth="1"/>
    <col min="3" max="3" width="29.88671875" customWidth="1"/>
    <col min="4" max="4" width="17.6640625" customWidth="1"/>
    <col min="5" max="5" width="142.88671875" customWidth="1"/>
    <col min="6" max="6" width="9.44140625" hidden="1" customWidth="1"/>
    <col min="7" max="7" width="6.33203125" hidden="1" customWidth="1"/>
    <col min="8" max="8" width="7.6640625" hidden="1" customWidth="1"/>
    <col min="9" max="9" width="8.44140625" hidden="1" customWidth="1"/>
    <col min="10" max="10" width="17" hidden="1" customWidth="1"/>
    <col min="11" max="13" width="7.88671875" customWidth="1"/>
    <col min="14" max="24" width="8.6640625" customWidth="1"/>
  </cols>
  <sheetData>
    <row r="1" spans="1:24" ht="22.5" customHeight="1" x14ac:dyDescent="0.25">
      <c r="A1" s="11"/>
      <c r="B1" s="238"/>
      <c r="C1" s="239"/>
      <c r="D1" s="239"/>
      <c r="E1" s="239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4" ht="22.5" customHeight="1" x14ac:dyDescent="0.25">
      <c r="A2" s="11"/>
      <c r="B2" s="261" t="s">
        <v>76</v>
      </c>
      <c r="C2" s="239"/>
      <c r="D2" s="239"/>
      <c r="E2" s="239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4" ht="22.5" customHeight="1" x14ac:dyDescent="0.25">
      <c r="A3" s="11"/>
      <c r="B3" s="12" t="s">
        <v>16</v>
      </c>
      <c r="C3" s="262">
        <f>'Ficha Técnica'!B15:G15</f>
        <v>0</v>
      </c>
      <c r="D3" s="263"/>
      <c r="E3" s="26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ht="22.5" customHeight="1" x14ac:dyDescent="0.25">
      <c r="A4" s="11"/>
      <c r="B4" s="12" t="s">
        <v>17</v>
      </c>
      <c r="C4" s="258">
        <f>'Ficha Técnica'!B47:G47</f>
        <v>0</v>
      </c>
      <c r="D4" s="259"/>
      <c r="E4" s="259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ht="22.5" customHeight="1" x14ac:dyDescent="0.25">
      <c r="A5" s="11"/>
      <c r="B5" s="12" t="s">
        <v>18</v>
      </c>
      <c r="C5" s="258">
        <f>'Ficha Técnica'!E50</f>
        <v>0</v>
      </c>
      <c r="D5" s="259"/>
      <c r="E5" s="259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 ht="16.5" customHeight="1" x14ac:dyDescent="0.25">
      <c r="A6" s="11"/>
      <c r="B6" s="12" t="s">
        <v>19</v>
      </c>
      <c r="C6" s="258">
        <f>'Ficha Técnica'!B50:C50</f>
        <v>0</v>
      </c>
      <c r="D6" s="259"/>
      <c r="E6" s="259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4" ht="16.5" customHeight="1" x14ac:dyDescent="0.25">
      <c r="A7" s="11"/>
      <c r="B7" s="12" t="s">
        <v>77</v>
      </c>
      <c r="C7" s="27"/>
      <c r="D7" s="27"/>
      <c r="E7" s="27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4" ht="16.5" customHeight="1" x14ac:dyDescent="0.25">
      <c r="A8" s="11"/>
      <c r="B8" s="13"/>
      <c r="C8" s="14"/>
      <c r="D8" s="14"/>
      <c r="E8" s="14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1:24" ht="15.75" customHeight="1" x14ac:dyDescent="0.25">
      <c r="A9" s="11"/>
      <c r="B9" s="14" t="s">
        <v>78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 ht="15.75" customHeight="1" x14ac:dyDescent="0.25">
      <c r="A10" s="11"/>
      <c r="B10" s="16" t="s">
        <v>79</v>
      </c>
      <c r="C10" s="11"/>
      <c r="D10" s="11"/>
      <c r="E10" s="16"/>
      <c r="F10" s="16"/>
      <c r="G10" s="16"/>
      <c r="H10" s="17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1:24" ht="15.75" customHeight="1" x14ac:dyDescent="0.25">
      <c r="A11" s="11"/>
      <c r="B11" s="16"/>
      <c r="C11" s="11"/>
      <c r="D11" s="11"/>
      <c r="E11" s="16"/>
      <c r="F11" s="16"/>
      <c r="G11" s="16"/>
      <c r="H11" s="17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4" ht="15.75" customHeight="1" x14ac:dyDescent="0.3">
      <c r="A12" s="19"/>
      <c r="B12" s="260" t="s">
        <v>80</v>
      </c>
      <c r="C12" s="239"/>
      <c r="D12" s="239"/>
      <c r="E12" s="23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spans="1:24" ht="15.75" customHeight="1" x14ac:dyDescent="0.25">
      <c r="A13" s="19"/>
      <c r="B13" s="28" t="s">
        <v>81</v>
      </c>
      <c r="C13" s="29"/>
      <c r="D13" s="18"/>
      <c r="E13" s="18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spans="1:24" ht="15.75" customHeight="1" x14ac:dyDescent="0.25">
      <c r="A14" s="19"/>
      <c r="B14" s="30"/>
      <c r="C14" s="18"/>
      <c r="D14" s="18"/>
      <c r="E14" s="18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</row>
    <row r="15" spans="1:24" x14ac:dyDescent="0.25">
      <c r="A15" s="19"/>
      <c r="B15" s="31" t="s">
        <v>82</v>
      </c>
      <c r="C15" s="31" t="s">
        <v>83</v>
      </c>
      <c r="D15" s="31" t="s">
        <v>84</v>
      </c>
      <c r="E15" s="18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</row>
    <row r="16" spans="1:24" ht="15.75" customHeight="1" x14ac:dyDescent="0.25">
      <c r="A16" s="19"/>
      <c r="B16" s="32">
        <v>2018</v>
      </c>
      <c r="C16" s="33">
        <v>0.2</v>
      </c>
      <c r="D16" s="34"/>
      <c r="E16" s="18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</row>
    <row r="17" spans="1:24" ht="15.75" customHeight="1" x14ac:dyDescent="0.25">
      <c r="A17" s="19"/>
      <c r="B17" s="32">
        <v>2019</v>
      </c>
      <c r="C17" s="33">
        <v>0.4</v>
      </c>
      <c r="D17" s="34"/>
      <c r="E17" s="18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</row>
    <row r="18" spans="1:24" ht="15.75" customHeight="1" x14ac:dyDescent="0.25">
      <c r="A18" s="19"/>
      <c r="B18" s="32">
        <v>2020</v>
      </c>
      <c r="C18" s="33">
        <v>0.6</v>
      </c>
      <c r="D18" s="34"/>
      <c r="E18" s="18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</row>
    <row r="19" spans="1:24" ht="15.75" customHeight="1" x14ac:dyDescent="0.25">
      <c r="A19" s="19"/>
      <c r="B19" s="32">
        <v>2021</v>
      </c>
      <c r="C19" s="33">
        <v>0.8</v>
      </c>
      <c r="D19" s="34"/>
      <c r="E19" s="18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</row>
    <row r="20" spans="1:24" ht="15.75" customHeight="1" x14ac:dyDescent="0.25">
      <c r="A20" s="19"/>
      <c r="B20" s="32">
        <v>2022</v>
      </c>
      <c r="C20" s="33">
        <v>1</v>
      </c>
      <c r="D20" s="34"/>
      <c r="E20" s="18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</row>
    <row r="21" spans="1:24" ht="15.75" customHeight="1" x14ac:dyDescent="0.25">
      <c r="A21" s="19"/>
      <c r="B21" s="18"/>
      <c r="C21" s="18"/>
      <c r="D21" s="18"/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</row>
    <row r="22" spans="1:24" ht="15.75" customHeight="1" x14ac:dyDescent="0.25">
      <c r="A22" s="19"/>
      <c r="B22" s="18"/>
      <c r="C22" s="18"/>
      <c r="D22" s="18"/>
      <c r="E22" s="18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</row>
    <row r="23" spans="1:24" ht="15.75" customHeight="1" x14ac:dyDescent="0.25">
      <c r="A23" s="19"/>
      <c r="B23" s="18"/>
      <c r="C23" s="18"/>
      <c r="D23" s="18"/>
      <c r="E23" s="18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</row>
    <row r="24" spans="1:24" ht="15.75" customHeight="1" x14ac:dyDescent="0.25">
      <c r="A24" s="11"/>
      <c r="B24" s="24"/>
      <c r="C24" s="18"/>
      <c r="D24" s="18"/>
      <c r="E24" s="1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1:24" ht="15" customHeight="1" x14ac:dyDescent="0.25">
      <c r="A25" s="11"/>
      <c r="B25" s="25" t="s">
        <v>85</v>
      </c>
      <c r="C25" s="35"/>
      <c r="D25" s="26"/>
      <c r="E25" s="26"/>
      <c r="F25" s="26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pans="1:24" ht="15" customHeight="1" x14ac:dyDescent="0.25">
      <c r="A26" s="11"/>
      <c r="B26" s="25"/>
      <c r="C26" s="26"/>
      <c r="D26" s="26"/>
      <c r="E26" s="26"/>
      <c r="F26" s="26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spans="1:24" ht="15.75" customHeight="1" x14ac:dyDescent="0.25">
      <c r="A27" s="11"/>
      <c r="B27" s="24"/>
      <c r="C27" s="18"/>
      <c r="D27" s="18"/>
      <c r="E27" s="26"/>
      <c r="F27" s="26"/>
      <c r="G27" s="26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1:24" ht="15.75" customHeight="1" x14ac:dyDescent="0.25">
      <c r="A28" s="11"/>
      <c r="B28" s="36"/>
      <c r="C28" s="18"/>
      <c r="D28" s="18"/>
      <c r="E28" s="1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1:24" ht="15.75" customHeight="1" x14ac:dyDescent="0.25">
      <c r="A29" s="11"/>
      <c r="B29" s="37" t="s">
        <v>86</v>
      </c>
      <c r="C29" s="18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1:24" ht="15.75" customHeight="1" x14ac:dyDescent="0.25">
      <c r="A30" s="11"/>
      <c r="B30" s="11"/>
      <c r="C30" s="18"/>
      <c r="D30" s="18"/>
      <c r="E30" s="1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spans="1:24" ht="15.75" customHeight="1" x14ac:dyDescent="0.25">
      <c r="A31" s="11"/>
      <c r="B31" s="24"/>
      <c r="C31" s="18"/>
      <c r="D31" s="18"/>
      <c r="E31" s="1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1:24" ht="15.75" customHeight="1" x14ac:dyDescent="0.25">
      <c r="A32" s="11"/>
      <c r="B32" s="24"/>
      <c r="C32" s="18"/>
      <c r="D32" s="18"/>
      <c r="E32" s="1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24" ht="15.75" customHeight="1" x14ac:dyDescent="0.25">
      <c r="A33" s="11"/>
      <c r="B33" s="24"/>
      <c r="C33" s="18"/>
      <c r="D33" s="18"/>
      <c r="E33" s="1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1:24" ht="15.75" customHeight="1" x14ac:dyDescent="0.25">
      <c r="A34" s="11"/>
      <c r="B34" s="24"/>
      <c r="C34" s="18"/>
      <c r="D34" s="18"/>
      <c r="E34" s="1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 ht="15.75" customHeight="1" x14ac:dyDescent="0.25">
      <c r="A35" s="11"/>
      <c r="B35" s="24"/>
      <c r="C35" s="18"/>
      <c r="D35" s="18"/>
      <c r="E35" s="1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spans="1:24" ht="15.75" customHeight="1" x14ac:dyDescent="0.25">
      <c r="A36" s="11"/>
      <c r="B36" s="24"/>
      <c r="C36" s="18"/>
      <c r="D36" s="18"/>
      <c r="E36" s="18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4" ht="15.75" customHeight="1" x14ac:dyDescent="0.25">
      <c r="A37" s="11"/>
      <c r="B37" s="24"/>
      <c r="C37" s="18"/>
      <c r="D37" s="18"/>
      <c r="E37" s="18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1:24" ht="15.75" customHeight="1" x14ac:dyDescent="0.25">
      <c r="A38" s="11"/>
      <c r="B38" s="24"/>
      <c r="C38" s="18"/>
      <c r="D38" s="18"/>
      <c r="E38" s="1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pans="1:24" ht="15.75" customHeight="1" x14ac:dyDescent="0.25">
      <c r="A39" s="11"/>
      <c r="B39" s="24"/>
      <c r="C39" s="18"/>
      <c r="D39" s="18"/>
      <c r="E39" s="1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1:24" ht="15.75" customHeight="1" x14ac:dyDescent="0.25">
      <c r="A40" s="11"/>
      <c r="B40" s="24"/>
      <c r="C40" s="18"/>
      <c r="D40" s="18"/>
      <c r="E40" s="18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spans="1:24" ht="15.75" customHeight="1" x14ac:dyDescent="0.25">
      <c r="A41" s="11"/>
      <c r="B41" s="24"/>
      <c r="C41" s="18"/>
      <c r="D41" s="18"/>
      <c r="E41" s="1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spans="1:24" ht="15.75" customHeight="1" x14ac:dyDescent="0.25">
      <c r="A42" s="11"/>
      <c r="B42" s="24"/>
      <c r="C42" s="18"/>
      <c r="D42" s="18"/>
      <c r="E42" s="1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1:24" ht="15.75" customHeight="1" x14ac:dyDescent="0.25">
      <c r="A43" s="11"/>
      <c r="B43" s="24"/>
      <c r="C43" s="18"/>
      <c r="D43" s="18"/>
      <c r="E43" s="1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1:24" ht="15.75" customHeight="1" x14ac:dyDescent="0.25">
      <c r="A44" s="11"/>
      <c r="B44" s="24"/>
      <c r="C44" s="18"/>
      <c r="D44" s="18"/>
      <c r="E44" s="1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24" ht="15.75" customHeight="1" x14ac:dyDescent="0.25">
      <c r="A45" s="11"/>
      <c r="B45" s="24"/>
      <c r="C45" s="18"/>
      <c r="D45" s="18"/>
      <c r="E45" s="1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1:24" ht="15.75" customHeight="1" x14ac:dyDescent="0.25">
      <c r="A46" s="11"/>
      <c r="B46" s="24"/>
      <c r="C46" s="18"/>
      <c r="D46" s="18"/>
      <c r="E46" s="18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1:24" ht="15.75" customHeight="1" x14ac:dyDescent="0.25">
      <c r="A47" s="11"/>
      <c r="B47" s="24"/>
      <c r="C47" s="18"/>
      <c r="D47" s="18"/>
      <c r="E47" s="1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 spans="1:24" ht="15.75" customHeight="1" x14ac:dyDescent="0.25">
      <c r="A48" s="11"/>
      <c r="B48" s="24"/>
      <c r="C48" s="18"/>
      <c r="D48" s="18"/>
      <c r="E48" s="1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pans="1:24" ht="15.75" customHeight="1" x14ac:dyDescent="0.25">
      <c r="A49" s="11"/>
      <c r="B49" s="24"/>
      <c r="C49" s="18"/>
      <c r="D49" s="18"/>
      <c r="E49" s="1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spans="1:24" ht="15.75" customHeight="1" x14ac:dyDescent="0.25">
      <c r="A50" s="11"/>
      <c r="B50" s="24"/>
      <c r="C50" s="18"/>
      <c r="D50" s="18"/>
      <c r="E50" s="1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spans="1:24" ht="15.75" customHeight="1" x14ac:dyDescent="0.25">
      <c r="A51" s="11"/>
      <c r="B51" s="24"/>
      <c r="C51" s="18"/>
      <c r="D51" s="18"/>
      <c r="E51" s="1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pans="1:24" ht="15.75" customHeight="1" x14ac:dyDescent="0.25">
      <c r="A52" s="11"/>
      <c r="B52" s="24"/>
      <c r="C52" s="18"/>
      <c r="D52" s="18"/>
      <c r="E52" s="1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4" ht="15.75" customHeight="1" x14ac:dyDescent="0.25">
      <c r="A53" s="11"/>
      <c r="B53" s="24"/>
      <c r="C53" s="18"/>
      <c r="D53" s="18"/>
      <c r="E53" s="1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1:24" ht="15.75" customHeight="1" x14ac:dyDescent="0.25">
      <c r="A54" s="11"/>
      <c r="B54" s="24"/>
      <c r="C54" s="18"/>
      <c r="D54" s="18"/>
      <c r="E54" s="1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spans="1:24" ht="15.75" customHeight="1" x14ac:dyDescent="0.25">
      <c r="A55" s="11"/>
      <c r="B55" s="24"/>
      <c r="C55" s="18"/>
      <c r="D55" s="18"/>
      <c r="E55" s="1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spans="1:24" ht="15.75" customHeight="1" x14ac:dyDescent="0.25">
      <c r="A56" s="11"/>
      <c r="B56" s="24"/>
      <c r="C56" s="18"/>
      <c r="D56" s="18"/>
      <c r="E56" s="1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 spans="1:24" ht="15.75" customHeight="1" x14ac:dyDescent="0.25">
      <c r="A57" s="11"/>
      <c r="B57" s="24"/>
      <c r="C57" s="18"/>
      <c r="D57" s="18"/>
      <c r="E57" s="1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spans="1:24" ht="15.75" customHeight="1" x14ac:dyDescent="0.25">
      <c r="A58" s="11"/>
      <c r="B58" s="24"/>
      <c r="C58" s="18"/>
      <c r="D58" s="18"/>
      <c r="E58" s="1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</row>
    <row r="59" spans="1:24" ht="15.75" customHeight="1" x14ac:dyDescent="0.25">
      <c r="A59" s="11"/>
      <c r="B59" s="24"/>
      <c r="C59" s="18"/>
      <c r="D59" s="18"/>
      <c r="E59" s="1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</row>
    <row r="60" spans="1:24" ht="15.75" customHeight="1" x14ac:dyDescent="0.25">
      <c r="A60" s="11"/>
      <c r="B60" s="24"/>
      <c r="C60" s="18"/>
      <c r="D60" s="18"/>
      <c r="E60" s="1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</row>
    <row r="61" spans="1:24" ht="15.75" customHeight="1" x14ac:dyDescent="0.25">
      <c r="A61" s="11"/>
      <c r="B61" s="24"/>
      <c r="C61" s="18"/>
      <c r="D61" s="18"/>
      <c r="E61" s="1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</row>
    <row r="62" spans="1:24" ht="15.75" customHeight="1" x14ac:dyDescent="0.25">
      <c r="A62" s="11"/>
      <c r="B62" s="24"/>
      <c r="C62" s="18"/>
      <c r="D62" s="18"/>
      <c r="E62" s="1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</row>
    <row r="63" spans="1:24" ht="15.75" customHeight="1" x14ac:dyDescent="0.25">
      <c r="A63" s="11"/>
      <c r="B63" s="24"/>
      <c r="C63" s="18"/>
      <c r="D63" s="18"/>
      <c r="E63" s="18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</row>
    <row r="64" spans="1:24" ht="15.75" customHeight="1" x14ac:dyDescent="0.25">
      <c r="A64" s="11"/>
      <c r="B64" s="24"/>
      <c r="C64" s="18"/>
      <c r="D64" s="18"/>
      <c r="E64" s="1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</row>
    <row r="65" spans="1:24" ht="15.75" customHeight="1" x14ac:dyDescent="0.25">
      <c r="A65" s="11"/>
      <c r="B65" s="24"/>
      <c r="C65" s="18"/>
      <c r="D65" s="18"/>
      <c r="E65" s="1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</row>
    <row r="66" spans="1:24" ht="15.75" customHeight="1" x14ac:dyDescent="0.25">
      <c r="A66" s="11"/>
      <c r="B66" s="24"/>
      <c r="C66" s="18"/>
      <c r="D66" s="18"/>
      <c r="E66" s="1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</row>
    <row r="67" spans="1:24" ht="15.75" customHeight="1" x14ac:dyDescent="0.25">
      <c r="A67" s="11"/>
      <c r="B67" s="24"/>
      <c r="C67" s="18"/>
      <c r="D67" s="18"/>
      <c r="E67" s="1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</row>
    <row r="68" spans="1:24" ht="15.75" customHeight="1" x14ac:dyDescent="0.25">
      <c r="A68" s="11"/>
      <c r="B68" s="24"/>
      <c r="C68" s="18"/>
      <c r="D68" s="18"/>
      <c r="E68" s="1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</row>
    <row r="69" spans="1:24" ht="15.75" customHeight="1" x14ac:dyDescent="0.25">
      <c r="A69" s="11"/>
      <c r="B69" s="24"/>
      <c r="C69" s="18"/>
      <c r="D69" s="18"/>
      <c r="E69" s="1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</row>
    <row r="70" spans="1:24" ht="15.75" customHeight="1" x14ac:dyDescent="0.25">
      <c r="A70" s="11"/>
      <c r="B70" s="24"/>
      <c r="C70" s="18"/>
      <c r="D70" s="18"/>
      <c r="E70" s="1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spans="1:24" ht="15.75" customHeight="1" x14ac:dyDescent="0.25">
      <c r="A71" s="11"/>
      <c r="B71" s="24"/>
      <c r="C71" s="18"/>
      <c r="D71" s="18"/>
      <c r="E71" s="1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 spans="1:24" ht="15.75" customHeight="1" x14ac:dyDescent="0.25">
      <c r="A72" s="11"/>
      <c r="B72" s="24"/>
      <c r="C72" s="18"/>
      <c r="D72" s="18"/>
      <c r="E72" s="1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</row>
    <row r="73" spans="1:24" ht="15.75" customHeight="1" x14ac:dyDescent="0.25">
      <c r="A73" s="11"/>
      <c r="B73" s="24"/>
      <c r="C73" s="18"/>
      <c r="D73" s="18"/>
      <c r="E73" s="1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</row>
    <row r="74" spans="1:24" ht="15.75" customHeight="1" x14ac:dyDescent="0.25">
      <c r="A74" s="11"/>
      <c r="B74" s="24"/>
      <c r="C74" s="18"/>
      <c r="D74" s="18"/>
      <c r="E74" s="1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</row>
    <row r="75" spans="1:24" ht="15.75" customHeight="1" x14ac:dyDescent="0.25">
      <c r="A75" s="11"/>
      <c r="B75" s="24"/>
      <c r="C75" s="18"/>
      <c r="D75" s="18"/>
      <c r="E75" s="1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</row>
    <row r="76" spans="1:24" ht="15.75" customHeight="1" x14ac:dyDescent="0.25">
      <c r="A76" s="11"/>
      <c r="B76" s="24"/>
      <c r="C76" s="18"/>
      <c r="D76" s="18"/>
      <c r="E76" s="1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</row>
    <row r="77" spans="1:24" ht="15.75" customHeight="1" x14ac:dyDescent="0.25">
      <c r="A77" s="11"/>
      <c r="B77" s="24"/>
      <c r="C77" s="18"/>
      <c r="D77" s="18"/>
      <c r="E77" s="1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</row>
    <row r="78" spans="1:24" ht="15.75" customHeight="1" x14ac:dyDescent="0.25">
      <c r="A78" s="11"/>
      <c r="B78" s="24"/>
      <c r="C78" s="18"/>
      <c r="D78" s="18"/>
      <c r="E78" s="1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</row>
    <row r="79" spans="1:24" ht="15.75" customHeight="1" x14ac:dyDescent="0.25">
      <c r="A79" s="11"/>
      <c r="B79" s="24"/>
      <c r="C79" s="18"/>
      <c r="D79" s="18"/>
      <c r="E79" s="1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</row>
    <row r="80" spans="1:24" ht="15.75" customHeight="1" x14ac:dyDescent="0.25">
      <c r="A80" s="11"/>
      <c r="B80" s="24"/>
      <c r="C80" s="18"/>
      <c r="D80" s="18"/>
      <c r="E80" s="1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</row>
    <row r="81" spans="1:24" ht="15.75" customHeight="1" x14ac:dyDescent="0.25">
      <c r="A81" s="11"/>
      <c r="B81" s="24"/>
      <c r="C81" s="18"/>
      <c r="D81" s="18"/>
      <c r="E81" s="1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</row>
    <row r="82" spans="1:24" ht="15.75" customHeight="1" x14ac:dyDescent="0.25">
      <c r="A82" s="11"/>
      <c r="B82" s="24"/>
      <c r="C82" s="18"/>
      <c r="D82" s="18"/>
      <c r="E82" s="1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</row>
    <row r="83" spans="1:24" ht="15.75" customHeight="1" x14ac:dyDescent="0.25">
      <c r="A83" s="11"/>
      <c r="B83" s="24"/>
      <c r="C83" s="18"/>
      <c r="D83" s="18"/>
      <c r="E83" s="1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</row>
    <row r="84" spans="1:24" ht="15.75" customHeight="1" x14ac:dyDescent="0.25">
      <c r="A84" s="11"/>
      <c r="B84" s="24"/>
      <c r="C84" s="18"/>
      <c r="D84" s="18"/>
      <c r="E84" s="1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</row>
    <row r="85" spans="1:24" ht="15.75" customHeight="1" x14ac:dyDescent="0.25">
      <c r="A85" s="11"/>
      <c r="B85" s="24"/>
      <c r="C85" s="18"/>
      <c r="D85" s="18"/>
      <c r="E85" s="1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</row>
    <row r="86" spans="1:24" ht="15.75" customHeight="1" x14ac:dyDescent="0.25">
      <c r="A86" s="11"/>
      <c r="B86" s="24"/>
      <c r="C86" s="18"/>
      <c r="D86" s="18"/>
      <c r="E86" s="1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</row>
    <row r="87" spans="1:24" ht="15.75" customHeight="1" x14ac:dyDescent="0.25">
      <c r="A87" s="11"/>
      <c r="B87" s="24"/>
      <c r="C87" s="18"/>
      <c r="D87" s="18"/>
      <c r="E87" s="1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</row>
    <row r="88" spans="1:24" ht="15.75" customHeight="1" x14ac:dyDescent="0.25">
      <c r="A88" s="11"/>
      <c r="B88" s="24"/>
      <c r="C88" s="18"/>
      <c r="D88" s="18"/>
      <c r="E88" s="1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</row>
    <row r="89" spans="1:24" ht="15.75" customHeight="1" x14ac:dyDescent="0.25">
      <c r="A89" s="11"/>
      <c r="B89" s="24"/>
      <c r="C89" s="18"/>
      <c r="D89" s="18"/>
      <c r="E89" s="1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</row>
    <row r="90" spans="1:24" ht="15.75" customHeight="1" x14ac:dyDescent="0.25">
      <c r="A90" s="11"/>
      <c r="B90" s="24"/>
      <c r="C90" s="18"/>
      <c r="D90" s="18"/>
      <c r="E90" s="1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</row>
    <row r="91" spans="1:24" ht="15.75" customHeight="1" x14ac:dyDescent="0.25">
      <c r="A91" s="11"/>
      <c r="B91" s="24"/>
      <c r="C91" s="18"/>
      <c r="D91" s="18"/>
      <c r="E91" s="1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</row>
    <row r="92" spans="1:24" ht="15.75" customHeight="1" x14ac:dyDescent="0.25">
      <c r="A92" s="11"/>
      <c r="B92" s="24"/>
      <c r="C92" s="18"/>
      <c r="D92" s="18"/>
      <c r="E92" s="1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</row>
    <row r="93" spans="1:24" ht="15.75" customHeight="1" x14ac:dyDescent="0.25">
      <c r="A93" s="11"/>
      <c r="B93" s="24"/>
      <c r="C93" s="18"/>
      <c r="D93" s="18"/>
      <c r="E93" s="1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</row>
    <row r="94" spans="1:24" ht="15.75" customHeight="1" x14ac:dyDescent="0.25">
      <c r="A94" s="11"/>
      <c r="B94" s="24"/>
      <c r="C94" s="18"/>
      <c r="D94" s="18"/>
      <c r="E94" s="18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</row>
    <row r="95" spans="1:24" ht="15.75" customHeight="1" x14ac:dyDescent="0.25">
      <c r="A95" s="11"/>
      <c r="B95" s="24"/>
      <c r="C95" s="18"/>
      <c r="D95" s="18"/>
      <c r="E95" s="18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</row>
    <row r="96" spans="1:24" ht="15.75" customHeight="1" x14ac:dyDescent="0.25">
      <c r="A96" s="11"/>
      <c r="B96" s="24"/>
      <c r="C96" s="18"/>
      <c r="D96" s="18"/>
      <c r="E96" s="18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</row>
    <row r="97" spans="1:24" ht="15.75" customHeight="1" x14ac:dyDescent="0.25">
      <c r="A97" s="11"/>
      <c r="B97" s="24"/>
      <c r="C97" s="18"/>
      <c r="D97" s="18"/>
      <c r="E97" s="18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</row>
    <row r="98" spans="1:24" ht="15.75" customHeight="1" x14ac:dyDescent="0.25">
      <c r="A98" s="11"/>
      <c r="B98" s="24"/>
      <c r="C98" s="18"/>
      <c r="D98" s="18"/>
      <c r="E98" s="18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</row>
    <row r="99" spans="1:24" ht="15.75" customHeight="1" x14ac:dyDescent="0.25">
      <c r="A99" s="11"/>
      <c r="B99" s="24"/>
      <c r="C99" s="18"/>
      <c r="D99" s="18"/>
      <c r="E99" s="18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</row>
    <row r="100" spans="1:24" ht="15.75" customHeight="1" x14ac:dyDescent="0.25">
      <c r="A100" s="11"/>
      <c r="B100" s="24"/>
      <c r="C100" s="18"/>
      <c r="D100" s="18"/>
      <c r="E100" s="18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</row>
    <row r="101" spans="1:24" ht="15.75" customHeight="1" x14ac:dyDescent="0.25">
      <c r="A101" s="11"/>
      <c r="B101" s="24"/>
      <c r="C101" s="18"/>
      <c r="D101" s="18"/>
      <c r="E101" s="18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</row>
    <row r="102" spans="1:24" ht="15.75" customHeight="1" x14ac:dyDescent="0.25">
      <c r="A102" s="11"/>
      <c r="B102" s="24"/>
      <c r="C102" s="18"/>
      <c r="D102" s="18"/>
      <c r="E102" s="18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</row>
    <row r="103" spans="1:24" ht="15.75" customHeight="1" x14ac:dyDescent="0.25">
      <c r="A103" s="11"/>
      <c r="B103" s="24"/>
      <c r="C103" s="18"/>
      <c r="D103" s="18"/>
      <c r="E103" s="18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</row>
    <row r="104" spans="1:24" ht="15.75" customHeight="1" x14ac:dyDescent="0.25">
      <c r="A104" s="11"/>
      <c r="B104" s="24"/>
      <c r="C104" s="18"/>
      <c r="D104" s="18"/>
      <c r="E104" s="18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</row>
    <row r="105" spans="1:24" ht="15.75" customHeight="1" x14ac:dyDescent="0.25">
      <c r="A105" s="11"/>
      <c r="B105" s="24"/>
      <c r="C105" s="18"/>
      <c r="D105" s="18"/>
      <c r="E105" s="18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</row>
    <row r="106" spans="1:24" ht="15.75" customHeight="1" x14ac:dyDescent="0.25">
      <c r="A106" s="11"/>
      <c r="B106" s="24"/>
      <c r="C106" s="18"/>
      <c r="D106" s="18"/>
      <c r="E106" s="18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</row>
    <row r="107" spans="1:24" ht="15.75" customHeight="1" x14ac:dyDescent="0.25">
      <c r="A107" s="11"/>
      <c r="B107" s="24"/>
      <c r="C107" s="18"/>
      <c r="D107" s="18"/>
      <c r="E107" s="18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</row>
    <row r="108" spans="1:24" ht="15.75" customHeight="1" x14ac:dyDescent="0.25">
      <c r="A108" s="11"/>
      <c r="B108" s="24"/>
      <c r="C108" s="18"/>
      <c r="D108" s="18"/>
      <c r="E108" s="18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</row>
    <row r="109" spans="1:24" ht="15.75" customHeight="1" x14ac:dyDescent="0.25">
      <c r="A109" s="11"/>
      <c r="B109" s="24"/>
      <c r="C109" s="18"/>
      <c r="D109" s="18"/>
      <c r="E109" s="18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</row>
    <row r="110" spans="1:24" ht="15.75" customHeight="1" x14ac:dyDescent="0.25">
      <c r="A110" s="11"/>
      <c r="B110" s="24"/>
      <c r="C110" s="18"/>
      <c r="D110" s="18"/>
      <c r="E110" s="18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</row>
    <row r="111" spans="1:24" ht="15.75" customHeight="1" x14ac:dyDescent="0.25">
      <c r="A111" s="11"/>
      <c r="B111" s="24"/>
      <c r="C111" s="18"/>
      <c r="D111" s="18"/>
      <c r="E111" s="1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</row>
    <row r="112" spans="1:24" ht="15.75" customHeight="1" x14ac:dyDescent="0.25">
      <c r="A112" s="11"/>
      <c r="B112" s="24"/>
      <c r="C112" s="18"/>
      <c r="D112" s="18"/>
      <c r="E112" s="1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</row>
    <row r="113" spans="1:24" ht="15.75" customHeight="1" x14ac:dyDescent="0.25">
      <c r="A113" s="11"/>
      <c r="B113" s="24"/>
      <c r="C113" s="18"/>
      <c r="D113" s="18"/>
      <c r="E113" s="1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</row>
    <row r="114" spans="1:24" ht="15.75" customHeight="1" x14ac:dyDescent="0.25">
      <c r="A114" s="11"/>
      <c r="B114" s="24"/>
      <c r="C114" s="18"/>
      <c r="D114" s="18"/>
      <c r="E114" s="18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</row>
    <row r="115" spans="1:24" ht="15.75" customHeight="1" x14ac:dyDescent="0.25">
      <c r="A115" s="11"/>
      <c r="B115" s="24"/>
      <c r="C115" s="18"/>
      <c r="D115" s="18"/>
      <c r="E115" s="18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</row>
    <row r="116" spans="1:24" ht="15.75" customHeight="1" x14ac:dyDescent="0.25">
      <c r="A116" s="11"/>
      <c r="B116" s="24"/>
      <c r="C116" s="18"/>
      <c r="D116" s="18"/>
      <c r="E116" s="18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</row>
    <row r="117" spans="1:24" ht="15.75" customHeight="1" x14ac:dyDescent="0.25">
      <c r="A117" s="11"/>
      <c r="B117" s="24"/>
      <c r="C117" s="18"/>
      <c r="D117" s="18"/>
      <c r="E117" s="18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</row>
    <row r="118" spans="1:24" ht="15.75" customHeight="1" x14ac:dyDescent="0.25">
      <c r="A118" s="11"/>
      <c r="B118" s="24"/>
      <c r="C118" s="18"/>
      <c r="D118" s="18"/>
      <c r="E118" s="1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</row>
    <row r="119" spans="1:24" ht="15.75" customHeight="1" x14ac:dyDescent="0.25">
      <c r="A119" s="11"/>
      <c r="B119" s="24"/>
      <c r="C119" s="18"/>
      <c r="D119" s="18"/>
      <c r="E119" s="1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</row>
    <row r="120" spans="1:24" ht="15.75" customHeight="1" x14ac:dyDescent="0.25">
      <c r="A120" s="11"/>
      <c r="B120" s="24"/>
      <c r="C120" s="18"/>
      <c r="D120" s="18"/>
      <c r="E120" s="1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</row>
    <row r="121" spans="1:24" ht="15.75" customHeight="1" x14ac:dyDescent="0.25">
      <c r="A121" s="11"/>
      <c r="B121" s="24"/>
      <c r="C121" s="18"/>
      <c r="D121" s="18"/>
      <c r="E121" s="1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</row>
    <row r="122" spans="1:24" ht="15.75" customHeight="1" x14ac:dyDescent="0.25">
      <c r="A122" s="11"/>
      <c r="B122" s="24"/>
      <c r="C122" s="18"/>
      <c r="D122" s="18"/>
      <c r="E122" s="1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</row>
    <row r="123" spans="1:24" ht="15.75" customHeight="1" x14ac:dyDescent="0.25">
      <c r="A123" s="11"/>
      <c r="B123" s="24"/>
      <c r="C123" s="18"/>
      <c r="D123" s="18"/>
      <c r="E123" s="1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</row>
    <row r="124" spans="1:24" ht="15.75" customHeight="1" x14ac:dyDescent="0.25">
      <c r="A124" s="11"/>
      <c r="B124" s="24"/>
      <c r="C124" s="18"/>
      <c r="D124" s="18"/>
      <c r="E124" s="1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</row>
    <row r="125" spans="1:24" ht="15.75" customHeight="1" x14ac:dyDescent="0.25">
      <c r="A125" s="11"/>
      <c r="B125" s="24"/>
      <c r="C125" s="18"/>
      <c r="D125" s="18"/>
      <c r="E125" s="1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</row>
    <row r="126" spans="1:24" ht="15.75" customHeight="1" x14ac:dyDescent="0.25">
      <c r="A126" s="11"/>
      <c r="B126" s="24"/>
      <c r="C126" s="18"/>
      <c r="D126" s="18"/>
      <c r="E126" s="1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</row>
    <row r="127" spans="1:24" ht="15.75" customHeight="1" x14ac:dyDescent="0.25">
      <c r="A127" s="11"/>
      <c r="B127" s="24"/>
      <c r="C127" s="18"/>
      <c r="D127" s="18"/>
      <c r="E127" s="18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</row>
    <row r="128" spans="1:24" ht="15.75" customHeight="1" x14ac:dyDescent="0.25">
      <c r="A128" s="11"/>
      <c r="B128" s="24"/>
      <c r="C128" s="18"/>
      <c r="D128" s="18"/>
      <c r="E128" s="18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</row>
    <row r="129" spans="1:24" ht="15.75" customHeight="1" x14ac:dyDescent="0.25">
      <c r="A129" s="11"/>
      <c r="B129" s="24"/>
      <c r="C129" s="18"/>
      <c r="D129" s="18"/>
      <c r="E129" s="18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</row>
    <row r="130" spans="1:24" ht="15.75" customHeight="1" x14ac:dyDescent="0.25">
      <c r="A130" s="11"/>
      <c r="B130" s="24"/>
      <c r="C130" s="18"/>
      <c r="D130" s="18"/>
      <c r="E130" s="18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</row>
    <row r="131" spans="1:24" ht="15.75" customHeight="1" x14ac:dyDescent="0.25">
      <c r="A131" s="11"/>
      <c r="B131" s="24"/>
      <c r="C131" s="18"/>
      <c r="D131" s="18"/>
      <c r="E131" s="18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</row>
    <row r="132" spans="1:24" ht="15.75" customHeight="1" x14ac:dyDescent="0.25">
      <c r="A132" s="11"/>
      <c r="B132" s="24"/>
      <c r="C132" s="18"/>
      <c r="D132" s="18"/>
      <c r="E132" s="1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</row>
    <row r="133" spans="1:24" ht="15.75" customHeight="1" x14ac:dyDescent="0.25">
      <c r="A133" s="11"/>
      <c r="B133" s="24"/>
      <c r="C133" s="18"/>
      <c r="D133" s="18"/>
      <c r="E133" s="1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</row>
    <row r="134" spans="1:24" ht="15.75" customHeight="1" x14ac:dyDescent="0.25">
      <c r="A134" s="11"/>
      <c r="B134" s="24"/>
      <c r="C134" s="18"/>
      <c r="D134" s="18"/>
      <c r="E134" s="1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</row>
    <row r="135" spans="1:24" ht="15.75" customHeight="1" x14ac:dyDescent="0.25">
      <c r="A135" s="11"/>
      <c r="B135" s="24"/>
      <c r="C135" s="18"/>
      <c r="D135" s="18"/>
      <c r="E135" s="18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</row>
    <row r="136" spans="1:24" ht="15.75" customHeight="1" x14ac:dyDescent="0.25">
      <c r="A136" s="11"/>
      <c r="B136" s="24"/>
      <c r="C136" s="18"/>
      <c r="D136" s="18"/>
      <c r="E136" s="18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</row>
    <row r="137" spans="1:24" ht="15.75" customHeight="1" x14ac:dyDescent="0.25">
      <c r="A137" s="11"/>
      <c r="B137" s="24"/>
      <c r="C137" s="18"/>
      <c r="D137" s="18"/>
      <c r="E137" s="18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</row>
    <row r="138" spans="1:24" ht="15.75" customHeight="1" x14ac:dyDescent="0.25">
      <c r="A138" s="11"/>
      <c r="B138" s="24"/>
      <c r="C138" s="18"/>
      <c r="D138" s="18"/>
      <c r="E138" s="18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</row>
    <row r="139" spans="1:24" ht="15.75" customHeight="1" x14ac:dyDescent="0.25">
      <c r="A139" s="11"/>
      <c r="B139" s="24"/>
      <c r="C139" s="18"/>
      <c r="D139" s="18"/>
      <c r="E139" s="18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</row>
    <row r="140" spans="1:24" ht="15.75" customHeight="1" x14ac:dyDescent="0.25">
      <c r="A140" s="11"/>
      <c r="B140" s="24"/>
      <c r="C140" s="18"/>
      <c r="D140" s="18"/>
      <c r="E140" s="18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</row>
    <row r="141" spans="1:24" ht="15.75" customHeight="1" x14ac:dyDescent="0.25">
      <c r="A141" s="11"/>
      <c r="B141" s="24"/>
      <c r="C141" s="18"/>
      <c r="D141" s="18"/>
      <c r="E141" s="18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</row>
    <row r="142" spans="1:24" ht="15.75" customHeight="1" x14ac:dyDescent="0.25">
      <c r="A142" s="11"/>
      <c r="B142" s="24"/>
      <c r="C142" s="18"/>
      <c r="D142" s="18"/>
      <c r="E142" s="18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</row>
    <row r="143" spans="1:24" ht="15.75" customHeight="1" x14ac:dyDescent="0.25">
      <c r="A143" s="11"/>
      <c r="B143" s="24"/>
      <c r="C143" s="18"/>
      <c r="D143" s="18"/>
      <c r="E143" s="18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</row>
    <row r="144" spans="1:24" ht="15.75" customHeight="1" x14ac:dyDescent="0.25">
      <c r="A144" s="11"/>
      <c r="B144" s="24"/>
      <c r="C144" s="18"/>
      <c r="D144" s="18"/>
      <c r="E144" s="18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</row>
    <row r="145" spans="1:24" ht="15.75" customHeight="1" x14ac:dyDescent="0.25">
      <c r="A145" s="11"/>
      <c r="B145" s="24"/>
      <c r="C145" s="18"/>
      <c r="D145" s="18"/>
      <c r="E145" s="18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</row>
    <row r="146" spans="1:24" ht="15.75" customHeight="1" x14ac:dyDescent="0.25">
      <c r="A146" s="11"/>
      <c r="B146" s="24"/>
      <c r="C146" s="18"/>
      <c r="D146" s="18"/>
      <c r="E146" s="1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</row>
    <row r="147" spans="1:24" ht="15.75" customHeight="1" x14ac:dyDescent="0.25">
      <c r="A147" s="11"/>
      <c r="B147" s="24"/>
      <c r="C147" s="18"/>
      <c r="D147" s="18"/>
      <c r="E147" s="1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</row>
    <row r="148" spans="1:24" ht="15.75" customHeight="1" x14ac:dyDescent="0.25">
      <c r="A148" s="11"/>
      <c r="B148" s="24"/>
      <c r="C148" s="18"/>
      <c r="D148" s="18"/>
      <c r="E148" s="18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</row>
    <row r="149" spans="1:24" ht="15.75" customHeight="1" x14ac:dyDescent="0.25">
      <c r="A149" s="11"/>
      <c r="B149" s="24"/>
      <c r="C149" s="18"/>
      <c r="D149" s="18"/>
      <c r="E149" s="18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</row>
    <row r="150" spans="1:24" ht="15.75" customHeight="1" x14ac:dyDescent="0.25">
      <c r="A150" s="11"/>
      <c r="B150" s="24"/>
      <c r="C150" s="18"/>
      <c r="D150" s="18"/>
      <c r="E150" s="18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</row>
    <row r="151" spans="1:24" ht="15.75" customHeight="1" x14ac:dyDescent="0.25">
      <c r="A151" s="11"/>
      <c r="B151" s="24"/>
      <c r="C151" s="18"/>
      <c r="D151" s="18"/>
      <c r="E151" s="18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</row>
    <row r="152" spans="1:24" ht="15.75" customHeight="1" x14ac:dyDescent="0.25">
      <c r="A152" s="11"/>
      <c r="B152" s="24"/>
      <c r="C152" s="18"/>
      <c r="D152" s="18"/>
      <c r="E152" s="18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</row>
    <row r="153" spans="1:24" ht="15.75" customHeight="1" x14ac:dyDescent="0.25">
      <c r="A153" s="11"/>
      <c r="B153" s="24"/>
      <c r="C153" s="18"/>
      <c r="D153" s="18"/>
      <c r="E153" s="18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</row>
    <row r="154" spans="1:24" ht="15.75" customHeight="1" x14ac:dyDescent="0.25">
      <c r="A154" s="11"/>
      <c r="B154" s="24"/>
      <c r="C154" s="18"/>
      <c r="D154" s="18"/>
      <c r="E154" s="18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</row>
    <row r="155" spans="1:24" ht="15.75" customHeight="1" x14ac:dyDescent="0.25">
      <c r="A155" s="11"/>
      <c r="B155" s="24"/>
      <c r="C155" s="18"/>
      <c r="D155" s="18"/>
      <c r="E155" s="18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</row>
    <row r="156" spans="1:24" ht="15.75" customHeight="1" x14ac:dyDescent="0.25">
      <c r="A156" s="11"/>
      <c r="B156" s="24"/>
      <c r="C156" s="18"/>
      <c r="D156" s="18"/>
      <c r="E156" s="18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</row>
    <row r="157" spans="1:24" ht="15.75" customHeight="1" x14ac:dyDescent="0.25">
      <c r="A157" s="11"/>
      <c r="B157" s="24"/>
      <c r="C157" s="18"/>
      <c r="D157" s="18"/>
      <c r="E157" s="18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</row>
    <row r="158" spans="1:24" ht="15.75" customHeight="1" x14ac:dyDescent="0.25">
      <c r="A158" s="11"/>
      <c r="B158" s="24"/>
      <c r="C158" s="18"/>
      <c r="D158" s="18"/>
      <c r="E158" s="18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</row>
    <row r="159" spans="1:24" ht="15.75" customHeight="1" x14ac:dyDescent="0.25">
      <c r="A159" s="11"/>
      <c r="B159" s="24"/>
      <c r="C159" s="18"/>
      <c r="D159" s="18"/>
      <c r="E159" s="18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</row>
    <row r="160" spans="1:24" ht="15.75" customHeight="1" x14ac:dyDescent="0.25">
      <c r="A160" s="11"/>
      <c r="B160" s="24"/>
      <c r="C160" s="18"/>
      <c r="D160" s="18"/>
      <c r="E160" s="18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</row>
    <row r="161" spans="1:24" ht="15.75" customHeight="1" x14ac:dyDescent="0.25">
      <c r="A161" s="11"/>
      <c r="B161" s="24"/>
      <c r="C161" s="18"/>
      <c r="D161" s="18"/>
      <c r="E161" s="18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</row>
    <row r="162" spans="1:24" ht="15.75" customHeight="1" x14ac:dyDescent="0.25">
      <c r="A162" s="11"/>
      <c r="B162" s="24"/>
      <c r="C162" s="18"/>
      <c r="D162" s="18"/>
      <c r="E162" s="18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</row>
    <row r="163" spans="1:24" ht="15.75" customHeight="1" x14ac:dyDescent="0.25">
      <c r="A163" s="11"/>
      <c r="B163" s="24"/>
      <c r="C163" s="18"/>
      <c r="D163" s="18"/>
      <c r="E163" s="18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</row>
    <row r="164" spans="1:24" ht="15.75" customHeight="1" x14ac:dyDescent="0.25">
      <c r="A164" s="11"/>
      <c r="B164" s="24"/>
      <c r="C164" s="18"/>
      <c r="D164" s="18"/>
      <c r="E164" s="18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</row>
    <row r="165" spans="1:24" ht="15.75" customHeight="1" x14ac:dyDescent="0.25">
      <c r="A165" s="11"/>
      <c r="B165" s="24"/>
      <c r="C165" s="18"/>
      <c r="D165" s="18"/>
      <c r="E165" s="18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</row>
    <row r="166" spans="1:24" ht="15.75" customHeight="1" x14ac:dyDescent="0.25">
      <c r="A166" s="11"/>
      <c r="B166" s="24"/>
      <c r="C166" s="18"/>
      <c r="D166" s="18"/>
      <c r="E166" s="18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</row>
    <row r="167" spans="1:24" ht="15.75" customHeight="1" x14ac:dyDescent="0.25">
      <c r="A167" s="11"/>
      <c r="B167" s="24"/>
      <c r="C167" s="18"/>
      <c r="D167" s="18"/>
      <c r="E167" s="18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</row>
    <row r="168" spans="1:24" ht="15.75" customHeight="1" x14ac:dyDescent="0.25">
      <c r="A168" s="11"/>
      <c r="B168" s="24"/>
      <c r="C168" s="18"/>
      <c r="D168" s="18"/>
      <c r="E168" s="18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</row>
    <row r="169" spans="1:24" ht="15.75" customHeight="1" x14ac:dyDescent="0.25">
      <c r="A169" s="11"/>
      <c r="B169" s="24"/>
      <c r="C169" s="18"/>
      <c r="D169" s="18"/>
      <c r="E169" s="18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</row>
    <row r="170" spans="1:24" ht="15.75" customHeight="1" x14ac:dyDescent="0.25">
      <c r="A170" s="11"/>
      <c r="B170" s="24"/>
      <c r="C170" s="18"/>
      <c r="D170" s="18"/>
      <c r="E170" s="18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</row>
    <row r="171" spans="1:24" ht="15.75" customHeight="1" x14ac:dyDescent="0.25">
      <c r="A171" s="11"/>
      <c r="B171" s="24"/>
      <c r="C171" s="18"/>
      <c r="D171" s="18"/>
      <c r="E171" s="18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</row>
    <row r="172" spans="1:24" ht="15.75" customHeight="1" x14ac:dyDescent="0.25">
      <c r="A172" s="11"/>
      <c r="B172" s="24"/>
      <c r="C172" s="18"/>
      <c r="D172" s="18"/>
      <c r="E172" s="18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</row>
    <row r="173" spans="1:24" ht="15.75" customHeight="1" x14ac:dyDescent="0.25">
      <c r="A173" s="11"/>
      <c r="B173" s="24"/>
      <c r="C173" s="18"/>
      <c r="D173" s="18"/>
      <c r="E173" s="18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</row>
    <row r="174" spans="1:24" ht="15.75" customHeight="1" x14ac:dyDescent="0.25">
      <c r="A174" s="11"/>
      <c r="B174" s="24"/>
      <c r="C174" s="18"/>
      <c r="D174" s="18"/>
      <c r="E174" s="18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</row>
    <row r="175" spans="1:24" ht="15.75" customHeight="1" x14ac:dyDescent="0.25">
      <c r="A175" s="11"/>
      <c r="B175" s="24"/>
      <c r="C175" s="18"/>
      <c r="D175" s="18"/>
      <c r="E175" s="18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</row>
    <row r="176" spans="1:24" ht="15.75" customHeight="1" x14ac:dyDescent="0.25">
      <c r="A176" s="11"/>
      <c r="B176" s="24"/>
      <c r="C176" s="18"/>
      <c r="D176" s="18"/>
      <c r="E176" s="18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</row>
    <row r="177" spans="1:24" ht="15.75" customHeight="1" x14ac:dyDescent="0.25">
      <c r="A177" s="11"/>
      <c r="B177" s="24"/>
      <c r="C177" s="18"/>
      <c r="D177" s="18"/>
      <c r="E177" s="18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</row>
    <row r="178" spans="1:24" ht="15.75" customHeight="1" x14ac:dyDescent="0.25">
      <c r="A178" s="11"/>
      <c r="B178" s="24"/>
      <c r="C178" s="18"/>
      <c r="D178" s="18"/>
      <c r="E178" s="18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</row>
    <row r="179" spans="1:24" ht="15.75" customHeight="1" x14ac:dyDescent="0.25">
      <c r="A179" s="11"/>
      <c r="B179" s="24"/>
      <c r="C179" s="18"/>
      <c r="D179" s="18"/>
      <c r="E179" s="18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</row>
    <row r="180" spans="1:24" ht="15.75" customHeight="1" x14ac:dyDescent="0.25">
      <c r="A180" s="11"/>
      <c r="B180" s="24"/>
      <c r="C180" s="18"/>
      <c r="D180" s="18"/>
      <c r="E180" s="18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</row>
    <row r="181" spans="1:24" ht="15.75" customHeight="1" x14ac:dyDescent="0.25">
      <c r="A181" s="11"/>
      <c r="B181" s="24"/>
      <c r="C181" s="18"/>
      <c r="D181" s="18"/>
      <c r="E181" s="18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</row>
    <row r="182" spans="1:24" ht="15.75" customHeight="1" x14ac:dyDescent="0.25">
      <c r="A182" s="11"/>
      <c r="B182" s="24"/>
      <c r="C182" s="18"/>
      <c r="D182" s="18"/>
      <c r="E182" s="18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</row>
    <row r="183" spans="1:24" ht="15.75" customHeight="1" x14ac:dyDescent="0.25">
      <c r="A183" s="11"/>
      <c r="B183" s="24"/>
      <c r="C183" s="18"/>
      <c r="D183" s="18"/>
      <c r="E183" s="18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</row>
    <row r="184" spans="1:24" ht="15.75" customHeight="1" x14ac:dyDescent="0.25">
      <c r="A184" s="11"/>
      <c r="B184" s="24"/>
      <c r="C184" s="18"/>
      <c r="D184" s="18"/>
      <c r="E184" s="18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</row>
    <row r="185" spans="1:24" ht="15.75" customHeight="1" x14ac:dyDescent="0.25">
      <c r="A185" s="11"/>
      <c r="B185" s="24"/>
      <c r="C185" s="18"/>
      <c r="D185" s="18"/>
      <c r="E185" s="1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</row>
    <row r="186" spans="1:24" ht="15.75" customHeight="1" x14ac:dyDescent="0.25">
      <c r="A186" s="11"/>
      <c r="B186" s="24"/>
      <c r="C186" s="18"/>
      <c r="D186" s="18"/>
      <c r="E186" s="18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</row>
    <row r="187" spans="1:24" ht="15.75" customHeight="1" x14ac:dyDescent="0.25">
      <c r="A187" s="11"/>
      <c r="B187" s="24"/>
      <c r="C187" s="18"/>
      <c r="D187" s="18"/>
      <c r="E187" s="18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</row>
    <row r="188" spans="1:24" ht="15.75" customHeight="1" x14ac:dyDescent="0.25">
      <c r="A188" s="11"/>
      <c r="B188" s="24"/>
      <c r="C188" s="18"/>
      <c r="D188" s="18"/>
      <c r="E188" s="18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</row>
    <row r="189" spans="1:24" ht="15.75" customHeight="1" x14ac:dyDescent="0.25">
      <c r="A189" s="11"/>
      <c r="B189" s="24"/>
      <c r="C189" s="18"/>
      <c r="D189" s="18"/>
      <c r="E189" s="18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</row>
    <row r="190" spans="1:24" ht="15.75" customHeight="1" x14ac:dyDescent="0.25">
      <c r="A190" s="11"/>
      <c r="B190" s="24"/>
      <c r="C190" s="18"/>
      <c r="D190" s="18"/>
      <c r="E190" s="18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</row>
    <row r="191" spans="1:24" ht="15.75" customHeight="1" x14ac:dyDescent="0.25">
      <c r="A191" s="11"/>
      <c r="B191" s="24"/>
      <c r="C191" s="18"/>
      <c r="D191" s="18"/>
      <c r="E191" s="18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</row>
    <row r="192" spans="1:24" ht="15.75" customHeight="1" x14ac:dyDescent="0.25">
      <c r="A192" s="11"/>
      <c r="B192" s="24"/>
      <c r="C192" s="18"/>
      <c r="D192" s="18"/>
      <c r="E192" s="18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</row>
    <row r="193" spans="1:24" ht="15.75" customHeight="1" x14ac:dyDescent="0.25">
      <c r="A193" s="11"/>
      <c r="B193" s="24"/>
      <c r="C193" s="18"/>
      <c r="D193" s="18"/>
      <c r="E193" s="18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</row>
    <row r="194" spans="1:24" ht="15.75" customHeight="1" x14ac:dyDescent="0.25">
      <c r="A194" s="11"/>
      <c r="B194" s="24"/>
      <c r="C194" s="18"/>
      <c r="D194" s="18"/>
      <c r="E194" s="18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</row>
    <row r="195" spans="1:24" ht="15.75" customHeight="1" x14ac:dyDescent="0.25">
      <c r="A195" s="11"/>
      <c r="B195" s="24"/>
      <c r="C195" s="18"/>
      <c r="D195" s="18"/>
      <c r="E195" s="18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</row>
    <row r="196" spans="1:24" ht="15.75" customHeight="1" x14ac:dyDescent="0.25">
      <c r="A196" s="11"/>
      <c r="B196" s="24"/>
      <c r="C196" s="18"/>
      <c r="D196" s="18"/>
      <c r="E196" s="18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</row>
    <row r="197" spans="1:24" ht="15.75" customHeight="1" x14ac:dyDescent="0.25">
      <c r="A197" s="11"/>
      <c r="B197" s="24"/>
      <c r="C197" s="18"/>
      <c r="D197" s="18"/>
      <c r="E197" s="18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</row>
    <row r="198" spans="1:24" ht="15.75" customHeight="1" x14ac:dyDescent="0.25">
      <c r="A198" s="11"/>
      <c r="B198" s="24"/>
      <c r="C198" s="18"/>
      <c r="D198" s="18"/>
      <c r="E198" s="18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</row>
    <row r="199" spans="1:24" ht="15.75" customHeight="1" x14ac:dyDescent="0.25">
      <c r="A199" s="11"/>
      <c r="B199" s="24"/>
      <c r="C199" s="18"/>
      <c r="D199" s="18"/>
      <c r="E199" s="18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</row>
    <row r="200" spans="1:24" ht="15.75" customHeight="1" x14ac:dyDescent="0.25">
      <c r="A200" s="11"/>
      <c r="B200" s="24"/>
      <c r="C200" s="18"/>
      <c r="D200" s="18"/>
      <c r="E200" s="18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</row>
    <row r="201" spans="1:24" ht="15.75" customHeight="1" x14ac:dyDescent="0.25">
      <c r="A201" s="11"/>
      <c r="B201" s="24"/>
      <c r="C201" s="18"/>
      <c r="D201" s="18"/>
      <c r="E201" s="18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</row>
    <row r="202" spans="1:24" ht="15.75" customHeight="1" x14ac:dyDescent="0.25">
      <c r="A202" s="11"/>
      <c r="B202" s="24"/>
      <c r="C202" s="18"/>
      <c r="D202" s="18"/>
      <c r="E202" s="18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</row>
    <row r="203" spans="1:24" ht="15.75" customHeight="1" x14ac:dyDescent="0.25">
      <c r="A203" s="11"/>
      <c r="B203" s="24"/>
      <c r="C203" s="18"/>
      <c r="D203" s="18"/>
      <c r="E203" s="18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</row>
    <row r="204" spans="1:24" ht="15.75" customHeight="1" x14ac:dyDescent="0.25">
      <c r="A204" s="11"/>
      <c r="B204" s="24"/>
      <c r="C204" s="18"/>
      <c r="D204" s="18"/>
      <c r="E204" s="18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</row>
    <row r="205" spans="1:24" ht="15.75" customHeight="1" x14ac:dyDescent="0.25">
      <c r="A205" s="11"/>
      <c r="B205" s="24"/>
      <c r="C205" s="18"/>
      <c r="D205" s="18"/>
      <c r="E205" s="18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</row>
    <row r="206" spans="1:24" ht="15.75" customHeight="1" x14ac:dyDescent="0.25">
      <c r="A206" s="11"/>
      <c r="B206" s="24"/>
      <c r="C206" s="18"/>
      <c r="D206" s="18"/>
      <c r="E206" s="18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</row>
    <row r="207" spans="1:24" ht="15.75" customHeight="1" x14ac:dyDescent="0.25">
      <c r="A207" s="11"/>
      <c r="B207" s="24"/>
      <c r="C207" s="18"/>
      <c r="D207" s="18"/>
      <c r="E207" s="18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</row>
    <row r="208" spans="1:24" ht="15.75" customHeight="1" x14ac:dyDescent="0.25">
      <c r="A208" s="11"/>
      <c r="B208" s="24"/>
      <c r="C208" s="18"/>
      <c r="D208" s="18"/>
      <c r="E208" s="18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</row>
    <row r="209" spans="1:24" ht="15.75" customHeight="1" x14ac:dyDescent="0.25">
      <c r="A209" s="11"/>
      <c r="B209" s="24"/>
      <c r="C209" s="18"/>
      <c r="D209" s="18"/>
      <c r="E209" s="18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</row>
    <row r="210" spans="1:24" ht="15.75" customHeight="1" x14ac:dyDescent="0.25">
      <c r="A210" s="11"/>
      <c r="B210" s="24"/>
      <c r="C210" s="18"/>
      <c r="D210" s="18"/>
      <c r="E210" s="18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</row>
    <row r="211" spans="1:24" ht="15.75" customHeight="1" x14ac:dyDescent="0.25">
      <c r="A211" s="11"/>
      <c r="B211" s="24"/>
      <c r="C211" s="18"/>
      <c r="D211" s="18"/>
      <c r="E211" s="18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</row>
    <row r="212" spans="1:24" ht="15.75" customHeight="1" x14ac:dyDescent="0.25">
      <c r="A212" s="11"/>
      <c r="B212" s="24"/>
      <c r="C212" s="18"/>
      <c r="D212" s="18"/>
      <c r="E212" s="18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</row>
    <row r="213" spans="1:24" ht="15.75" customHeight="1" x14ac:dyDescent="0.25">
      <c r="A213" s="11"/>
      <c r="B213" s="24"/>
      <c r="C213" s="18"/>
      <c r="D213" s="18"/>
      <c r="E213" s="18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</row>
    <row r="214" spans="1:24" ht="15.75" customHeight="1" x14ac:dyDescent="0.25">
      <c r="A214" s="11"/>
      <c r="B214" s="24"/>
      <c r="C214" s="18"/>
      <c r="D214" s="18"/>
      <c r="E214" s="18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</row>
    <row r="215" spans="1:24" ht="15.75" customHeight="1" x14ac:dyDescent="0.25">
      <c r="A215" s="11"/>
      <c r="B215" s="24"/>
      <c r="C215" s="18"/>
      <c r="D215" s="18"/>
      <c r="E215" s="18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</row>
    <row r="216" spans="1:24" ht="15.75" customHeight="1" x14ac:dyDescent="0.25">
      <c r="A216" s="11"/>
      <c r="B216" s="24"/>
      <c r="C216" s="18"/>
      <c r="D216" s="18"/>
      <c r="E216" s="18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</row>
    <row r="217" spans="1:24" ht="15.75" customHeight="1" x14ac:dyDescent="0.25">
      <c r="A217" s="11"/>
      <c r="B217" s="24"/>
      <c r="C217" s="18"/>
      <c r="D217" s="18"/>
      <c r="E217" s="18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</row>
    <row r="218" spans="1:24" ht="15.75" customHeight="1" x14ac:dyDescent="0.25">
      <c r="A218" s="11"/>
      <c r="B218" s="24"/>
      <c r="C218" s="18"/>
      <c r="D218" s="18"/>
      <c r="E218" s="18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</row>
    <row r="219" spans="1:24" ht="15.75" customHeight="1" x14ac:dyDescent="0.25">
      <c r="A219" s="11"/>
      <c r="B219" s="24"/>
      <c r="C219" s="18"/>
      <c r="D219" s="18"/>
      <c r="E219" s="18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</row>
    <row r="220" spans="1:24" ht="15.75" customHeight="1" x14ac:dyDescent="0.25">
      <c r="A220" s="11"/>
      <c r="B220" s="24"/>
      <c r="C220" s="18"/>
      <c r="D220" s="18"/>
      <c r="E220" s="18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</row>
    <row r="221" spans="1:24" ht="15.75" customHeight="1" x14ac:dyDescent="0.25">
      <c r="A221" s="11"/>
      <c r="B221" s="24"/>
      <c r="C221" s="18"/>
      <c r="D221" s="18"/>
      <c r="E221" s="18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</row>
    <row r="222" spans="1:24" ht="15.75" customHeight="1" x14ac:dyDescent="0.25">
      <c r="A222" s="11"/>
      <c r="B222" s="24"/>
      <c r="C222" s="18"/>
      <c r="D222" s="18"/>
      <c r="E222" s="18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</row>
    <row r="223" spans="1:24" ht="15.75" customHeight="1" x14ac:dyDescent="0.25">
      <c r="A223" s="11"/>
      <c r="B223" s="24"/>
      <c r="C223" s="18"/>
      <c r="D223" s="18"/>
      <c r="E223" s="18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</row>
    <row r="224" spans="1:24" ht="15.75" customHeight="1" x14ac:dyDescent="0.25">
      <c r="A224" s="11"/>
      <c r="B224" s="24"/>
      <c r="C224" s="18"/>
      <c r="D224" s="18"/>
      <c r="E224" s="18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</row>
    <row r="225" spans="1:24" ht="15.75" customHeight="1" x14ac:dyDescent="0.25">
      <c r="A225" s="11"/>
      <c r="B225" s="24"/>
      <c r="C225" s="18"/>
      <c r="D225" s="18"/>
      <c r="E225" s="18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</row>
    <row r="226" spans="1:24" ht="15.75" customHeight="1" x14ac:dyDescent="0.25">
      <c r="A226" s="11"/>
      <c r="B226" s="24"/>
      <c r="C226" s="18"/>
      <c r="D226" s="18"/>
      <c r="E226" s="18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</row>
    <row r="227" spans="1:24" ht="15.75" customHeight="1" x14ac:dyDescent="0.25">
      <c r="A227" s="11"/>
      <c r="B227" s="24"/>
      <c r="C227" s="18"/>
      <c r="D227" s="18"/>
      <c r="E227" s="18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</row>
    <row r="228" spans="1:24" ht="15.75" customHeight="1" x14ac:dyDescent="0.25">
      <c r="A228" s="11"/>
      <c r="B228" s="24"/>
      <c r="C228" s="18"/>
      <c r="D228" s="18"/>
      <c r="E228" s="18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</row>
    <row r="229" spans="1:24" ht="15.75" customHeight="1" x14ac:dyDescent="0.25">
      <c r="A229" s="11"/>
      <c r="B229" s="24"/>
      <c r="C229" s="18"/>
      <c r="D229" s="18"/>
      <c r="E229" s="18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</row>
    <row r="230" spans="1:24" ht="15.75" customHeight="1" x14ac:dyDescent="0.25"/>
    <row r="231" spans="1:24" ht="15.75" customHeight="1" x14ac:dyDescent="0.25"/>
    <row r="232" spans="1:24" ht="15.75" customHeight="1" x14ac:dyDescent="0.25"/>
    <row r="233" spans="1:24" ht="15.75" customHeight="1" x14ac:dyDescent="0.25"/>
    <row r="234" spans="1:24" ht="15.75" customHeight="1" x14ac:dyDescent="0.25"/>
    <row r="235" spans="1:24" ht="15.75" customHeight="1" x14ac:dyDescent="0.25"/>
    <row r="236" spans="1:24" ht="15.75" customHeight="1" x14ac:dyDescent="0.25"/>
    <row r="237" spans="1:24" ht="15.75" customHeight="1" x14ac:dyDescent="0.25"/>
    <row r="238" spans="1:24" ht="15.75" customHeight="1" x14ac:dyDescent="0.25"/>
    <row r="239" spans="1:24" ht="15.75" customHeight="1" x14ac:dyDescent="0.25"/>
    <row r="240" spans="1:24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C6:E6"/>
    <mergeCell ref="B12:E12"/>
    <mergeCell ref="B1:E1"/>
    <mergeCell ref="B2:E2"/>
    <mergeCell ref="C3:E3"/>
    <mergeCell ref="C4:E4"/>
    <mergeCell ref="C5:E5"/>
  </mergeCells>
  <printOptions horizontalCentered="1" verticalCentered="1"/>
  <pageMargins left="0.27569444444444402" right="0.27569444444444402" top="0.29027777777777802" bottom="0.25972222222222202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5546875" defaultRowHeight="15" customHeight="1" x14ac:dyDescent="0.25"/>
  <cols>
    <col min="1" max="1" width="27.5546875" customWidth="1"/>
    <col min="2" max="2" width="25.109375" customWidth="1"/>
    <col min="3" max="3" width="9.5546875" customWidth="1"/>
    <col min="4" max="4" width="12.88671875" customWidth="1"/>
    <col min="5" max="5" width="23" customWidth="1"/>
    <col min="6" max="6" width="7.44140625" customWidth="1"/>
    <col min="7" max="7" width="15" customWidth="1"/>
    <col min="8" max="8" width="9.109375" customWidth="1"/>
    <col min="9" max="26" width="8.6640625" customWidth="1"/>
  </cols>
  <sheetData>
    <row r="1" spans="1:26" ht="12.75" customHeight="1" x14ac:dyDescent="0.25">
      <c r="A1" s="15" t="s">
        <v>140</v>
      </c>
      <c r="B1" s="15" t="s">
        <v>141</v>
      </c>
      <c r="C1" s="15" t="s">
        <v>142</v>
      </c>
      <c r="D1" s="15" t="s">
        <v>143</v>
      </c>
      <c r="E1" s="15" t="s">
        <v>144</v>
      </c>
      <c r="F1" s="15" t="s">
        <v>145</v>
      </c>
      <c r="G1" s="15" t="s">
        <v>146</v>
      </c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2.75" customHeight="1" x14ac:dyDescent="0.25">
      <c r="A2" s="38" t="e">
        <f>Ambiental!#REF!</f>
        <v>#REF!</v>
      </c>
      <c r="B2" s="38">
        <f>'Ficha Técnica'!$B$15:$G$15</f>
        <v>0</v>
      </c>
      <c r="C2" s="38" t="s">
        <v>147</v>
      </c>
      <c r="D2" s="38">
        <v>3</v>
      </c>
      <c r="E2" s="38" t="s">
        <v>148</v>
      </c>
      <c r="F2" s="39" t="e">
        <f>VLOOKUP($E2,Ambiental!$A$16:$E$37,3,FALSE())</f>
        <v>#N/A</v>
      </c>
      <c r="G2" s="39" t="e">
        <f>VLOOKUP($E2,Ambiental!$A$16:$E$37,5,FALSE())</f>
        <v>#N/A</v>
      </c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12.75" customHeight="1" x14ac:dyDescent="0.25">
      <c r="A3" s="38" t="e">
        <f>Ambiental!#REF!</f>
        <v>#REF!</v>
      </c>
      <c r="B3" s="38">
        <f>'Ficha Técnica'!$B$15:$G$15</f>
        <v>0</v>
      </c>
      <c r="C3" s="38" t="s">
        <v>147</v>
      </c>
      <c r="D3" s="38">
        <v>3</v>
      </c>
      <c r="E3" s="38" t="s">
        <v>148</v>
      </c>
      <c r="F3" s="39" t="e">
        <f>VLOOKUP($E3,Ambiental!$A$16:$E$37,3,FALSE())</f>
        <v>#N/A</v>
      </c>
      <c r="G3" s="39" t="e">
        <f>VLOOKUP($E3,Ambiental!$A$16:$E$37,5,FALSE())</f>
        <v>#N/A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12.75" customHeight="1" x14ac:dyDescent="0.25">
      <c r="A4" s="38" t="e">
        <f>Ambiental!#REF!</f>
        <v>#REF!</v>
      </c>
      <c r="B4" s="38">
        <f>'Ficha Técnica'!$B$15:$G$15</f>
        <v>0</v>
      </c>
      <c r="C4" s="38" t="s">
        <v>147</v>
      </c>
      <c r="D4" s="38">
        <v>3</v>
      </c>
      <c r="E4" s="38" t="s">
        <v>148</v>
      </c>
      <c r="F4" s="39" t="e">
        <f>VLOOKUP($E4,Ambiental!$A$16:$E$37,3,FALSE())</f>
        <v>#N/A</v>
      </c>
      <c r="G4" s="39" t="e">
        <f>VLOOKUP($E4,Ambiental!$A$16:$E$37,5,FALSE())</f>
        <v>#N/A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12.75" customHeight="1" x14ac:dyDescent="0.25">
      <c r="A5" s="38" t="e">
        <f>Ambiental!#REF!</f>
        <v>#REF!</v>
      </c>
      <c r="B5" s="38">
        <f>'Ficha Técnica'!$B$15:$G$15</f>
        <v>0</v>
      </c>
      <c r="C5" s="38" t="s">
        <v>147</v>
      </c>
      <c r="D5" s="38">
        <v>3</v>
      </c>
      <c r="E5" s="38" t="s">
        <v>148</v>
      </c>
      <c r="F5" s="39" t="e">
        <f>VLOOKUP($E5,Ambiental!$A$16:$E$37,3,FALSE())</f>
        <v>#N/A</v>
      </c>
      <c r="G5" s="39" t="e">
        <f>VLOOKUP($E5,Ambiental!$A$16:$E$37,5,FALSE())</f>
        <v>#N/A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12.75" customHeight="1" x14ac:dyDescent="0.25">
      <c r="A6" s="38" t="e">
        <f>Ambiental!#REF!</f>
        <v>#REF!</v>
      </c>
      <c r="B6" s="38">
        <f>'Ficha Técnica'!$B$15:$G$15</f>
        <v>0</v>
      </c>
      <c r="C6" s="38" t="s">
        <v>147</v>
      </c>
      <c r="D6" s="38">
        <v>3</v>
      </c>
      <c r="E6" s="38" t="s">
        <v>148</v>
      </c>
      <c r="F6" s="39" t="e">
        <f>VLOOKUP($E6,Ambiental!$A$16:$E$37,3,FALSE())</f>
        <v>#N/A</v>
      </c>
      <c r="G6" s="39" t="e">
        <f>VLOOKUP($E6,Ambiental!$A$16:$E$37,5,FALSE())</f>
        <v>#N/A</v>
      </c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12.75" customHeight="1" x14ac:dyDescent="0.25">
      <c r="A7" s="38" t="e">
        <f>Ambiental!#REF!</f>
        <v>#REF!</v>
      </c>
      <c r="B7" s="38">
        <f>'Ficha Técnica'!$B$15:$G$15</f>
        <v>0</v>
      </c>
      <c r="C7" s="38" t="s">
        <v>147</v>
      </c>
      <c r="D7" s="38">
        <v>3</v>
      </c>
      <c r="E7" s="38" t="s">
        <v>148</v>
      </c>
      <c r="F7" s="39" t="e">
        <f>VLOOKUP($E7,Ambiental!$A$16:$E$37,3,FALSE())</f>
        <v>#N/A</v>
      </c>
      <c r="G7" s="39" t="e">
        <f>VLOOKUP($E7,Ambiental!$A$16:$E$37,5,FALSE())</f>
        <v>#N/A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12.75" customHeight="1" x14ac:dyDescent="0.25">
      <c r="A8" s="38" t="e">
        <f>Ambiental!#REF!</f>
        <v>#REF!</v>
      </c>
      <c r="B8" s="38">
        <f>'Ficha Técnica'!$B$15:$G$15</f>
        <v>0</v>
      </c>
      <c r="C8" s="38" t="s">
        <v>147</v>
      </c>
      <c r="D8" s="38">
        <v>3</v>
      </c>
      <c r="E8" s="38" t="s">
        <v>148</v>
      </c>
      <c r="F8" s="39" t="e">
        <f>VLOOKUP($E8,Ambiental!$A$16:$E$37,3,FALSE())</f>
        <v>#N/A</v>
      </c>
      <c r="G8" s="39" t="e">
        <f>VLOOKUP($E8,Ambiental!$A$16:$E$37,5,FALSE())</f>
        <v>#N/A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12.75" customHeight="1" x14ac:dyDescent="0.25">
      <c r="A9" s="38" t="e">
        <f>Ambiental!#REF!</f>
        <v>#REF!</v>
      </c>
      <c r="B9" s="38">
        <f>'Ficha Técnica'!$B$15:$G$15</f>
        <v>0</v>
      </c>
      <c r="C9" s="38" t="s">
        <v>147</v>
      </c>
      <c r="D9" s="38">
        <v>3</v>
      </c>
      <c r="E9" s="38" t="s">
        <v>148</v>
      </c>
      <c r="F9" s="39" t="e">
        <f>VLOOKUP($E9,Ambiental!$A$16:$E$37,3,FALSE())</f>
        <v>#N/A</v>
      </c>
      <c r="G9" s="39" t="e">
        <f>VLOOKUP($E9,Ambiental!$A$16:$E$37,5,FALSE())</f>
        <v>#N/A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12.75" customHeight="1" x14ac:dyDescent="0.25">
      <c r="A10" s="38" t="e">
        <f>Ambiental!#REF!</f>
        <v>#REF!</v>
      </c>
      <c r="B10" s="38">
        <f>'Ficha Técnica'!$B$15:$G$15</f>
        <v>0</v>
      </c>
      <c r="C10" s="38" t="s">
        <v>147</v>
      </c>
      <c r="D10" s="38">
        <v>3</v>
      </c>
      <c r="E10" s="38" t="s">
        <v>148</v>
      </c>
      <c r="F10" s="39" t="e">
        <f>VLOOKUP($E10,Ambiental!$A$16:$E$37,3,FALSE())</f>
        <v>#N/A</v>
      </c>
      <c r="G10" s="39" t="e">
        <f>VLOOKUP($E10,Ambiental!$A$16:$E$37,5,FALSE())</f>
        <v>#N/A</v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12.75" customHeight="1" x14ac:dyDescent="0.25">
      <c r="A11" s="38" t="e">
        <f>Ambiental!#REF!</f>
        <v>#REF!</v>
      </c>
      <c r="B11" s="38">
        <f>'Ficha Técnica'!$B$15:$G$15</f>
        <v>0</v>
      </c>
      <c r="C11" s="38" t="s">
        <v>147</v>
      </c>
      <c r="D11" s="38">
        <v>3</v>
      </c>
      <c r="E11" s="38" t="s">
        <v>148</v>
      </c>
      <c r="F11" s="39" t="e">
        <f>VLOOKUP($E11,Ambiental!$A$16:$E$37,3,FALSE())</f>
        <v>#N/A</v>
      </c>
      <c r="G11" s="39" t="e">
        <f>VLOOKUP($E11,Ambiental!$A$16:$E$37,5,FALSE())</f>
        <v>#N/A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12.75" customHeight="1" x14ac:dyDescent="0.25">
      <c r="A12" s="38" t="e">
        <f>Ambiental!#REF!</f>
        <v>#REF!</v>
      </c>
      <c r="B12" s="38">
        <f>'Ficha Técnica'!$B$15:$G$15</f>
        <v>0</v>
      </c>
      <c r="C12" s="38" t="s">
        <v>147</v>
      </c>
      <c r="D12" s="38">
        <v>3</v>
      </c>
      <c r="E12" s="38" t="s">
        <v>148</v>
      </c>
      <c r="F12" s="39" t="e">
        <f>VLOOKUP($E12,Ambiental!$A$16:$E$37,3,FALSE())</f>
        <v>#N/A</v>
      </c>
      <c r="G12" s="39" t="e">
        <f>VLOOKUP($E12,Ambiental!$A$16:$E$37,5,FALSE())</f>
        <v>#N/A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12.75" customHeight="1" x14ac:dyDescent="0.25">
      <c r="A13" s="38" t="e">
        <f>Ambiental!#REF!</f>
        <v>#REF!</v>
      </c>
      <c r="B13" s="38">
        <f>'Ficha Técnica'!$B$15:$G$15</f>
        <v>0</v>
      </c>
      <c r="C13" s="38" t="s">
        <v>147</v>
      </c>
      <c r="D13" s="38">
        <v>3</v>
      </c>
      <c r="E13" s="38" t="s">
        <v>148</v>
      </c>
      <c r="F13" s="39" t="e">
        <f>VLOOKUP($E13,Ambiental!$A$16:$E$37,3,FALSE())</f>
        <v>#N/A</v>
      </c>
      <c r="G13" s="39" t="e">
        <f>VLOOKUP($E13,Ambiental!$A$16:$E$37,5,FALSE())</f>
        <v>#N/A</v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ht="12.75" customHeight="1" x14ac:dyDescent="0.25">
      <c r="A14" s="38" t="e">
        <f>Ambiental!#REF!</f>
        <v>#REF!</v>
      </c>
      <c r="B14" s="38">
        <f>'Ficha Técnica'!$B$15:$G$15</f>
        <v>0</v>
      </c>
      <c r="C14" s="38" t="s">
        <v>147</v>
      </c>
      <c r="D14" s="38">
        <v>3</v>
      </c>
      <c r="E14" s="38" t="s">
        <v>148</v>
      </c>
      <c r="F14" s="39" t="e">
        <f>VLOOKUP($E14,Ambiental!$A$16:$E$37,3,FALSE())</f>
        <v>#N/A</v>
      </c>
      <c r="G14" s="39" t="e">
        <f>VLOOKUP($E14,Ambiental!$A$16:$E$37,5,FALSE())</f>
        <v>#N/A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12.75" customHeight="1" x14ac:dyDescent="0.25">
      <c r="A15" s="38" t="e">
        <f>Ambiental!#REF!</f>
        <v>#REF!</v>
      </c>
      <c r="B15" s="38">
        <f>'Ficha Técnica'!$B$15:$G$15</f>
        <v>0</v>
      </c>
      <c r="C15" s="38" t="s">
        <v>147</v>
      </c>
      <c r="D15" s="38">
        <v>3</v>
      </c>
      <c r="E15" s="38" t="s">
        <v>148</v>
      </c>
      <c r="F15" s="39" t="e">
        <f>VLOOKUP($E15,Ambiental!$A$16:$E$37,3,FALSE())</f>
        <v>#N/A</v>
      </c>
      <c r="G15" s="39" t="e">
        <f>VLOOKUP($E15,Ambiental!$A$16:$E$37,5,FALSE())</f>
        <v>#N/A</v>
      </c>
      <c r="H15" s="39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12.75" customHeight="1" x14ac:dyDescent="0.25">
      <c r="A16" s="38" t="e">
        <f>Ambiental!#REF!</f>
        <v>#REF!</v>
      </c>
      <c r="B16" s="38">
        <f>'Ficha Técnica'!$B$15:$G$15</f>
        <v>0</v>
      </c>
      <c r="C16" s="38" t="s">
        <v>147</v>
      </c>
      <c r="D16" s="38">
        <v>3</v>
      </c>
      <c r="E16" s="38" t="s">
        <v>148</v>
      </c>
      <c r="F16" s="39" t="e">
        <f>VLOOKUP($E16,Ambiental!$A$16:$E$37,3,FALSE())</f>
        <v>#N/A</v>
      </c>
      <c r="G16" s="39" t="e">
        <f>VLOOKUP($E16,Ambiental!$A$16:$E$37,5,FALSE())</f>
        <v>#N/A</v>
      </c>
      <c r="H16" s="39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ht="12.75" customHeight="1" x14ac:dyDescent="0.25">
      <c r="A17" s="38" t="e">
        <f>Ambiental!#REF!</f>
        <v>#REF!</v>
      </c>
      <c r="B17" s="38">
        <f>'Ficha Técnica'!$B$15:$G$15</f>
        <v>0</v>
      </c>
      <c r="C17" s="38" t="s">
        <v>147</v>
      </c>
      <c r="D17" s="38">
        <v>3</v>
      </c>
      <c r="E17" s="38" t="s">
        <v>148</v>
      </c>
      <c r="F17" s="39" t="e">
        <f>VLOOKUP($E17,Ambiental!$A$16:$E$37,3,FALSE())</f>
        <v>#N/A</v>
      </c>
      <c r="G17" s="39" t="e">
        <f>VLOOKUP($E17,Ambiental!$A$16:$E$37,5,FALSE())</f>
        <v>#N/A</v>
      </c>
      <c r="H17" s="39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12.75" customHeight="1" x14ac:dyDescent="0.25">
      <c r="A18" s="38" t="e">
        <f>Ambiental!#REF!</f>
        <v>#REF!</v>
      </c>
      <c r="B18" s="38">
        <f>'Ficha Técnica'!$B$15:$G$15</f>
        <v>0</v>
      </c>
      <c r="C18" s="38" t="s">
        <v>147</v>
      </c>
      <c r="D18" s="38">
        <v>3</v>
      </c>
      <c r="E18" s="38" t="s">
        <v>148</v>
      </c>
      <c r="F18" s="39" t="e">
        <f>VLOOKUP($E18,Ambiental!$A$16:$E$37,3,FALSE())</f>
        <v>#N/A</v>
      </c>
      <c r="G18" s="39" t="e">
        <f>VLOOKUP($E18,Ambiental!$A$16:$E$37,5,FALSE())</f>
        <v>#N/A</v>
      </c>
      <c r="H18" s="39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12.75" customHeight="1" x14ac:dyDescent="0.25">
      <c r="A19" s="38" t="e">
        <f>Ambiental!#REF!</f>
        <v>#REF!</v>
      </c>
      <c r="B19" s="38">
        <f>'Ficha Técnica'!$B$15:$G$15</f>
        <v>0</v>
      </c>
      <c r="C19" s="38" t="s">
        <v>147</v>
      </c>
      <c r="D19" s="38">
        <v>3</v>
      </c>
      <c r="E19" s="38" t="s">
        <v>148</v>
      </c>
      <c r="F19" s="39" t="e">
        <f>VLOOKUP($E19,Ambiental!$A$16:$E$37,3,FALSE())</f>
        <v>#N/A</v>
      </c>
      <c r="G19" s="39" t="e">
        <f>VLOOKUP($E19,Ambiental!$A$16:$E$37,5,FALSE())</f>
        <v>#N/A</v>
      </c>
      <c r="H19" s="39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12.75" customHeight="1" x14ac:dyDescent="0.25">
      <c r="A20" s="38" t="e">
        <f>Ambiental!#REF!</f>
        <v>#REF!</v>
      </c>
      <c r="B20" s="38">
        <f>'Ficha Técnica'!$B$15:$G$15</f>
        <v>0</v>
      </c>
      <c r="C20" s="38" t="s">
        <v>147</v>
      </c>
      <c r="D20" s="38">
        <v>3</v>
      </c>
      <c r="E20" s="38" t="s">
        <v>148</v>
      </c>
      <c r="F20" s="39" t="e">
        <f>VLOOKUP($E20,Ambiental!$A$16:$E$37,3,FALSE())</f>
        <v>#N/A</v>
      </c>
      <c r="G20" s="39" t="e">
        <f>VLOOKUP($E20,Ambiental!$A$16:$E$37,5,FALSE())</f>
        <v>#N/A</v>
      </c>
      <c r="H20" s="39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12.75" customHeight="1" x14ac:dyDescent="0.25">
      <c r="A21" s="38" t="e">
        <f>Ambiental!#REF!</f>
        <v>#REF!</v>
      </c>
      <c r="B21" s="38">
        <f>'Ficha Técnica'!$B$15:$G$15</f>
        <v>0</v>
      </c>
      <c r="C21" s="38" t="s">
        <v>147</v>
      </c>
      <c r="D21" s="38">
        <v>3</v>
      </c>
      <c r="E21" s="38" t="s">
        <v>148</v>
      </c>
      <c r="F21" s="39" t="e">
        <f>VLOOKUP($E21,Ambiental!$A$16:$E$37,3,FALSE())</f>
        <v>#N/A</v>
      </c>
      <c r="G21" s="39" t="e">
        <f>VLOOKUP($E21,Ambiental!$A$16:$E$37,5,FALSE())</f>
        <v>#N/A</v>
      </c>
      <c r="H21" s="39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12.75" customHeight="1" x14ac:dyDescent="0.25">
      <c r="A22" s="38" t="e">
        <f>Ambiental!#REF!</f>
        <v>#REF!</v>
      </c>
      <c r="B22" s="38">
        <f>'Ficha Técnica'!$B$15:$G$15</f>
        <v>0</v>
      </c>
      <c r="C22" s="38" t="s">
        <v>147</v>
      </c>
      <c r="D22" s="38">
        <v>3</v>
      </c>
      <c r="E22" s="38" t="s">
        <v>148</v>
      </c>
      <c r="F22" s="39" t="e">
        <f>VLOOKUP($E22,Ambiental!$A$16:$E$37,3,FALSE())</f>
        <v>#N/A</v>
      </c>
      <c r="G22" s="39" t="e">
        <f>VLOOKUP($E22,Ambiental!$A$16:$E$37,5,FALSE())</f>
        <v>#N/A</v>
      </c>
      <c r="H22" s="39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12.75" customHeight="1" x14ac:dyDescent="0.25">
      <c r="A23" s="38" t="e">
        <f>Ambiental!#REF!</f>
        <v>#REF!</v>
      </c>
      <c r="B23" s="38">
        <f>'Ficha Técnica'!$B$15:$G$15</f>
        <v>0</v>
      </c>
      <c r="C23" s="38" t="s">
        <v>147</v>
      </c>
      <c r="D23" s="38">
        <v>3</v>
      </c>
      <c r="E23" s="38" t="s">
        <v>148</v>
      </c>
      <c r="F23" s="39" t="e">
        <f>VLOOKUP($E23,Ambiental!$A$16:$E$37,3,FALSE())</f>
        <v>#N/A</v>
      </c>
      <c r="G23" s="39" t="e">
        <f>VLOOKUP($E23,Ambiental!$A$16:$E$37,5,FALSE())</f>
        <v>#N/A</v>
      </c>
      <c r="H23" s="39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12.75" customHeight="1" x14ac:dyDescent="0.25">
      <c r="A24" s="38" t="e">
        <f>Ambiental!#REF!</f>
        <v>#REF!</v>
      </c>
      <c r="B24" s="38">
        <f>'Ficha Técnica'!$B$15:$G$15</f>
        <v>0</v>
      </c>
      <c r="C24" s="38" t="s">
        <v>147</v>
      </c>
      <c r="D24" s="38">
        <v>3</v>
      </c>
      <c r="E24" s="38" t="s">
        <v>148</v>
      </c>
      <c r="F24" s="39" t="e">
        <f>VLOOKUP($E24,Ambiental!$A$16:$E$37,3,FALSE())</f>
        <v>#N/A</v>
      </c>
      <c r="G24" s="39" t="e">
        <f>VLOOKUP($E24,Ambiental!$A$16:$E$37,5,FALSE())</f>
        <v>#N/A</v>
      </c>
      <c r="H24" s="40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12.75" customHeight="1" x14ac:dyDescent="0.25">
      <c r="A25" s="38" t="e">
        <f>Ambiental!#REF!</f>
        <v>#REF!</v>
      </c>
      <c r="B25" s="38">
        <f>'Ficha Técnica'!$B$15:$G$15</f>
        <v>0</v>
      </c>
      <c r="C25" s="38" t="s">
        <v>147</v>
      </c>
      <c r="D25" s="38">
        <v>3</v>
      </c>
      <c r="E25" s="38" t="s">
        <v>148</v>
      </c>
      <c r="F25" s="39" t="e">
        <f>VLOOKUP($E25,Ambiental!$A$16:$E$37,3,FALSE())</f>
        <v>#N/A</v>
      </c>
      <c r="G25" s="39" t="e">
        <f>VLOOKUP($E25,Ambiental!$A$16:$E$37,5,FALSE())</f>
        <v>#N/A</v>
      </c>
      <c r="H25" s="40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12.75" customHeight="1" x14ac:dyDescent="0.25">
      <c r="A26" s="38" t="e">
        <f>Ambiental!#REF!</f>
        <v>#REF!</v>
      </c>
      <c r="B26" s="38">
        <f>'Ficha Técnica'!$B$15:$G$15</f>
        <v>0</v>
      </c>
      <c r="C26" s="38" t="s">
        <v>147</v>
      </c>
      <c r="D26" s="38">
        <v>3</v>
      </c>
      <c r="E26" s="38" t="s">
        <v>148</v>
      </c>
      <c r="F26" s="39" t="e">
        <f>VLOOKUP($E26,Ambiental!$A$16:$E$37,3,FALSE())</f>
        <v>#N/A</v>
      </c>
      <c r="G26" s="39" t="e">
        <f>VLOOKUP($E26,Ambiental!$A$16:$E$37,5,FALSE())</f>
        <v>#N/A</v>
      </c>
      <c r="H26" s="39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2.75" customHeight="1" x14ac:dyDescent="0.25">
      <c r="A27" s="38" t="e">
        <f>Ambiental!#REF!</f>
        <v>#REF!</v>
      </c>
      <c r="B27" s="38">
        <f>'Ficha Técnica'!$B$15:$G$15</f>
        <v>0</v>
      </c>
      <c r="C27" s="38" t="s">
        <v>147</v>
      </c>
      <c r="D27" s="38">
        <v>3</v>
      </c>
      <c r="E27" s="38" t="s">
        <v>148</v>
      </c>
      <c r="F27" s="39" t="e">
        <f>VLOOKUP($E27,Ambiental!$A$16:$E$37,3,FALSE())</f>
        <v>#N/A</v>
      </c>
      <c r="G27" s="39" t="e">
        <f>VLOOKUP($E27,Ambiental!$A$16:$E$37,5,FALSE())</f>
        <v>#N/A</v>
      </c>
      <c r="H27" s="39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2.75" customHeight="1" x14ac:dyDescent="0.25">
      <c r="A28" s="38" t="e">
        <f>Ambiental!#REF!</f>
        <v>#REF!</v>
      </c>
      <c r="B28" s="38">
        <f>'Ficha Técnica'!$B$15:$G$15</f>
        <v>0</v>
      </c>
      <c r="C28" s="38" t="s">
        <v>147</v>
      </c>
      <c r="D28" s="38">
        <v>3</v>
      </c>
      <c r="E28" s="38" t="s">
        <v>148</v>
      </c>
      <c r="F28" s="39" t="e">
        <f>VLOOKUP($E28,Ambiental!$A$16:$E$37,3,FALSE())</f>
        <v>#N/A</v>
      </c>
      <c r="G28" s="39" t="e">
        <f>VLOOKUP($E28,Ambiental!$A$16:$E$37,5,FALSE())</f>
        <v>#N/A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12.75" customHeight="1" x14ac:dyDescent="0.25">
      <c r="A29" s="38" t="e">
        <f>Ambiental!#REF!</f>
        <v>#REF!</v>
      </c>
      <c r="B29" s="38">
        <f>'Ficha Técnica'!$B$15:$G$15</f>
        <v>0</v>
      </c>
      <c r="C29" s="38" t="s">
        <v>147</v>
      </c>
      <c r="D29" s="38">
        <v>3</v>
      </c>
      <c r="E29" s="38" t="s">
        <v>148</v>
      </c>
      <c r="F29" s="39" t="e">
        <f>VLOOKUP($E29,Ambiental!$A$16:$E$37,3,FALSE())</f>
        <v>#N/A</v>
      </c>
      <c r="G29" s="39" t="e">
        <f>VLOOKUP($E29,Ambiental!$A$16:$E$37,5,FALSE())</f>
        <v>#N/A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2.75" customHeight="1" x14ac:dyDescent="0.25">
      <c r="A30" s="38" t="e">
        <f>Ambiental!#REF!</f>
        <v>#REF!</v>
      </c>
      <c r="B30" s="38">
        <f>'Ficha Técnica'!$B$15:$G$15</f>
        <v>0</v>
      </c>
      <c r="C30" s="38" t="s">
        <v>147</v>
      </c>
      <c r="D30" s="38">
        <v>3</v>
      </c>
      <c r="E30" s="38" t="s">
        <v>148</v>
      </c>
      <c r="F30" s="39" t="e">
        <f>VLOOKUP($E30,Ambiental!$A$16:$E$37,3,FALSE())</f>
        <v>#N/A</v>
      </c>
      <c r="G30" s="39" t="e">
        <f>VLOOKUP($E30,Ambiental!$A$16:$E$37,5,FALSE())</f>
        <v>#N/A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12.75" customHeight="1" x14ac:dyDescent="0.25">
      <c r="A31" s="38" t="e">
        <f>Ambiental!#REF!</f>
        <v>#REF!</v>
      </c>
      <c r="B31" s="38">
        <f>'Ficha Técnica'!$B$15:$G$15</f>
        <v>0</v>
      </c>
      <c r="C31" s="38" t="s">
        <v>147</v>
      </c>
      <c r="D31" s="38">
        <v>3</v>
      </c>
      <c r="E31" s="38" t="s">
        <v>148</v>
      </c>
      <c r="F31" s="39" t="e">
        <f>VLOOKUP($E31,Ambiental!$A$16:$E$37,3,FALSE())</f>
        <v>#N/A</v>
      </c>
      <c r="G31" s="39" t="e">
        <f>VLOOKUP($E31,Ambiental!$A$16:$E$37,5,FALSE())</f>
        <v>#N/A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12.75" customHeight="1" x14ac:dyDescent="0.25">
      <c r="A32" s="38" t="e">
        <f>Ambiental!#REF!</f>
        <v>#REF!</v>
      </c>
      <c r="B32" s="38">
        <f>'Ficha Técnica'!$B$15:$G$15</f>
        <v>0</v>
      </c>
      <c r="C32" s="38" t="s">
        <v>147</v>
      </c>
      <c r="D32" s="38">
        <v>3</v>
      </c>
      <c r="E32" s="38" t="s">
        <v>148</v>
      </c>
      <c r="F32" s="39" t="e">
        <f>VLOOKUP($E32,Ambiental!$A$16:$E$37,3,FALSE())</f>
        <v>#N/A</v>
      </c>
      <c r="G32" s="39" t="e">
        <f>VLOOKUP($E32,Ambiental!$A$16:$E$37,5,FALSE())</f>
        <v>#N/A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2.75" customHeight="1" x14ac:dyDescent="0.25">
      <c r="A33" s="38" t="e">
        <f>Ambiental!#REF!</f>
        <v>#REF!</v>
      </c>
      <c r="B33" s="38">
        <f>'Ficha Técnica'!$B$15:$G$15</f>
        <v>0</v>
      </c>
      <c r="C33" s="38" t="s">
        <v>147</v>
      </c>
      <c r="D33" s="38">
        <v>3</v>
      </c>
      <c r="E33" s="38" t="s">
        <v>148</v>
      </c>
      <c r="F33" s="39" t="e">
        <f>VLOOKUP($E33,Ambiental!$A$16:$E$37,3,FALSE())</f>
        <v>#N/A</v>
      </c>
      <c r="G33" s="39" t="e">
        <f>VLOOKUP($E33,Ambiental!$A$16:$E$37,5,FALSE())</f>
        <v>#N/A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12.75" customHeight="1" x14ac:dyDescent="0.25">
      <c r="A34" s="38" t="e">
        <f>Ambiental!#REF!</f>
        <v>#REF!</v>
      </c>
      <c r="B34" s="38">
        <f>'Ficha Técnica'!$B$15:$G$15</f>
        <v>0</v>
      </c>
      <c r="C34" s="38" t="s">
        <v>147</v>
      </c>
      <c r="D34" s="38">
        <v>3</v>
      </c>
      <c r="E34" s="38" t="s">
        <v>148</v>
      </c>
      <c r="F34" s="39" t="e">
        <f>VLOOKUP($E34,Ambiental!$A$16:$E$37,3,FALSE())</f>
        <v>#N/A</v>
      </c>
      <c r="G34" s="39" t="e">
        <f>VLOOKUP($E34,Ambiental!$A$16:$E$37,5,FALSE())</f>
        <v>#N/A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12.75" customHeight="1" x14ac:dyDescent="0.25">
      <c r="A35" s="38" t="e">
        <f>Ambiental!#REF!</f>
        <v>#REF!</v>
      </c>
      <c r="B35" s="38">
        <f>'Ficha Técnica'!$B$15:$G$15</f>
        <v>0</v>
      </c>
      <c r="C35" s="38" t="s">
        <v>147</v>
      </c>
      <c r="D35" s="38">
        <v>3</v>
      </c>
      <c r="E35" s="38" t="s">
        <v>148</v>
      </c>
      <c r="F35" s="39" t="e">
        <f>VLOOKUP($E35,Ambiental!$A$16:$E$37,3,FALSE())</f>
        <v>#N/A</v>
      </c>
      <c r="G35" s="39" t="e">
        <f>VLOOKUP($E35,Ambiental!$A$16:$E$37,5,FALSE())</f>
        <v>#N/A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12.75" customHeight="1" x14ac:dyDescent="0.25">
      <c r="A36" s="38" t="e">
        <f>Ambiental!#REF!</f>
        <v>#REF!</v>
      </c>
      <c r="B36" s="38">
        <f>'Ficha Técnica'!$B$15:$G$15</f>
        <v>0</v>
      </c>
      <c r="C36" s="38" t="s">
        <v>147</v>
      </c>
      <c r="D36" s="38">
        <v>3</v>
      </c>
      <c r="E36" s="38" t="s">
        <v>148</v>
      </c>
      <c r="F36" s="39" t="e">
        <f>VLOOKUP($E36,Ambiental!$A$16:$E$37,3,FALSE())</f>
        <v>#N/A</v>
      </c>
      <c r="G36" s="39" t="e">
        <f>VLOOKUP($E36,Ambiental!$A$16:$E$37,5,FALSE())</f>
        <v>#N/A</v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12.75" customHeight="1" x14ac:dyDescent="0.25">
      <c r="A37" s="38" t="e">
        <f>Ambiental!#REF!</f>
        <v>#REF!</v>
      </c>
      <c r="B37" s="38">
        <f>'Ficha Técnica'!$B$15:$G$15</f>
        <v>0</v>
      </c>
      <c r="C37" s="38" t="s">
        <v>147</v>
      </c>
      <c r="D37" s="38">
        <v>3</v>
      </c>
      <c r="E37" s="38" t="s">
        <v>148</v>
      </c>
      <c r="F37" s="39" t="e">
        <f>VLOOKUP($E37,Ambiental!$A$16:$E$37,3,FALSE())</f>
        <v>#N/A</v>
      </c>
      <c r="G37" s="39" t="e">
        <f>VLOOKUP($E37,Ambiental!$A$16:$E$37,5,FALSE())</f>
        <v>#N/A</v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12.75" customHeight="1" x14ac:dyDescent="0.25">
      <c r="A38" s="38" t="e">
        <f>Ambiental!#REF!</f>
        <v>#REF!</v>
      </c>
      <c r="B38" s="38">
        <f>'Ficha Técnica'!$B$15:$G$15</f>
        <v>0</v>
      </c>
      <c r="C38" s="38" t="s">
        <v>147</v>
      </c>
      <c r="D38" s="38">
        <v>3</v>
      </c>
      <c r="E38" s="38" t="s">
        <v>148</v>
      </c>
      <c r="F38" s="39" t="e">
        <f>VLOOKUP($E38,Ambiental!$A$16:$E$37,3,FALSE())</f>
        <v>#N/A</v>
      </c>
      <c r="G38" s="39" t="e">
        <f>VLOOKUP($E38,Ambiental!$A$16:$E$37,5,FALSE())</f>
        <v>#N/A</v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12.75" customHeight="1" x14ac:dyDescent="0.25">
      <c r="A39" s="38" t="e">
        <f>Ambiental!#REF!</f>
        <v>#REF!</v>
      </c>
      <c r="B39" s="38">
        <f>'Ficha Técnica'!$B$15:$G$15</f>
        <v>0</v>
      </c>
      <c r="C39" s="38" t="s">
        <v>147</v>
      </c>
      <c r="D39" s="38">
        <v>3</v>
      </c>
      <c r="E39" s="38" t="s">
        <v>148</v>
      </c>
      <c r="F39" s="39" t="e">
        <f>VLOOKUP($E39,Ambiental!$A$16:$E$37,3,FALSE())</f>
        <v>#N/A</v>
      </c>
      <c r="G39" s="39" t="e">
        <f>VLOOKUP($E39,Ambiental!$A$16:$E$37,5,FALSE())</f>
        <v>#N/A</v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12.75" customHeight="1" x14ac:dyDescent="0.25">
      <c r="A40" s="38" t="e">
        <f>Ambiental!#REF!</f>
        <v>#REF!</v>
      </c>
      <c r="B40" s="38">
        <f>'Ficha Técnica'!$B$15:$G$15</f>
        <v>0</v>
      </c>
      <c r="C40" s="38" t="s">
        <v>147</v>
      </c>
      <c r="D40" s="38">
        <v>3</v>
      </c>
      <c r="E40" s="38" t="s">
        <v>148</v>
      </c>
      <c r="F40" s="39" t="e">
        <f>VLOOKUP($E40,Ambiental!$A$16:$E$37,3,FALSE())</f>
        <v>#N/A</v>
      </c>
      <c r="G40" s="39" t="e">
        <f>VLOOKUP($E40,Ambiental!$A$16:$E$37,5,FALSE())</f>
        <v>#N/A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12.75" customHeight="1" x14ac:dyDescent="0.25">
      <c r="A41" s="38" t="e">
        <f>Ambiental!#REF!</f>
        <v>#REF!</v>
      </c>
      <c r="B41" s="38">
        <f>'Ficha Técnica'!$B$15:$G$15</f>
        <v>0</v>
      </c>
      <c r="C41" s="38" t="s">
        <v>147</v>
      </c>
      <c r="D41" s="38">
        <v>3</v>
      </c>
      <c r="E41" s="38" t="s">
        <v>148</v>
      </c>
      <c r="F41" s="39" t="e">
        <f>VLOOKUP($E41,Ambiental!$A$16:$E$37,3,FALSE())</f>
        <v>#N/A</v>
      </c>
      <c r="G41" s="39" t="e">
        <f>VLOOKUP($E41,Ambiental!$A$16:$E$37,5,FALSE())</f>
        <v>#N/A</v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12.75" customHeight="1" x14ac:dyDescent="0.25">
      <c r="A42" s="38" t="e">
        <f>Ambiental!#REF!</f>
        <v>#REF!</v>
      </c>
      <c r="B42" s="38">
        <f>'Ficha Técnica'!$B$15:$G$15</f>
        <v>0</v>
      </c>
      <c r="C42" s="38" t="s">
        <v>147</v>
      </c>
      <c r="D42" s="38">
        <v>3</v>
      </c>
      <c r="E42" s="38" t="s">
        <v>148</v>
      </c>
      <c r="F42" s="39" t="e">
        <f>VLOOKUP($E42,Ambiental!$A$16:$E$37,3,FALSE())</f>
        <v>#N/A</v>
      </c>
      <c r="G42" s="39" t="e">
        <f>VLOOKUP($E42,Ambiental!$A$16:$E$37,5,FALSE())</f>
        <v>#N/A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12.75" customHeight="1" x14ac:dyDescent="0.25">
      <c r="A43" s="38" t="e">
        <f>Ambiental!#REF!</f>
        <v>#REF!</v>
      </c>
      <c r="B43" s="38">
        <f>'Ficha Técnica'!$B$15:$G$15</f>
        <v>0</v>
      </c>
      <c r="C43" s="38" t="s">
        <v>147</v>
      </c>
      <c r="D43" s="38">
        <v>3</v>
      </c>
      <c r="E43" s="38" t="s">
        <v>148</v>
      </c>
      <c r="F43" s="39" t="e">
        <f>VLOOKUP($E43,Ambiental!$A$16:$E$37,3,FALSE())</f>
        <v>#N/A</v>
      </c>
      <c r="G43" s="39" t="e">
        <f>VLOOKUP($E43,Ambiental!$A$16:$E$37,5,FALSE())</f>
        <v>#N/A</v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ht="12.75" customHeight="1" x14ac:dyDescent="0.25">
      <c r="A44" s="38" t="e">
        <f>Ambiental!#REF!</f>
        <v>#REF!</v>
      </c>
      <c r="B44" s="38">
        <f>'Ficha Técnica'!$B$15:$G$15</f>
        <v>0</v>
      </c>
      <c r="C44" s="38" t="s">
        <v>147</v>
      </c>
      <c r="D44" s="38">
        <v>3</v>
      </c>
      <c r="E44" s="38" t="s">
        <v>148</v>
      </c>
      <c r="F44" s="39" t="e">
        <f>VLOOKUP($E44,Ambiental!$A$16:$E$37,3,FALSE())</f>
        <v>#N/A</v>
      </c>
      <c r="G44" s="39" t="e">
        <f>VLOOKUP($E44,Ambiental!$A$16:$E$37,5,FALSE())</f>
        <v>#N/A</v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ht="12.75" customHeight="1" x14ac:dyDescent="0.25">
      <c r="A45" s="38" t="e">
        <f>Ambiental!#REF!</f>
        <v>#REF!</v>
      </c>
      <c r="B45" s="38">
        <f>'Ficha Técnica'!$B$15:$G$15</f>
        <v>0</v>
      </c>
      <c r="C45" s="38" t="s">
        <v>147</v>
      </c>
      <c r="D45" s="38">
        <v>3</v>
      </c>
      <c r="E45" s="38" t="s">
        <v>148</v>
      </c>
      <c r="F45" s="39" t="e">
        <f>VLOOKUP($E45,Ambiental!$A$16:$E$37,3,FALSE())</f>
        <v>#N/A</v>
      </c>
      <c r="G45" s="39" t="e">
        <f>VLOOKUP($E45,Ambiental!$A$16:$E$37,5,FALSE())</f>
        <v>#N/A</v>
      </c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12.75" customHeight="1" x14ac:dyDescent="0.25">
      <c r="A46" s="38" t="e">
        <f>Ambiental!#REF!</f>
        <v>#REF!</v>
      </c>
      <c r="B46" s="38">
        <f>'Ficha Técnica'!$B$15:$G$15</f>
        <v>0</v>
      </c>
      <c r="C46" s="38" t="s">
        <v>147</v>
      </c>
      <c r="D46" s="38">
        <v>3</v>
      </c>
      <c r="E46" s="38" t="s">
        <v>148</v>
      </c>
      <c r="F46" s="39" t="e">
        <f>VLOOKUP($E46,Ambiental!$A$16:$E$37,3,FALSE())</f>
        <v>#N/A</v>
      </c>
      <c r="G46" s="39" t="e">
        <f>VLOOKUP($E46,Ambiental!$A$16:$E$37,5,FALSE())</f>
        <v>#N/A</v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12.75" customHeight="1" x14ac:dyDescent="0.25">
      <c r="A47" s="38" t="e">
        <f>Ambiental!#REF!</f>
        <v>#REF!</v>
      </c>
      <c r="B47" s="38">
        <f>'Ficha Técnica'!$B$15:$G$15</f>
        <v>0</v>
      </c>
      <c r="C47" s="38" t="s">
        <v>147</v>
      </c>
      <c r="D47" s="38">
        <v>3</v>
      </c>
      <c r="E47" s="38" t="s">
        <v>148</v>
      </c>
      <c r="F47" s="39" t="e">
        <f>VLOOKUP($E47,Ambiental!$A$16:$E$37,3,FALSE())</f>
        <v>#N/A</v>
      </c>
      <c r="G47" s="39" t="e">
        <f>VLOOKUP($E47,Ambiental!$A$16:$E$37,5,FALSE())</f>
        <v>#N/A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12.75" customHeight="1" x14ac:dyDescent="0.25">
      <c r="A48" s="38" t="e">
        <f>Ambiental!#REF!</f>
        <v>#REF!</v>
      </c>
      <c r="B48" s="38">
        <f>'Ficha Técnica'!$B$15:$G$15</f>
        <v>0</v>
      </c>
      <c r="C48" s="38" t="s">
        <v>147</v>
      </c>
      <c r="D48" s="38">
        <v>3</v>
      </c>
      <c r="E48" s="38" t="s">
        <v>148</v>
      </c>
      <c r="F48" s="39" t="e">
        <f>VLOOKUP($E48,Ambiental!$A$16:$E$37,3,FALSE())</f>
        <v>#N/A</v>
      </c>
      <c r="G48" s="39" t="e">
        <f>VLOOKUP($E48,Ambiental!$A$16:$E$37,5,FALSE())</f>
        <v>#N/A</v>
      </c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ht="12.75" customHeight="1" x14ac:dyDescent="0.25">
      <c r="A49" s="38" t="e">
        <f>Ambiental!#REF!</f>
        <v>#REF!</v>
      </c>
      <c r="B49" s="38">
        <f>'Ficha Técnica'!$B$15:$G$15</f>
        <v>0</v>
      </c>
      <c r="C49" s="38" t="s">
        <v>147</v>
      </c>
      <c r="D49" s="38">
        <v>3</v>
      </c>
      <c r="E49" s="38" t="s">
        <v>148</v>
      </c>
      <c r="F49" s="39" t="e">
        <f>VLOOKUP($E49,Ambiental!$A$16:$E$37,3,FALSE())</f>
        <v>#N/A</v>
      </c>
      <c r="G49" s="39" t="e">
        <f>VLOOKUP($E49,Ambiental!$A$16:$E$37,5,FALSE())</f>
        <v>#N/A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12.75" customHeight="1" x14ac:dyDescent="0.25">
      <c r="A50" s="38" t="e">
        <f>Ambiental!#REF!</f>
        <v>#REF!</v>
      </c>
      <c r="B50" s="38">
        <f>'Ficha Técnica'!$B$15:$G$15</f>
        <v>0</v>
      </c>
      <c r="C50" s="38" t="s">
        <v>147</v>
      </c>
      <c r="D50" s="38">
        <v>3</v>
      </c>
      <c r="E50" s="38" t="s">
        <v>148</v>
      </c>
      <c r="F50" s="39" t="e">
        <f>VLOOKUP($E50,Ambiental!$A$16:$E$37,3,FALSE())</f>
        <v>#N/A</v>
      </c>
      <c r="G50" s="39" t="e">
        <f>VLOOKUP($E50,Ambiental!$A$16:$E$37,5,FALSE())</f>
        <v>#N/A</v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ht="12.75" customHeight="1" x14ac:dyDescent="0.25">
      <c r="A51" s="38" t="e">
        <f>Ambiental!#REF!</f>
        <v>#REF!</v>
      </c>
      <c r="B51" s="38">
        <f>'Ficha Técnica'!$B$15:$G$15</f>
        <v>0</v>
      </c>
      <c r="C51" s="38" t="s">
        <v>147</v>
      </c>
      <c r="D51" s="38">
        <v>3</v>
      </c>
      <c r="E51" s="38" t="s">
        <v>148</v>
      </c>
      <c r="F51" s="39" t="e">
        <f>VLOOKUP($E51,Ambiental!$A$16:$E$37,3,FALSE())</f>
        <v>#N/A</v>
      </c>
      <c r="G51" s="39" t="e">
        <f>VLOOKUP($E51,Ambiental!$A$16:$E$37,5,FALSE())</f>
        <v>#N/A</v>
      </c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12.75" customHeight="1" x14ac:dyDescent="0.25">
      <c r="A52" s="38" t="e">
        <f>Ambiental!#REF!</f>
        <v>#REF!</v>
      </c>
      <c r="B52" s="38">
        <f>'Ficha Técnica'!$B$15:$G$15</f>
        <v>0</v>
      </c>
      <c r="C52" s="38" t="s">
        <v>147</v>
      </c>
      <c r="D52" s="38">
        <v>3</v>
      </c>
      <c r="E52" s="38" t="s">
        <v>148</v>
      </c>
      <c r="F52" s="39" t="e">
        <f>VLOOKUP($E52,Ambiental!$A$16:$E$37,3,FALSE())</f>
        <v>#N/A</v>
      </c>
      <c r="G52" s="39" t="e">
        <f>VLOOKUP($E52,Ambiental!$A$16:$E$37,5,FALSE())</f>
        <v>#N/A</v>
      </c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12.75" customHeight="1" x14ac:dyDescent="0.25">
      <c r="A53" s="38" t="e">
        <f>Ambiental!#REF!</f>
        <v>#REF!</v>
      </c>
      <c r="B53" s="38">
        <f>'Ficha Técnica'!$B$15:$G$15</f>
        <v>0</v>
      </c>
      <c r="C53" s="38" t="s">
        <v>147</v>
      </c>
      <c r="D53" s="38">
        <v>3</v>
      </c>
      <c r="E53" s="38" t="s">
        <v>148</v>
      </c>
      <c r="F53" s="39" t="e">
        <f>VLOOKUP($E53,Ambiental!$A$16:$E$37,3,FALSE())</f>
        <v>#N/A</v>
      </c>
      <c r="G53" s="39" t="e">
        <f>VLOOKUP($E53,Ambiental!$A$16:$E$37,5,FALSE())</f>
        <v>#N/A</v>
      </c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ht="12.75" customHeight="1" x14ac:dyDescent="0.25">
      <c r="A54" s="38" t="e">
        <f>Ambiental!#REF!</f>
        <v>#REF!</v>
      </c>
      <c r="B54" s="38">
        <f>'Ficha Técnica'!$B$15:$G$15</f>
        <v>0</v>
      </c>
      <c r="C54" s="38" t="s">
        <v>147</v>
      </c>
      <c r="D54" s="38">
        <v>3</v>
      </c>
      <c r="E54" s="38" t="s">
        <v>148</v>
      </c>
      <c r="F54" s="39" t="e">
        <f>VLOOKUP($E54,Ambiental!$A$16:$E$37,3,FALSE())</f>
        <v>#N/A</v>
      </c>
      <c r="G54" s="39" t="e">
        <f>VLOOKUP($E54,Ambiental!$A$16:$E$37,5,FALSE())</f>
        <v>#N/A</v>
      </c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ht="12.75" customHeight="1" x14ac:dyDescent="0.25">
      <c r="A55" s="38" t="e">
        <f>Ambiental!#REF!</f>
        <v>#REF!</v>
      </c>
      <c r="B55" s="38">
        <f>'Ficha Técnica'!$B$15:$G$15</f>
        <v>0</v>
      </c>
      <c r="C55" s="38" t="s">
        <v>147</v>
      </c>
      <c r="D55" s="38">
        <v>3</v>
      </c>
      <c r="E55" s="38" t="s">
        <v>148</v>
      </c>
      <c r="F55" s="39" t="e">
        <f>VLOOKUP($E55,Ambiental!$A$16:$E$37,3,FALSE())</f>
        <v>#N/A</v>
      </c>
      <c r="G55" s="39" t="e">
        <f>VLOOKUP($E55,Ambiental!$A$16:$E$37,5,FALSE())</f>
        <v>#N/A</v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ht="12.75" customHeight="1" x14ac:dyDescent="0.25">
      <c r="A56" s="38" t="e">
        <f>Ambiental!#REF!</f>
        <v>#REF!</v>
      </c>
      <c r="B56" s="38">
        <f>'Ficha Técnica'!$B$15:$G$15</f>
        <v>0</v>
      </c>
      <c r="C56" s="38" t="s">
        <v>147</v>
      </c>
      <c r="D56" s="38">
        <v>3</v>
      </c>
      <c r="E56" s="38" t="s">
        <v>148</v>
      </c>
      <c r="F56" s="39" t="e">
        <f>VLOOKUP($E56,Ambiental!$A$16:$E$37,3,FALSE())</f>
        <v>#N/A</v>
      </c>
      <c r="G56" s="39" t="e">
        <f>VLOOKUP($E56,Ambiental!$A$16:$E$37,5,FALSE())</f>
        <v>#N/A</v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12.75" customHeight="1" x14ac:dyDescent="0.25">
      <c r="A57" s="38" t="e">
        <f>Ambiental!#REF!</f>
        <v>#REF!</v>
      </c>
      <c r="B57" s="38">
        <f>'Ficha Técnica'!$B$15:$G$15</f>
        <v>0</v>
      </c>
      <c r="C57" s="38" t="s">
        <v>147</v>
      </c>
      <c r="D57" s="38">
        <v>3</v>
      </c>
      <c r="E57" s="38" t="s">
        <v>148</v>
      </c>
      <c r="F57" s="39" t="e">
        <f>VLOOKUP($E57,Ambiental!$A$16:$E$37,3,FALSE())</f>
        <v>#N/A</v>
      </c>
      <c r="G57" s="39" t="e">
        <f>VLOOKUP($E57,Ambiental!$A$16:$E$37,5,FALSE())</f>
        <v>#N/A</v>
      </c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ht="12.75" customHeight="1" x14ac:dyDescent="0.25">
      <c r="A58" s="38" t="e">
        <f>Ambiental!#REF!</f>
        <v>#REF!</v>
      </c>
      <c r="B58" s="38">
        <f>'Ficha Técnica'!$B$15:$G$15</f>
        <v>0</v>
      </c>
      <c r="C58" s="38" t="s">
        <v>147</v>
      </c>
      <c r="D58" s="38">
        <v>3</v>
      </c>
      <c r="E58" s="38" t="s">
        <v>148</v>
      </c>
      <c r="F58" s="39" t="e">
        <f>VLOOKUP($E58,Ambiental!$A$16:$E$37,3,FALSE())</f>
        <v>#N/A</v>
      </c>
      <c r="G58" s="39" t="e">
        <f>VLOOKUP($E58,Ambiental!$A$16:$E$37,5,FALSE())</f>
        <v>#N/A</v>
      </c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ht="12.75" customHeight="1" x14ac:dyDescent="0.25">
      <c r="A59" s="38" t="e">
        <f>Ambiental!#REF!</f>
        <v>#REF!</v>
      </c>
      <c r="B59" s="38">
        <f>'Ficha Técnica'!$B$15:$G$15</f>
        <v>0</v>
      </c>
      <c r="C59" s="38" t="s">
        <v>147</v>
      </c>
      <c r="D59" s="38">
        <v>3</v>
      </c>
      <c r="E59" s="38" t="s">
        <v>148</v>
      </c>
      <c r="F59" s="39" t="e">
        <f>VLOOKUP($E59,Ambiental!$A$16:$E$37,3,FALSE())</f>
        <v>#N/A</v>
      </c>
      <c r="G59" s="39" t="e">
        <f>VLOOKUP($E59,Ambiental!$A$16:$E$37,5,FALSE())</f>
        <v>#N/A</v>
      </c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12.75" customHeight="1" x14ac:dyDescent="0.25">
      <c r="A60" s="38" t="e">
        <f>Ambiental!#REF!</f>
        <v>#REF!</v>
      </c>
      <c r="B60" s="38">
        <f>'Ficha Técnica'!$B$15:$G$15</f>
        <v>0</v>
      </c>
      <c r="C60" s="38" t="s">
        <v>147</v>
      </c>
      <c r="D60" s="38">
        <v>3</v>
      </c>
      <c r="E60" s="38" t="s">
        <v>148</v>
      </c>
      <c r="F60" s="39" t="e">
        <f>VLOOKUP($E60,Ambiental!$A$16:$E$37,3,FALSE())</f>
        <v>#N/A</v>
      </c>
      <c r="G60" s="39" t="e">
        <f>VLOOKUP($E60,Ambiental!$A$16:$E$37,5,FALSE())</f>
        <v>#N/A</v>
      </c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12.75" customHeight="1" x14ac:dyDescent="0.25">
      <c r="A61" s="38" t="e">
        <f>Ambiental!#REF!</f>
        <v>#REF!</v>
      </c>
      <c r="B61" s="38">
        <f>'Ficha Técnica'!$B$15:$G$15</f>
        <v>0</v>
      </c>
      <c r="C61" s="38" t="s">
        <v>147</v>
      </c>
      <c r="D61" s="38">
        <v>3</v>
      </c>
      <c r="E61" s="38" t="s">
        <v>148</v>
      </c>
      <c r="F61" s="39" t="e">
        <f>VLOOKUP($E61,Ambiental!$A$16:$E$37,3,FALSE())</f>
        <v>#N/A</v>
      </c>
      <c r="G61" s="39" t="e">
        <f>VLOOKUP($E61,Ambiental!$A$16:$E$37,5,FALSE())</f>
        <v>#N/A</v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12.75" customHeight="1" x14ac:dyDescent="0.25">
      <c r="A62" s="38" t="e">
        <f>Ambiental!#REF!</f>
        <v>#REF!</v>
      </c>
      <c r="B62" s="38">
        <f>'Ficha Técnica'!$B$15:$G$15</f>
        <v>0</v>
      </c>
      <c r="C62" s="38" t="s">
        <v>147</v>
      </c>
      <c r="D62" s="38">
        <v>3</v>
      </c>
      <c r="E62" s="38" t="s">
        <v>148</v>
      </c>
      <c r="F62" s="39" t="e">
        <f>VLOOKUP($E62,Ambiental!$A$16:$E$37,3,FALSE())</f>
        <v>#N/A</v>
      </c>
      <c r="G62" s="39" t="e">
        <f>VLOOKUP($E62,Ambiental!$A$16:$E$37,5,FALSE())</f>
        <v>#N/A</v>
      </c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12.75" customHeight="1" x14ac:dyDescent="0.25">
      <c r="A63" s="38" t="e">
        <f>Ambiental!#REF!</f>
        <v>#REF!</v>
      </c>
      <c r="B63" s="38">
        <f>'Ficha Técnica'!$B$15:$G$15</f>
        <v>0</v>
      </c>
      <c r="C63" s="38" t="s">
        <v>147</v>
      </c>
      <c r="D63" s="38">
        <v>3</v>
      </c>
      <c r="E63" s="38" t="s">
        <v>148</v>
      </c>
      <c r="F63" s="39" t="e">
        <f>VLOOKUP($E63,Ambiental!$A$16:$E$37,3,FALSE())</f>
        <v>#N/A</v>
      </c>
      <c r="G63" s="39" t="e">
        <f>VLOOKUP($E63,Ambiental!$A$16:$E$37,5,FALSE())</f>
        <v>#N/A</v>
      </c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12.75" customHeight="1" x14ac:dyDescent="0.25">
      <c r="A64" s="38" t="e">
        <f>Ambiental!#REF!</f>
        <v>#REF!</v>
      </c>
      <c r="B64" s="38">
        <f>'Ficha Técnica'!$B$15:$G$15</f>
        <v>0</v>
      </c>
      <c r="C64" s="38" t="s">
        <v>147</v>
      </c>
      <c r="D64" s="38">
        <v>3</v>
      </c>
      <c r="E64" s="38" t="s">
        <v>148</v>
      </c>
      <c r="F64" s="39" t="e">
        <f>VLOOKUP($E64,Ambiental!$A$16:$E$37,3,FALSE())</f>
        <v>#N/A</v>
      </c>
      <c r="G64" s="39" t="e">
        <f>VLOOKUP($E64,Ambiental!$A$16:$E$37,5,FALSE())</f>
        <v>#N/A</v>
      </c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12.75" customHeight="1" x14ac:dyDescent="0.25">
      <c r="A65" s="38" t="e">
        <f>Ambiental!#REF!</f>
        <v>#REF!</v>
      </c>
      <c r="B65" s="38">
        <f>'Ficha Técnica'!$B$15:$G$15</f>
        <v>0</v>
      </c>
      <c r="C65" s="38" t="s">
        <v>147</v>
      </c>
      <c r="D65" s="38">
        <v>3</v>
      </c>
      <c r="E65" s="38" t="s">
        <v>148</v>
      </c>
      <c r="F65" s="39" t="e">
        <f>VLOOKUP($E65,Ambiental!$A$16:$E$37,3,FALSE())</f>
        <v>#N/A</v>
      </c>
      <c r="G65" s="39" t="e">
        <f>VLOOKUP($E65,Ambiental!$A$16:$E$37,5,FALSE())</f>
        <v>#N/A</v>
      </c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12.75" customHeight="1" x14ac:dyDescent="0.25">
      <c r="A66" s="38" t="e">
        <f>Ambiental!#REF!</f>
        <v>#REF!</v>
      </c>
      <c r="B66" s="38">
        <f>'Ficha Técnica'!$B$15:$G$15</f>
        <v>0</v>
      </c>
      <c r="C66" s="38" t="s">
        <v>147</v>
      </c>
      <c r="D66" s="38">
        <v>3</v>
      </c>
      <c r="E66" s="38" t="s">
        <v>148</v>
      </c>
      <c r="F66" s="39" t="e">
        <f>VLOOKUP($E66,Ambiental!$A$16:$E$37,3,FALSE())</f>
        <v>#N/A</v>
      </c>
      <c r="G66" s="39" t="e">
        <f>VLOOKUP($E66,Ambiental!$A$16:$E$37,5,FALSE())</f>
        <v>#N/A</v>
      </c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12.75" customHeight="1" x14ac:dyDescent="0.25">
      <c r="A67" s="38" t="e">
        <f>Ambiental!#REF!</f>
        <v>#REF!</v>
      </c>
      <c r="B67" s="38">
        <f>'Ficha Técnica'!$B$15:$G$15</f>
        <v>0</v>
      </c>
      <c r="C67" s="38" t="s">
        <v>147</v>
      </c>
      <c r="D67" s="38">
        <v>3</v>
      </c>
      <c r="E67" s="38" t="s">
        <v>148</v>
      </c>
      <c r="F67" s="39" t="e">
        <f>VLOOKUP($E67,Ambiental!$A$16:$E$37,3,FALSE())</f>
        <v>#N/A</v>
      </c>
      <c r="G67" s="39" t="e">
        <f>VLOOKUP($E67,Ambiental!$A$16:$E$37,5,FALSE())</f>
        <v>#N/A</v>
      </c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12.75" customHeight="1" x14ac:dyDescent="0.25">
      <c r="A68" s="38" t="e">
        <f>Ambiental!#REF!</f>
        <v>#REF!</v>
      </c>
      <c r="B68" s="38">
        <f>'Ficha Técnica'!$B$15:$G$15</f>
        <v>0</v>
      </c>
      <c r="C68" s="38" t="s">
        <v>147</v>
      </c>
      <c r="D68" s="38">
        <v>3</v>
      </c>
      <c r="E68" s="38" t="s">
        <v>148</v>
      </c>
      <c r="F68" s="39" t="e">
        <f>VLOOKUP($E68,Ambiental!$A$16:$E$37,3,FALSE())</f>
        <v>#N/A</v>
      </c>
      <c r="G68" s="39" t="e">
        <f>VLOOKUP($E68,Ambiental!$A$16:$E$37,5,FALSE())</f>
        <v>#N/A</v>
      </c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12.75" customHeight="1" x14ac:dyDescent="0.25">
      <c r="A69" s="38" t="e">
        <f>Ambiental!#REF!</f>
        <v>#REF!</v>
      </c>
      <c r="B69" s="38">
        <f>'Ficha Técnica'!$B$15:$G$15</f>
        <v>0</v>
      </c>
      <c r="C69" s="38" t="s">
        <v>149</v>
      </c>
      <c r="D69" s="38">
        <v>3</v>
      </c>
      <c r="E69" s="38" t="s">
        <v>27</v>
      </c>
      <c r="F69" s="39">
        <f>VLOOKUP($E69,Ambiental!$A$16:$E$37,4,FALSE())</f>
        <v>0</v>
      </c>
      <c r="G69" s="39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12.75" customHeight="1" x14ac:dyDescent="0.25">
      <c r="A70" s="38" t="e">
        <f>Ambiental!#REF!</f>
        <v>#REF!</v>
      </c>
      <c r="B70" s="38">
        <f>'Ficha Técnica'!$B$15:$G$15</f>
        <v>0</v>
      </c>
      <c r="C70" s="38" t="s">
        <v>149</v>
      </c>
      <c r="D70" s="38">
        <v>3</v>
      </c>
      <c r="E70" s="38" t="s">
        <v>28</v>
      </c>
      <c r="F70" s="39" t="e">
        <f>VLOOKUP($E70,Ambiental!$A$16:$E$37,4,FALSE())</f>
        <v>#N/A</v>
      </c>
      <c r="G70" s="39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12.75" customHeight="1" x14ac:dyDescent="0.25">
      <c r="A71" s="38" t="e">
        <f>Ambiental!#REF!</f>
        <v>#REF!</v>
      </c>
      <c r="B71" s="38">
        <f>'Ficha Técnica'!$B$15:$G$15</f>
        <v>0</v>
      </c>
      <c r="C71" s="38" t="s">
        <v>149</v>
      </c>
      <c r="D71" s="38">
        <v>3</v>
      </c>
      <c r="E71" s="38" t="s">
        <v>29</v>
      </c>
      <c r="F71" s="39" t="e">
        <f>VLOOKUP($E71,Ambiental!$A$16:$E$37,4,FALSE())</f>
        <v>#N/A</v>
      </c>
      <c r="G71" s="39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12.75" customHeight="1" x14ac:dyDescent="0.25">
      <c r="A72" s="38" t="e">
        <f>Ambiental!#REF!</f>
        <v>#REF!</v>
      </c>
      <c r="B72" s="38">
        <f>'Ficha Técnica'!$B$15:$G$15</f>
        <v>0</v>
      </c>
      <c r="C72" s="38" t="s">
        <v>149</v>
      </c>
      <c r="D72" s="38">
        <v>3</v>
      </c>
      <c r="E72" s="38" t="s">
        <v>30</v>
      </c>
      <c r="F72" s="39" t="e">
        <f>VLOOKUP($E72,Ambiental!$A$16:$E$37,4,FALSE())</f>
        <v>#N/A</v>
      </c>
      <c r="G72" s="39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12.75" customHeight="1" x14ac:dyDescent="0.25">
      <c r="A73" s="38" t="e">
        <f>Ambiental!#REF!</f>
        <v>#REF!</v>
      </c>
      <c r="B73" s="38">
        <f>'Ficha Técnica'!$B$15:$G$15</f>
        <v>0</v>
      </c>
      <c r="C73" s="38" t="s">
        <v>149</v>
      </c>
      <c r="D73" s="38">
        <v>3</v>
      </c>
      <c r="E73" s="38" t="s">
        <v>41</v>
      </c>
      <c r="F73" s="39">
        <f>VLOOKUP($E73,Ambiental!$A$16:$E$37,4,FALSE())</f>
        <v>0</v>
      </c>
      <c r="G73" s="39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12.75" customHeight="1" x14ac:dyDescent="0.25">
      <c r="A74" s="38" t="e">
        <f>Ambiental!#REF!</f>
        <v>#REF!</v>
      </c>
      <c r="B74" s="38">
        <f>'Ficha Técnica'!$B$15:$G$15</f>
        <v>0</v>
      </c>
      <c r="C74" s="38" t="s">
        <v>149</v>
      </c>
      <c r="D74" s="38">
        <v>3</v>
      </c>
      <c r="E74" s="38" t="s">
        <v>42</v>
      </c>
      <c r="F74" s="39" t="e">
        <f>VLOOKUP($E74,Ambiental!$A$16:$E$37,4,FALSE())</f>
        <v>#N/A</v>
      </c>
      <c r="G74" s="39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12.75" customHeight="1" x14ac:dyDescent="0.25">
      <c r="A75" s="38" t="e">
        <f>Ambiental!#REF!</f>
        <v>#REF!</v>
      </c>
      <c r="B75" s="38">
        <f>'Ficha Técnica'!$B$15:$G$15</f>
        <v>0</v>
      </c>
      <c r="C75" s="38" t="s">
        <v>149</v>
      </c>
      <c r="D75" s="38">
        <v>3</v>
      </c>
      <c r="E75" s="38" t="s">
        <v>43</v>
      </c>
      <c r="F75" s="39" t="e">
        <f>VLOOKUP($E75,Ambiental!$A$16:$E$37,4,FALSE())</f>
        <v>#N/A</v>
      </c>
      <c r="G75" s="39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12.75" customHeight="1" x14ac:dyDescent="0.25">
      <c r="A76" s="38" t="e">
        <f>Ambiental!#REF!</f>
        <v>#REF!</v>
      </c>
      <c r="B76" s="38">
        <f>'Ficha Técnica'!$B$15:$G$15</f>
        <v>0</v>
      </c>
      <c r="C76" s="38" t="s">
        <v>149</v>
      </c>
      <c r="D76" s="38">
        <v>3</v>
      </c>
      <c r="E76" s="38" t="s">
        <v>44</v>
      </c>
      <c r="F76" s="39" t="e">
        <f>VLOOKUP($E76,Ambiental!$A$16:$E$37,4,FALSE())</f>
        <v>#N/A</v>
      </c>
      <c r="G76" s="39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12.75" customHeight="1" x14ac:dyDescent="0.25">
      <c r="A77" s="38" t="e">
        <f>Ambiental!#REF!</f>
        <v>#REF!</v>
      </c>
      <c r="B77" s="38">
        <f>'Ficha Técnica'!$B$15:$G$15</f>
        <v>0</v>
      </c>
      <c r="C77" s="38" t="s">
        <v>149</v>
      </c>
      <c r="D77" s="38">
        <v>3</v>
      </c>
      <c r="E77" s="38" t="s">
        <v>33</v>
      </c>
      <c r="F77" s="39">
        <f>VLOOKUP($E77,Ambiental!$A$16:$E$37,4,FALSE())</f>
        <v>0</v>
      </c>
      <c r="G77" s="39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12.75" customHeight="1" x14ac:dyDescent="0.25">
      <c r="A78" s="38" t="e">
        <f>Ambiental!#REF!</f>
        <v>#REF!</v>
      </c>
      <c r="B78" s="38">
        <f>'Ficha Técnica'!$B$15:$G$15</f>
        <v>0</v>
      </c>
      <c r="C78" s="38" t="s">
        <v>149</v>
      </c>
      <c r="D78" s="38">
        <v>3</v>
      </c>
      <c r="E78" s="38" t="s">
        <v>34</v>
      </c>
      <c r="F78" s="39">
        <f>VLOOKUP($E78,Ambiental!$A$16:$E$37,4,FALSE())</f>
        <v>0</v>
      </c>
      <c r="G78" s="39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12.75" customHeight="1" x14ac:dyDescent="0.25">
      <c r="A79" s="38" t="e">
        <f>Ambiental!#REF!</f>
        <v>#REF!</v>
      </c>
      <c r="B79" s="38">
        <f>'Ficha Técnica'!$B$15:$G$15</f>
        <v>0</v>
      </c>
      <c r="C79" s="38" t="s">
        <v>149</v>
      </c>
      <c r="D79" s="38">
        <v>3</v>
      </c>
      <c r="E79" s="38" t="s">
        <v>35</v>
      </c>
      <c r="F79" s="39" t="e">
        <f>VLOOKUP($E79,Ambiental!$A$16:$E$37,4,FALSE())</f>
        <v>#N/A</v>
      </c>
      <c r="G79" s="39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12.75" customHeight="1" x14ac:dyDescent="0.25">
      <c r="A80" s="38" t="e">
        <f>Ambiental!#REF!</f>
        <v>#REF!</v>
      </c>
      <c r="B80" s="38">
        <f>'Ficha Técnica'!$B$15:$G$15</f>
        <v>0</v>
      </c>
      <c r="C80" s="38" t="s">
        <v>149</v>
      </c>
      <c r="D80" s="38">
        <v>3</v>
      </c>
      <c r="E80" s="38" t="s">
        <v>36</v>
      </c>
      <c r="F80" s="39" t="e">
        <f>VLOOKUP($E80,Ambiental!$A$16:$E$37,4,FALSE())</f>
        <v>#N/A</v>
      </c>
      <c r="G80" s="39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12.75" customHeight="1" x14ac:dyDescent="0.25">
      <c r="A81" s="38" t="e">
        <f>Ambiental!#REF!</f>
        <v>#REF!</v>
      </c>
      <c r="B81" s="38">
        <f>'Ficha Técnica'!$B$15:$G$15</f>
        <v>0</v>
      </c>
      <c r="C81" s="38" t="s">
        <v>149</v>
      </c>
      <c r="D81" s="38">
        <v>3</v>
      </c>
      <c r="E81" s="38" t="s">
        <v>37</v>
      </c>
      <c r="F81" s="39" t="e">
        <f>VLOOKUP($E81,Ambiental!$A$16:$E$37,4,FALSE())</f>
        <v>#N/A</v>
      </c>
      <c r="G81" s="39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12.75" customHeight="1" x14ac:dyDescent="0.25">
      <c r="A82" s="38" t="e">
        <f>Ambiental!#REF!</f>
        <v>#REF!</v>
      </c>
      <c r="B82" s="38">
        <f>'Ficha Técnica'!$B$15:$G$15</f>
        <v>0</v>
      </c>
      <c r="C82" s="38" t="s">
        <v>149</v>
      </c>
      <c r="D82" s="38">
        <v>3</v>
      </c>
      <c r="E82" s="38" t="s">
        <v>150</v>
      </c>
      <c r="F82" s="39" t="e">
        <f>VLOOKUP($E82,Ambiental!$A$16:$E$37,4,FALSE())</f>
        <v>#N/A</v>
      </c>
      <c r="G82" s="39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12.75" customHeight="1" x14ac:dyDescent="0.25">
      <c r="A83" s="38" t="e">
        <f>Ambiental!#REF!</f>
        <v>#REF!</v>
      </c>
      <c r="B83" s="38">
        <f>'Ficha Técnica'!$B$15:$G$15</f>
        <v>0</v>
      </c>
      <c r="C83" s="38" t="s">
        <v>149</v>
      </c>
      <c r="D83" s="38">
        <v>3</v>
      </c>
      <c r="E83" s="38" t="s">
        <v>151</v>
      </c>
      <c r="F83" s="39" t="e">
        <f>VLOOKUP($E83,Ambiental!$A$16:$E$37,4,FALSE())</f>
        <v>#N/A</v>
      </c>
      <c r="G83" s="39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12.75" customHeight="1" x14ac:dyDescent="0.25">
      <c r="A84" s="38" t="e">
        <f>Ambiental!#REF!</f>
        <v>#REF!</v>
      </c>
      <c r="B84" s="38">
        <f>'Ficha Técnica'!$B$15:$G$15</f>
        <v>0</v>
      </c>
      <c r="C84" s="38" t="s">
        <v>149</v>
      </c>
      <c r="D84" s="38">
        <v>3</v>
      </c>
      <c r="E84" s="38" t="s">
        <v>152</v>
      </c>
      <c r="F84" s="39" t="e">
        <f>VLOOKUP($E84,Ambiental!$A$16:$E$37,4,FALSE())</f>
        <v>#N/A</v>
      </c>
      <c r="G84" s="39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12.75" customHeight="1" x14ac:dyDescent="0.25">
      <c r="A85" s="38" t="e">
        <f>Ambiental!#REF!</f>
        <v>#REF!</v>
      </c>
      <c r="B85" s="38">
        <f>'Ficha Técnica'!$B$15:$G$15</f>
        <v>0</v>
      </c>
      <c r="C85" s="38" t="s">
        <v>149</v>
      </c>
      <c r="D85" s="38">
        <v>3</v>
      </c>
      <c r="E85" s="38" t="s">
        <v>153</v>
      </c>
      <c r="F85" s="39" t="e">
        <f>VLOOKUP($E85,Ambiental!$A$16:$E$37,4,FALSE())</f>
        <v>#N/A</v>
      </c>
      <c r="G85" s="39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12.75" customHeight="1" x14ac:dyDescent="0.25">
      <c r="A86" s="38" t="e">
        <f>Ambiental!#REF!</f>
        <v>#REF!</v>
      </c>
      <c r="B86" s="38">
        <f>'Ficha Técnica'!$B$15:$G$15</f>
        <v>0</v>
      </c>
      <c r="C86" s="38" t="s">
        <v>149</v>
      </c>
      <c r="D86" s="38">
        <v>3</v>
      </c>
      <c r="E86" s="38" t="s">
        <v>154</v>
      </c>
      <c r="F86" s="39" t="e">
        <f>VLOOKUP($E86,Ambiental!$A$16:$E$37,4,FALSE())</f>
        <v>#N/A</v>
      </c>
      <c r="G86" s="39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12.75" customHeight="1" x14ac:dyDescent="0.25">
      <c r="A87" s="38" t="e">
        <f>Ambiental!#REF!</f>
        <v>#REF!</v>
      </c>
      <c r="B87" s="38">
        <f>'Ficha Técnica'!$B$15:$G$15</f>
        <v>0</v>
      </c>
      <c r="C87" s="38" t="s">
        <v>149</v>
      </c>
      <c r="D87" s="38">
        <v>3</v>
      </c>
      <c r="E87" s="38" t="s">
        <v>48</v>
      </c>
      <c r="F87" s="39" t="e">
        <f>VLOOKUP($E87,Ambiental!$A$16:$E$37,4,FALSE())</f>
        <v>#N/A</v>
      </c>
      <c r="G87" s="39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ht="12.75" customHeight="1" x14ac:dyDescent="0.25">
      <c r="A88" s="38" t="e">
        <f>Ambiental!#REF!</f>
        <v>#REF!</v>
      </c>
      <c r="B88" s="38">
        <f>'Ficha Técnica'!$B$15:$G$15</f>
        <v>0</v>
      </c>
      <c r="C88" s="38" t="s">
        <v>149</v>
      </c>
      <c r="D88" s="38">
        <v>3</v>
      </c>
      <c r="E88" s="38" t="s">
        <v>49</v>
      </c>
      <c r="F88" s="39">
        <f>VLOOKUP($E88,Ambiental!$A$16:$E$37,4,FALSE())</f>
        <v>0</v>
      </c>
      <c r="G88" s="39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ht="12.75" customHeight="1" x14ac:dyDescent="0.25">
      <c r="A89" s="38" t="e">
        <f>Ambiental!#REF!</f>
        <v>#REF!</v>
      </c>
      <c r="B89" s="38">
        <f>'Ficha Técnica'!$B$15:$G$15</f>
        <v>0</v>
      </c>
      <c r="C89" s="38" t="s">
        <v>149</v>
      </c>
      <c r="D89" s="38">
        <v>3</v>
      </c>
      <c r="E89" s="38" t="s">
        <v>51</v>
      </c>
      <c r="F89" s="39" t="e">
        <f>VLOOKUP($E89,Ambiental!$A$16:$E$37,4,FALSE())</f>
        <v>#N/A</v>
      </c>
      <c r="G89" s="39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ht="12.75" customHeight="1" x14ac:dyDescent="0.25">
      <c r="A90" s="38" t="e">
        <f>Ambiental!#REF!</f>
        <v>#REF!</v>
      </c>
      <c r="B90" s="38">
        <f>'Ficha Técnica'!$B$15:$G$15</f>
        <v>0</v>
      </c>
      <c r="C90" s="38" t="s">
        <v>149</v>
      </c>
      <c r="D90" s="38">
        <v>3</v>
      </c>
      <c r="E90" s="38" t="s">
        <v>54</v>
      </c>
      <c r="F90" s="39">
        <f>VLOOKUP($E90,Ambiental!$A$16:$E$37,4,FALSE())</f>
        <v>0</v>
      </c>
      <c r="G90" s="39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ht="12.75" customHeight="1" x14ac:dyDescent="0.25">
      <c r="A91" s="38" t="e">
        <f>Ambiental!#REF!</f>
        <v>#REF!</v>
      </c>
      <c r="B91" s="38">
        <f>'Ficha Técnica'!$B$15:$G$15</f>
        <v>0</v>
      </c>
      <c r="C91" s="38" t="s">
        <v>149</v>
      </c>
      <c r="D91" s="38">
        <v>3</v>
      </c>
      <c r="E91" s="38" t="s">
        <v>155</v>
      </c>
      <c r="F91" s="39" t="e">
        <f>VLOOKUP($E91,Ambiental!$A$16:$E$37,4,FALSE())</f>
        <v>#N/A</v>
      </c>
      <c r="G91" s="39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12.75" customHeight="1" x14ac:dyDescent="0.25">
      <c r="A92" s="38" t="e">
        <f>Ambiental!#REF!</f>
        <v>#REF!</v>
      </c>
      <c r="B92" s="38">
        <f>'Ficha Técnica'!$B$15:$G$15</f>
        <v>0</v>
      </c>
      <c r="C92" s="38" t="s">
        <v>149</v>
      </c>
      <c r="D92" s="38">
        <v>3</v>
      </c>
      <c r="E92" s="38" t="s">
        <v>156</v>
      </c>
      <c r="F92" s="39" t="e">
        <f>VLOOKUP($E92,Ambiental!$A$16:$E$37,4,FALSE())</f>
        <v>#N/A</v>
      </c>
      <c r="G92" s="39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12.75" customHeight="1" x14ac:dyDescent="0.25">
      <c r="A93" s="38" t="e">
        <f>Ambiental!#REF!</f>
        <v>#REF!</v>
      </c>
      <c r="B93" s="38">
        <f>'Ficha Técnica'!$B$15:$G$15</f>
        <v>0</v>
      </c>
      <c r="C93" s="38" t="s">
        <v>149</v>
      </c>
      <c r="D93" s="38">
        <v>3</v>
      </c>
      <c r="E93" s="38" t="s">
        <v>157</v>
      </c>
      <c r="F93" s="39" t="e">
        <f>VLOOKUP($E93,Ambiental!$A$16:$E$37,4,FALSE())</f>
        <v>#N/A</v>
      </c>
      <c r="G93" s="39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ht="12.75" customHeight="1" x14ac:dyDescent="0.25">
      <c r="A94" s="38" t="e">
        <f>Ambiental!#REF!</f>
        <v>#REF!</v>
      </c>
      <c r="B94" s="38">
        <f>'Ficha Técnica'!$B$15:$G$15</f>
        <v>0</v>
      </c>
      <c r="C94" s="38" t="s">
        <v>149</v>
      </c>
      <c r="D94" s="38">
        <v>3</v>
      </c>
      <c r="E94" s="38" t="s">
        <v>158</v>
      </c>
      <c r="F94" s="39" t="e">
        <f>VLOOKUP($E94,Ambiental!$A$16:$E$37,4,FALSE())</f>
        <v>#N/A</v>
      </c>
      <c r="G94" s="39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ht="12.75" customHeight="1" x14ac:dyDescent="0.25">
      <c r="A95" s="38" t="e">
        <f>Ambiental!#REF!</f>
        <v>#REF!</v>
      </c>
      <c r="B95" s="38">
        <f>'Ficha Técnica'!$B$15:$G$15</f>
        <v>0</v>
      </c>
      <c r="C95" s="38" t="s">
        <v>149</v>
      </c>
      <c r="D95" s="38">
        <v>3</v>
      </c>
      <c r="E95" s="38" t="s">
        <v>159</v>
      </c>
      <c r="F95" s="39" t="e">
        <f>VLOOKUP($E95,Ambiental!$A$16:$E$37,4,FALSE())</f>
        <v>#N/A</v>
      </c>
      <c r="G95" s="39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ht="12.75" customHeight="1" x14ac:dyDescent="0.25">
      <c r="A96" s="38" t="e">
        <f>Ambiental!#REF!</f>
        <v>#REF!</v>
      </c>
      <c r="B96" s="38">
        <f>'Ficha Técnica'!$B$15:$G$15</f>
        <v>0</v>
      </c>
      <c r="C96" s="38" t="s">
        <v>149</v>
      </c>
      <c r="D96" s="38">
        <v>3</v>
      </c>
      <c r="E96" s="38" t="s">
        <v>160</v>
      </c>
      <c r="F96" s="39" t="e">
        <f>VLOOKUP($E96,Ambiental!$A$16:$E$37,4,FALSE())</f>
        <v>#N/A</v>
      </c>
      <c r="G96" s="39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ht="12.75" customHeight="1" x14ac:dyDescent="0.25">
      <c r="A97" s="38" t="e">
        <f>Ambiental!#REF!</f>
        <v>#REF!</v>
      </c>
      <c r="B97" s="38">
        <f>'Ficha Técnica'!$B$15:$G$15</f>
        <v>0</v>
      </c>
      <c r="C97" s="38" t="s">
        <v>149</v>
      </c>
      <c r="D97" s="38">
        <v>3</v>
      </c>
      <c r="E97" s="38" t="s">
        <v>161</v>
      </c>
      <c r="F97" s="39" t="e">
        <f>VLOOKUP($E97,Ambiental!$A$16:$E$37,4,FALSE())</f>
        <v>#N/A</v>
      </c>
      <c r="G97" s="39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12.75" customHeight="1" x14ac:dyDescent="0.25">
      <c r="A98" s="38" t="e">
        <f>Ambiental!#REF!</f>
        <v>#REF!</v>
      </c>
      <c r="B98" s="38">
        <f>'Ficha Técnica'!$B$15:$G$15</f>
        <v>0</v>
      </c>
      <c r="C98" s="38" t="s">
        <v>149</v>
      </c>
      <c r="D98" s="38">
        <v>3</v>
      </c>
      <c r="E98" s="38" t="s">
        <v>162</v>
      </c>
      <c r="F98" s="39" t="e">
        <f>VLOOKUP($E98,Ambiental!$A$16:$E$37,4,FALSE())</f>
        <v>#N/A</v>
      </c>
      <c r="G98" s="39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12.75" customHeight="1" x14ac:dyDescent="0.25">
      <c r="A99" s="38" t="e">
        <f>Ambiental!#REF!</f>
        <v>#REF!</v>
      </c>
      <c r="B99" s="38">
        <f>'Ficha Técnica'!$B$15:$G$15</f>
        <v>0</v>
      </c>
      <c r="C99" s="38" t="s">
        <v>149</v>
      </c>
      <c r="D99" s="38">
        <v>3</v>
      </c>
      <c r="E99" s="38" t="s">
        <v>163</v>
      </c>
      <c r="F99" s="39" t="e">
        <f>VLOOKUP($E99,Ambiental!$A$16:$E$37,4,FALSE())</f>
        <v>#N/A</v>
      </c>
      <c r="G99" s="39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12.75" customHeight="1" x14ac:dyDescent="0.25">
      <c r="A100" s="38" t="e">
        <f>Ambiental!#REF!</f>
        <v>#REF!</v>
      </c>
      <c r="B100" s="38">
        <f>'Ficha Técnica'!$B$15:$G$15</f>
        <v>0</v>
      </c>
      <c r="C100" s="38" t="s">
        <v>149</v>
      </c>
      <c r="D100" s="38">
        <v>3</v>
      </c>
      <c r="E100" s="38" t="s">
        <v>164</v>
      </c>
      <c r="F100" s="39" t="e">
        <f>VLOOKUP($E100,Ambiental!$A$16:$E$37,4,FALSE())</f>
        <v>#N/A</v>
      </c>
      <c r="G100" s="39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12.75" customHeight="1" x14ac:dyDescent="0.25">
      <c r="A101" s="38" t="e">
        <f>Ambiental!#REF!</f>
        <v>#REF!</v>
      </c>
      <c r="B101" s="38">
        <f>'Ficha Técnica'!$B$15:$G$15</f>
        <v>0</v>
      </c>
      <c r="C101" s="38" t="s">
        <v>149</v>
      </c>
      <c r="D101" s="38">
        <v>3</v>
      </c>
      <c r="E101" s="38" t="s">
        <v>165</v>
      </c>
      <c r="F101" s="39" t="e">
        <f>VLOOKUP($E101,Ambiental!$A$16:$E$37,4,FALSE())</f>
        <v>#N/A</v>
      </c>
      <c r="G101" s="39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12.75" customHeight="1" x14ac:dyDescent="0.25">
      <c r="A102" s="38" t="e">
        <f>Ambiental!#REF!</f>
        <v>#REF!</v>
      </c>
      <c r="B102" s="38">
        <f>'Ficha Técnica'!$B$15:$G$15</f>
        <v>0</v>
      </c>
      <c r="C102" s="38" t="s">
        <v>149</v>
      </c>
      <c r="D102" s="38">
        <v>3</v>
      </c>
      <c r="E102" s="38" t="s">
        <v>166</v>
      </c>
      <c r="F102" s="39" t="e">
        <f>VLOOKUP($E102,Ambiental!$A$16:$E$37,4,FALSE())</f>
        <v>#N/A</v>
      </c>
      <c r="G102" s="39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12.75" customHeight="1" x14ac:dyDescent="0.25">
      <c r="A103" s="38" t="e">
        <f>Ambiental!#REF!</f>
        <v>#REF!</v>
      </c>
      <c r="B103" s="38">
        <f>'Ficha Técnica'!$B$15:$G$15</f>
        <v>0</v>
      </c>
      <c r="C103" s="38" t="s">
        <v>149</v>
      </c>
      <c r="D103" s="38">
        <v>3</v>
      </c>
      <c r="E103" s="38" t="s">
        <v>167</v>
      </c>
      <c r="F103" s="39" t="e">
        <f>VLOOKUP($E103,Ambiental!$A$16:$E$37,4,FALSE())</f>
        <v>#N/A</v>
      </c>
      <c r="G103" s="39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12.75" customHeight="1" x14ac:dyDescent="0.25">
      <c r="A104" s="38" t="e">
        <f>Ambiental!#REF!</f>
        <v>#REF!</v>
      </c>
      <c r="B104" s="38">
        <f>'Ficha Técnica'!$B$15:$G$15</f>
        <v>0</v>
      </c>
      <c r="C104" s="38" t="s">
        <v>149</v>
      </c>
      <c r="D104" s="38">
        <v>3</v>
      </c>
      <c r="E104" s="38" t="s">
        <v>168</v>
      </c>
      <c r="F104" s="39" t="e">
        <f>VLOOKUP($E104,Ambiental!$A$16:$E$37,4,FALSE())</f>
        <v>#N/A</v>
      </c>
      <c r="G104" s="39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12.75" customHeight="1" x14ac:dyDescent="0.25">
      <c r="A105" s="38" t="e">
        <f>Ambiental!#REF!</f>
        <v>#REF!</v>
      </c>
      <c r="B105" s="38">
        <f>'Ficha Técnica'!$B$15:$G$15</f>
        <v>0</v>
      </c>
      <c r="C105" s="38" t="s">
        <v>149</v>
      </c>
      <c r="D105" s="38">
        <v>3</v>
      </c>
      <c r="E105" s="38" t="s">
        <v>169</v>
      </c>
      <c r="F105" s="39" t="e">
        <f>VLOOKUP($E105,Ambiental!$A$16:$E$37,4,FALSE())</f>
        <v>#N/A</v>
      </c>
      <c r="G105" s="39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ht="12.75" customHeight="1" x14ac:dyDescent="0.25">
      <c r="A106" s="38" t="e">
        <f>Ambiental!#REF!</f>
        <v>#REF!</v>
      </c>
      <c r="B106" s="38">
        <f>'Ficha Técnica'!$B$15:$G$15</f>
        <v>0</v>
      </c>
      <c r="C106" s="38" t="s">
        <v>149</v>
      </c>
      <c r="D106" s="38">
        <v>3</v>
      </c>
      <c r="E106" s="38" t="s">
        <v>170</v>
      </c>
      <c r="F106" s="39" t="e">
        <f>VLOOKUP($E106,Ambiental!$A$16:$E$37,4,FALSE())</f>
        <v>#N/A</v>
      </c>
      <c r="G106" s="39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ht="12.75" customHeight="1" x14ac:dyDescent="0.25">
      <c r="A107" s="38" t="e">
        <f>Ambiental!#REF!</f>
        <v>#REF!</v>
      </c>
      <c r="B107" s="38">
        <f>'Ficha Técnica'!$B$15:$G$15</f>
        <v>0</v>
      </c>
      <c r="C107" s="38" t="s">
        <v>149</v>
      </c>
      <c r="D107" s="38">
        <v>3</v>
      </c>
      <c r="E107" s="38" t="s">
        <v>171</v>
      </c>
      <c r="F107" s="39" t="e">
        <f>VLOOKUP($E107,Ambiental!$A$16:$E$37,4,FALSE())</f>
        <v>#N/A</v>
      </c>
      <c r="G107" s="39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 ht="12.75" customHeight="1" x14ac:dyDescent="0.25">
      <c r="A108" s="38" t="e">
        <f>Ambiental!#REF!</f>
        <v>#REF!</v>
      </c>
      <c r="B108" s="38">
        <f>'Ficha Técnica'!$B$15:$G$15</f>
        <v>0</v>
      </c>
      <c r="C108" s="38" t="s">
        <v>149</v>
      </c>
      <c r="D108" s="38">
        <v>3</v>
      </c>
      <c r="E108" s="38" t="s">
        <v>172</v>
      </c>
      <c r="F108" s="39" t="e">
        <f>VLOOKUP($E108,Ambiental!$A$16:$E$37,4,FALSE())</f>
        <v>#N/A</v>
      </c>
      <c r="G108" s="39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ht="12.75" customHeight="1" x14ac:dyDescent="0.25">
      <c r="A109" s="38" t="e">
        <f>Ambiental!#REF!</f>
        <v>#REF!</v>
      </c>
      <c r="B109" s="38">
        <f>'Ficha Técnica'!$B$15:$G$15</f>
        <v>0</v>
      </c>
      <c r="C109" s="38" t="s">
        <v>149</v>
      </c>
      <c r="D109" s="38">
        <v>3</v>
      </c>
      <c r="E109" s="38" t="s">
        <v>173</v>
      </c>
      <c r="F109" s="39" t="e">
        <f>VLOOKUP($E109,Ambiental!$A$16:$E$37,4,FALSE())</f>
        <v>#N/A</v>
      </c>
      <c r="G109" s="39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 ht="12.75" customHeight="1" x14ac:dyDescent="0.25">
      <c r="A110" s="38" t="e">
        <f>Ambiental!#REF!</f>
        <v>#REF!</v>
      </c>
      <c r="B110" s="38">
        <f>'Ficha Técnica'!$B$15:$G$15</f>
        <v>0</v>
      </c>
      <c r="C110" s="38" t="s">
        <v>149</v>
      </c>
      <c r="D110" s="38">
        <v>3</v>
      </c>
      <c r="E110" s="38" t="s">
        <v>174</v>
      </c>
      <c r="F110" s="39" t="e">
        <f>VLOOKUP($E110,Ambiental!$A$16:$E$37,4,FALSE())</f>
        <v>#N/A</v>
      </c>
      <c r="G110" s="39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 ht="12.75" customHeight="1" x14ac:dyDescent="0.25">
      <c r="A111" s="38" t="e">
        <f>Ambiental!#REF!</f>
        <v>#REF!</v>
      </c>
      <c r="B111" s="38">
        <f>'Ficha Técnica'!$B$15:$G$15</f>
        <v>0</v>
      </c>
      <c r="C111" s="38" t="s">
        <v>149</v>
      </c>
      <c r="D111" s="38">
        <v>3</v>
      </c>
      <c r="E111" s="38" t="s">
        <v>175</v>
      </c>
      <c r="F111" s="39" t="e">
        <f>VLOOKUP($E111,Ambiental!$A$16:$E$37,4,FALSE())</f>
        <v>#N/A</v>
      </c>
      <c r="G111" s="39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12.75" customHeight="1" x14ac:dyDescent="0.25">
      <c r="A112" s="38" t="e">
        <f>Ambiental!#REF!</f>
        <v>#REF!</v>
      </c>
      <c r="B112" s="38">
        <f>'Ficha Técnica'!$B$15:$G$15</f>
        <v>0</v>
      </c>
      <c r="C112" s="38" t="s">
        <v>149</v>
      </c>
      <c r="D112" s="38">
        <v>3</v>
      </c>
      <c r="E112" s="38" t="s">
        <v>176</v>
      </c>
      <c r="F112" s="39" t="e">
        <f>VLOOKUP($E112,Ambiental!$A$16:$E$37,4,FALSE())</f>
        <v>#N/A</v>
      </c>
      <c r="G112" s="39"/>
      <c r="H112" s="40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12.75" customHeight="1" x14ac:dyDescent="0.25">
      <c r="A113" s="38" t="e">
        <f>Ambiental!#REF!</f>
        <v>#REF!</v>
      </c>
      <c r="B113" s="38">
        <f>'Ficha Técnica'!$B$15:$G$15</f>
        <v>0</v>
      </c>
      <c r="C113" s="38" t="s">
        <v>149</v>
      </c>
      <c r="D113" s="38">
        <v>3</v>
      </c>
      <c r="E113" s="38" t="s">
        <v>177</v>
      </c>
      <c r="F113" s="39" t="e">
        <f>VLOOKUP($E113,Ambiental!$A$16:$E$37,4,FALSE())</f>
        <v>#N/A</v>
      </c>
      <c r="G113" s="39"/>
      <c r="H113" s="40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 ht="12.75" customHeight="1" x14ac:dyDescent="0.25">
      <c r="A114" s="38" t="e">
        <f>Ambiental!#REF!</f>
        <v>#REF!</v>
      </c>
      <c r="B114" s="38">
        <f>'Ficha Técnica'!$B$15:$G$15</f>
        <v>0</v>
      </c>
      <c r="C114" s="38" t="s">
        <v>149</v>
      </c>
      <c r="D114" s="38">
        <v>3</v>
      </c>
      <c r="E114" s="38" t="s">
        <v>178</v>
      </c>
      <c r="F114" s="39" t="e">
        <f>VLOOKUP($E114,Ambiental!$A$16:$E$37,4,FALSE())</f>
        <v>#N/A</v>
      </c>
      <c r="G114" s="39"/>
      <c r="H114" s="40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ht="12.75" customHeight="1" x14ac:dyDescent="0.25">
      <c r="A115" s="38" t="e">
        <f>Ambiental!#REF!</f>
        <v>#REF!</v>
      </c>
      <c r="B115" s="38">
        <f>'Ficha Técnica'!$B$15:$G$15</f>
        <v>0</v>
      </c>
      <c r="C115" s="38" t="s">
        <v>149</v>
      </c>
      <c r="D115" s="38">
        <v>3</v>
      </c>
      <c r="E115" s="38" t="s">
        <v>179</v>
      </c>
      <c r="F115" s="39" t="e">
        <f>VLOOKUP($E115,Ambiental!$A$16:$E$37,4,FALSE())</f>
        <v>#N/A</v>
      </c>
      <c r="G115" s="39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ht="12.75" customHeight="1" x14ac:dyDescent="0.25">
      <c r="A116" s="38" t="e">
        <f>Ambiental!#REF!</f>
        <v>#REF!</v>
      </c>
      <c r="B116" s="38">
        <f>'Ficha Técnica'!$B$15:$G$15</f>
        <v>0</v>
      </c>
      <c r="C116" s="38" t="s">
        <v>149</v>
      </c>
      <c r="D116" s="38">
        <v>3</v>
      </c>
      <c r="E116" s="38" t="s">
        <v>180</v>
      </c>
      <c r="F116" s="39" t="e">
        <f>VLOOKUP($E116,Ambiental!$A$16:$E$37,4,FALSE())</f>
        <v>#N/A</v>
      </c>
      <c r="G116" s="39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ht="12.75" customHeight="1" x14ac:dyDescent="0.25">
      <c r="A117" s="38" t="e">
        <f>Ambiental!#REF!</f>
        <v>#REF!</v>
      </c>
      <c r="B117" s="38">
        <f>'Ficha Técnica'!$B$15:$G$15</f>
        <v>0</v>
      </c>
      <c r="C117" s="38" t="s">
        <v>149</v>
      </c>
      <c r="D117" s="38">
        <v>3</v>
      </c>
      <c r="E117" s="38" t="s">
        <v>181</v>
      </c>
      <c r="F117" s="39" t="e">
        <f>VLOOKUP($E117,Ambiental!$A$16:$E$37,4,FALSE())</f>
        <v>#N/A</v>
      </c>
      <c r="G117" s="39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ht="12.75" customHeight="1" x14ac:dyDescent="0.25">
      <c r="A118" s="38" t="e">
        <f>Ambiental!#REF!</f>
        <v>#REF!</v>
      </c>
      <c r="B118" s="38">
        <f>'Ficha Técnica'!$B$15:$G$15</f>
        <v>0</v>
      </c>
      <c r="C118" s="38" t="s">
        <v>149</v>
      </c>
      <c r="D118" s="38">
        <v>3</v>
      </c>
      <c r="E118" s="38" t="s">
        <v>182</v>
      </c>
      <c r="F118" s="39" t="e">
        <f>VLOOKUP($E118,Ambiental!$A$16:$E$37,4,FALSE())</f>
        <v>#N/A</v>
      </c>
      <c r="G118" s="39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ht="12.75" customHeight="1" x14ac:dyDescent="0.25">
      <c r="A119" s="38" t="e">
        <f>Ambiental!#REF!</f>
        <v>#REF!</v>
      </c>
      <c r="B119" s="38">
        <f>'Ficha Técnica'!$B$15:$G$15</f>
        <v>0</v>
      </c>
      <c r="C119" s="38" t="s">
        <v>149</v>
      </c>
      <c r="D119" s="38">
        <v>3</v>
      </c>
      <c r="E119" s="38" t="s">
        <v>183</v>
      </c>
      <c r="F119" s="39" t="e">
        <f>VLOOKUP($E119,Ambiental!$A$16:$E$37,4,FALSE())</f>
        <v>#N/A</v>
      </c>
      <c r="G119" s="39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ht="12.75" customHeight="1" x14ac:dyDescent="0.25">
      <c r="A120" s="38" t="e">
        <f>Ambiental!#REF!</f>
        <v>#REF!</v>
      </c>
      <c r="B120" s="38">
        <f>'Ficha Técnica'!$B$15:$G$15</f>
        <v>0</v>
      </c>
      <c r="C120" s="38" t="s">
        <v>149</v>
      </c>
      <c r="D120" s="38">
        <v>3</v>
      </c>
      <c r="E120" s="38" t="s">
        <v>184</v>
      </c>
      <c r="F120" s="39" t="e">
        <f>VLOOKUP($E120,Ambiental!$A$16:$E$37,4,FALSE())</f>
        <v>#N/A</v>
      </c>
      <c r="G120" s="39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ht="12.75" customHeight="1" x14ac:dyDescent="0.25">
      <c r="A121" s="38" t="e">
        <f>Ambiental!#REF!</f>
        <v>#REF!</v>
      </c>
      <c r="B121" s="38">
        <f>'Ficha Técnica'!$B$15:$G$15</f>
        <v>0</v>
      </c>
      <c r="C121" s="38" t="s">
        <v>149</v>
      </c>
      <c r="D121" s="38">
        <v>3</v>
      </c>
      <c r="E121" s="38" t="s">
        <v>185</v>
      </c>
      <c r="F121" s="39" t="e">
        <f>VLOOKUP($E121,Ambiental!$A$16:$E$37,4,FALSE())</f>
        <v>#N/A</v>
      </c>
      <c r="G121" s="39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ht="12.75" customHeight="1" x14ac:dyDescent="0.25">
      <c r="A122" s="38" t="e">
        <f>Ambiental!#REF!</f>
        <v>#REF!</v>
      </c>
      <c r="B122" s="38">
        <f>'Ficha Técnica'!$B$15:$G$15</f>
        <v>0</v>
      </c>
      <c r="C122" s="38" t="s">
        <v>149</v>
      </c>
      <c r="D122" s="38">
        <v>3</v>
      </c>
      <c r="E122" s="38" t="s">
        <v>186</v>
      </c>
      <c r="F122" s="39" t="e">
        <f>VLOOKUP($E122,Ambiental!$A$16:$E$37,4,FALSE())</f>
        <v>#N/A</v>
      </c>
      <c r="G122" s="39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ht="12.75" customHeight="1" x14ac:dyDescent="0.25">
      <c r="A123" s="38" t="e">
        <f>Ambiental!#REF!</f>
        <v>#REF!</v>
      </c>
      <c r="B123" s="38">
        <f>'Ficha Técnica'!$B$15:$G$15</f>
        <v>0</v>
      </c>
      <c r="C123" s="38" t="s">
        <v>149</v>
      </c>
      <c r="D123" s="38">
        <v>3</v>
      </c>
      <c r="E123" s="38" t="s">
        <v>187</v>
      </c>
      <c r="F123" s="39" t="e">
        <f>VLOOKUP($E123,Ambiental!$A$16:$E$37,4,FALSE())</f>
        <v>#N/A</v>
      </c>
      <c r="G123" s="39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ht="12.75" customHeight="1" x14ac:dyDescent="0.25">
      <c r="A124" s="38" t="e">
        <f>Ambiental!#REF!</f>
        <v>#REF!</v>
      </c>
      <c r="B124" s="38">
        <f>'Ficha Técnica'!$B$15:$G$15</f>
        <v>0</v>
      </c>
      <c r="C124" s="38" t="s">
        <v>149</v>
      </c>
      <c r="D124" s="38">
        <v>3</v>
      </c>
      <c r="E124" s="38" t="s">
        <v>188</v>
      </c>
      <c r="F124" s="39" t="e">
        <f>VLOOKUP($E124,Ambiental!$A$16:$E$37,4,FALSE())</f>
        <v>#N/A</v>
      </c>
      <c r="G124" s="39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ht="12.75" customHeight="1" x14ac:dyDescent="0.25">
      <c r="A125" s="38" t="e">
        <f>Ambiental!#REF!</f>
        <v>#REF!</v>
      </c>
      <c r="B125" s="38">
        <f>'Ficha Técnica'!$B$15:$G$15</f>
        <v>0</v>
      </c>
      <c r="C125" s="38" t="s">
        <v>149</v>
      </c>
      <c r="D125" s="38">
        <v>3</v>
      </c>
      <c r="E125" s="38" t="s">
        <v>189</v>
      </c>
      <c r="F125" s="39" t="e">
        <f>VLOOKUP($E125,Ambiental!$A$16:$E$37,4,FALSE())</f>
        <v>#N/A</v>
      </c>
      <c r="G125" s="39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ht="12.75" customHeight="1" x14ac:dyDescent="0.25">
      <c r="A126" s="38" t="e">
        <f>Ambiental!#REF!</f>
        <v>#REF!</v>
      </c>
      <c r="B126" s="38">
        <f>'Ficha Técnica'!$B$15:$G$15</f>
        <v>0</v>
      </c>
      <c r="C126" s="38" t="s">
        <v>149</v>
      </c>
      <c r="D126" s="38">
        <v>3</v>
      </c>
      <c r="E126" s="38" t="s">
        <v>190</v>
      </c>
      <c r="F126" s="39" t="e">
        <f>VLOOKUP($E126,Ambiental!$A$16:$E$37,4,FALSE())</f>
        <v>#N/A</v>
      </c>
      <c r="G126" s="39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ht="12.75" customHeight="1" x14ac:dyDescent="0.25">
      <c r="A127" s="38" t="e">
        <f>Ambiental!#REF!</f>
        <v>#REF!</v>
      </c>
      <c r="B127" s="38">
        <f>'Ficha Técnica'!$B$15:$G$15</f>
        <v>0</v>
      </c>
      <c r="C127" s="38" t="s">
        <v>149</v>
      </c>
      <c r="D127" s="38">
        <v>3</v>
      </c>
      <c r="E127" s="38" t="s">
        <v>191</v>
      </c>
      <c r="F127" s="39" t="e">
        <f>VLOOKUP($E127,Ambiental!$A$16:$E$37,4,FALSE())</f>
        <v>#N/A</v>
      </c>
      <c r="G127" s="39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ht="12.75" customHeight="1" x14ac:dyDescent="0.25">
      <c r="A128" s="38" t="e">
        <f>Ambiental!#REF!</f>
        <v>#REF!</v>
      </c>
      <c r="B128" s="38">
        <f>'Ficha Técnica'!$B$15:$G$15</f>
        <v>0</v>
      </c>
      <c r="C128" s="38" t="s">
        <v>149</v>
      </c>
      <c r="D128" s="38">
        <v>3</v>
      </c>
      <c r="E128" s="38" t="s">
        <v>192</v>
      </c>
      <c r="F128" s="39" t="e">
        <f>VLOOKUP($E128,Ambiental!$A$16:$E$37,4,FALSE())</f>
        <v>#N/A</v>
      </c>
      <c r="G128" s="39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 ht="12.75" customHeight="1" x14ac:dyDescent="0.25">
      <c r="A129" s="38" t="e">
        <f>Ambiental!#REF!</f>
        <v>#REF!</v>
      </c>
      <c r="B129" s="38">
        <f>'Ficha Técnica'!$B$15:$G$15</f>
        <v>0</v>
      </c>
      <c r="C129" s="38" t="s">
        <v>149</v>
      </c>
      <c r="D129" s="38">
        <v>3</v>
      </c>
      <c r="E129" s="38" t="s">
        <v>193</v>
      </c>
      <c r="F129" s="39" t="e">
        <f>VLOOKUP($E129,Ambiental!$A$16:$E$37,4,FALSE())</f>
        <v>#N/A</v>
      </c>
      <c r="G129" s="39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 ht="12.75" customHeight="1" x14ac:dyDescent="0.25">
      <c r="A130" s="38" t="e">
        <f>Ambiental!#REF!</f>
        <v>#REF!</v>
      </c>
      <c r="B130" s="38">
        <f>'Ficha Técnica'!$B$15:$G$15</f>
        <v>0</v>
      </c>
      <c r="C130" s="38" t="s">
        <v>149</v>
      </c>
      <c r="D130" s="38">
        <v>3</v>
      </c>
      <c r="E130" s="38" t="s">
        <v>57</v>
      </c>
      <c r="F130" s="39">
        <f>VLOOKUP($E130,Ambiental!$A$16:$E$37,4,FALSE())</f>
        <v>0</v>
      </c>
      <c r="G130" s="39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 ht="12.75" customHeight="1" x14ac:dyDescent="0.25">
      <c r="A131" s="38" t="e">
        <f>Ambiental!#REF!</f>
        <v>#REF!</v>
      </c>
      <c r="B131" s="38">
        <f>'Ficha Técnica'!$B$15:$G$15</f>
        <v>0</v>
      </c>
      <c r="C131" s="38" t="s">
        <v>149</v>
      </c>
      <c r="D131" s="38">
        <v>3</v>
      </c>
      <c r="E131" s="38" t="s">
        <v>59</v>
      </c>
      <c r="F131" s="39">
        <f>VLOOKUP($E131,Ambiental!$A$16:$E$37,4,FALSE())</f>
        <v>0</v>
      </c>
      <c r="G131" s="39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 ht="12.75" customHeight="1" x14ac:dyDescent="0.25">
      <c r="A132" s="38" t="e">
        <f>Ambiental!#REF!</f>
        <v>#REF!</v>
      </c>
      <c r="B132" s="38">
        <f>'Ficha Técnica'!$B$15:$G$15</f>
        <v>0</v>
      </c>
      <c r="C132" s="38" t="s">
        <v>149</v>
      </c>
      <c r="D132" s="38">
        <v>3</v>
      </c>
      <c r="E132" s="38" t="s">
        <v>61</v>
      </c>
      <c r="F132" s="39">
        <f>VLOOKUP($E132,Ambiental!$A$16:$E$37,4,FALSE())</f>
        <v>0</v>
      </c>
      <c r="G132" s="39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 ht="12.75" customHeight="1" x14ac:dyDescent="0.25">
      <c r="A133" s="38" t="e">
        <f>Ambiental!#REF!</f>
        <v>#REF!</v>
      </c>
      <c r="B133" s="38">
        <f>'Ficha Técnica'!$B$15:$G$15</f>
        <v>0</v>
      </c>
      <c r="C133" s="38" t="s">
        <v>149</v>
      </c>
      <c r="D133" s="38">
        <v>3</v>
      </c>
      <c r="E133" s="38" t="s">
        <v>65</v>
      </c>
      <c r="F133" s="39">
        <f>VLOOKUP($E133,Ambiental!$A$16:$E$37,4,FALSE())</f>
        <v>0</v>
      </c>
      <c r="G133" s="39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 ht="12.75" customHeight="1" x14ac:dyDescent="0.25">
      <c r="A134" s="38" t="e">
        <f>Ambiental!#REF!</f>
        <v>#REF!</v>
      </c>
      <c r="B134" s="38">
        <f>'Ficha Técnica'!$B$15:$G$15</f>
        <v>0</v>
      </c>
      <c r="C134" s="38" t="s">
        <v>149</v>
      </c>
      <c r="D134" s="38">
        <v>3</v>
      </c>
      <c r="E134" s="38" t="s">
        <v>67</v>
      </c>
      <c r="F134" s="39">
        <f>VLOOKUP($E134,Ambiental!$A$16:$E$37,4,FALSE())</f>
        <v>0</v>
      </c>
      <c r="G134" s="39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 ht="12.75" customHeight="1" x14ac:dyDescent="0.25">
      <c r="A135" s="38" t="e">
        <f>Ambiental!#REF!</f>
        <v>#REF!</v>
      </c>
      <c r="B135" s="38">
        <f>'Ficha Técnica'!$B$15:$G$15</f>
        <v>0</v>
      </c>
      <c r="C135" s="38" t="s">
        <v>149</v>
      </c>
      <c r="D135" s="38">
        <v>3</v>
      </c>
      <c r="E135" s="38" t="s">
        <v>69</v>
      </c>
      <c r="F135" s="39">
        <f>VLOOKUP($E135,Ambiental!$A$16:$E$37,4,FALSE())</f>
        <v>0</v>
      </c>
      <c r="G135" s="39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12.75" customHeight="1" x14ac:dyDescent="0.25">
      <c r="A136" s="38" t="e">
        <f>Ambiental!#REF!</f>
        <v>#REF!</v>
      </c>
      <c r="B136" s="38">
        <f>'Ficha Técnica'!$B$15:$G$15</f>
        <v>0</v>
      </c>
      <c r="C136" s="38" t="s">
        <v>147</v>
      </c>
      <c r="D136" s="38">
        <v>4</v>
      </c>
      <c r="E136" s="38" t="s">
        <v>91</v>
      </c>
      <c r="F136" s="39" t="e">
        <f>VLOOKUP($E136,#REF!,3,FALSE())</f>
        <v>#REF!</v>
      </c>
      <c r="G136" s="39" t="e">
        <f>VLOOKUP($E136,#REF!,5,FALSE())</f>
        <v>#REF!</v>
      </c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12.75" customHeight="1" x14ac:dyDescent="0.25">
      <c r="A137" s="38" t="e">
        <f>Ambiental!#REF!</f>
        <v>#REF!</v>
      </c>
      <c r="B137" s="38">
        <f>'Ficha Técnica'!$B$15:$G$15</f>
        <v>0</v>
      </c>
      <c r="C137" s="38" t="s">
        <v>147</v>
      </c>
      <c r="D137" s="38">
        <v>4</v>
      </c>
      <c r="E137" s="38" t="s">
        <v>94</v>
      </c>
      <c r="F137" s="39" t="e">
        <f>VLOOKUP($E137,#REF!,3,FALSE())</f>
        <v>#REF!</v>
      </c>
      <c r="G137" s="39" t="e">
        <f>VLOOKUP($E137,#REF!,5,FALSE())</f>
        <v>#REF!</v>
      </c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12.75" customHeight="1" x14ac:dyDescent="0.25">
      <c r="A138" s="38" t="e">
        <f>Ambiental!#REF!</f>
        <v>#REF!</v>
      </c>
      <c r="B138" s="38">
        <f>'Ficha Técnica'!$B$15:$G$15</f>
        <v>0</v>
      </c>
      <c r="C138" s="38" t="s">
        <v>147</v>
      </c>
      <c r="D138" s="38">
        <v>4</v>
      </c>
      <c r="E138" s="38" t="s">
        <v>96</v>
      </c>
      <c r="F138" s="39" t="e">
        <f>VLOOKUP($E138,#REF!,3,FALSE())</f>
        <v>#REF!</v>
      </c>
      <c r="G138" s="39" t="e">
        <f>VLOOKUP($E138,#REF!,5,FALSE())</f>
        <v>#REF!</v>
      </c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12.75" customHeight="1" x14ac:dyDescent="0.25">
      <c r="A139" s="38" t="e">
        <f>Ambiental!#REF!</f>
        <v>#REF!</v>
      </c>
      <c r="B139" s="38">
        <f>'Ficha Técnica'!$B$15:$G$15</f>
        <v>0</v>
      </c>
      <c r="C139" s="38" t="s">
        <v>147</v>
      </c>
      <c r="D139" s="38">
        <v>4</v>
      </c>
      <c r="E139" s="38" t="s">
        <v>100</v>
      </c>
      <c r="F139" s="39" t="e">
        <f>VLOOKUP($E139,#REF!,3,FALSE())</f>
        <v>#REF!</v>
      </c>
      <c r="G139" s="39" t="e">
        <f>VLOOKUP($E139,#REF!,5,FALSE())</f>
        <v>#REF!</v>
      </c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12.75" customHeight="1" x14ac:dyDescent="0.25">
      <c r="A140" s="38" t="e">
        <f>Ambiental!#REF!</f>
        <v>#REF!</v>
      </c>
      <c r="B140" s="38">
        <f>'Ficha Técnica'!$B$15:$G$15</f>
        <v>0</v>
      </c>
      <c r="C140" s="38" t="s">
        <v>147</v>
      </c>
      <c r="D140" s="38">
        <v>4</v>
      </c>
      <c r="E140" s="38" t="s">
        <v>101</v>
      </c>
      <c r="F140" s="39" t="e">
        <f>VLOOKUP($E140,#REF!,3,FALSE())</f>
        <v>#REF!</v>
      </c>
      <c r="G140" s="39" t="e">
        <f>VLOOKUP($E140,#REF!,5,FALSE())</f>
        <v>#REF!</v>
      </c>
      <c r="H140" s="39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12.75" customHeight="1" x14ac:dyDescent="0.25">
      <c r="A141" s="38" t="e">
        <f>Ambiental!#REF!</f>
        <v>#REF!</v>
      </c>
      <c r="B141" s="38">
        <f>'Ficha Técnica'!$B$15:$G$15</f>
        <v>0</v>
      </c>
      <c r="C141" s="38" t="s">
        <v>147</v>
      </c>
      <c r="D141" s="38">
        <v>4</v>
      </c>
      <c r="E141" s="38" t="s">
        <v>102</v>
      </c>
      <c r="F141" s="39" t="e">
        <f>VLOOKUP($E141,#REF!,3,FALSE())</f>
        <v>#REF!</v>
      </c>
      <c r="G141" s="39" t="e">
        <f>VLOOKUP($E141,#REF!,5,FALSE())</f>
        <v>#REF!</v>
      </c>
      <c r="H141" s="39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12.75" customHeight="1" x14ac:dyDescent="0.25">
      <c r="A142" s="38" t="e">
        <f>Ambiental!#REF!</f>
        <v>#REF!</v>
      </c>
      <c r="B142" s="38">
        <f>'Ficha Técnica'!$B$15:$G$15</f>
        <v>0</v>
      </c>
      <c r="C142" s="38" t="s">
        <v>147</v>
      </c>
      <c r="D142" s="38">
        <v>4</v>
      </c>
      <c r="E142" s="38" t="s">
        <v>103</v>
      </c>
      <c r="F142" s="39" t="e">
        <f>VLOOKUP($E142,#REF!,3,FALSE())</f>
        <v>#REF!</v>
      </c>
      <c r="G142" s="39" t="e">
        <f>VLOOKUP($E142,#REF!,5,FALSE())</f>
        <v>#REF!</v>
      </c>
      <c r="H142" s="39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12.75" customHeight="1" x14ac:dyDescent="0.25">
      <c r="A143" s="38" t="e">
        <f>Ambiental!#REF!</f>
        <v>#REF!</v>
      </c>
      <c r="B143" s="38">
        <f>'Ficha Técnica'!$B$15:$G$15</f>
        <v>0</v>
      </c>
      <c r="C143" s="38" t="s">
        <v>147</v>
      </c>
      <c r="D143" s="38">
        <v>4</v>
      </c>
      <c r="E143" s="38" t="s">
        <v>104</v>
      </c>
      <c r="F143" s="39" t="e">
        <f>VLOOKUP($E143,#REF!,3,FALSE())</f>
        <v>#REF!</v>
      </c>
      <c r="G143" s="39" t="e">
        <f>VLOOKUP($E143,#REF!,5,FALSE())</f>
        <v>#REF!</v>
      </c>
      <c r="H143" s="39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12.75" customHeight="1" x14ac:dyDescent="0.25">
      <c r="A144" s="38" t="e">
        <f>Ambiental!#REF!</f>
        <v>#REF!</v>
      </c>
      <c r="B144" s="38">
        <f>'Ficha Técnica'!$B$15:$G$15</f>
        <v>0</v>
      </c>
      <c r="C144" s="38" t="s">
        <v>147</v>
      </c>
      <c r="D144" s="38">
        <v>4</v>
      </c>
      <c r="E144" s="38" t="s">
        <v>105</v>
      </c>
      <c r="F144" s="39" t="e">
        <f>VLOOKUP($E144,#REF!,3,FALSE())</f>
        <v>#REF!</v>
      </c>
      <c r="G144" s="39" t="e">
        <f>VLOOKUP($E144,#REF!,5,FALSE())</f>
        <v>#REF!</v>
      </c>
      <c r="H144" s="39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12.75" customHeight="1" x14ac:dyDescent="0.25">
      <c r="A145" s="38" t="e">
        <f>Ambiental!#REF!</f>
        <v>#REF!</v>
      </c>
      <c r="B145" s="38">
        <f>'Ficha Técnica'!$B$15:$G$15</f>
        <v>0</v>
      </c>
      <c r="C145" s="38" t="s">
        <v>147</v>
      </c>
      <c r="D145" s="38">
        <v>4</v>
      </c>
      <c r="E145" s="38" t="s">
        <v>106</v>
      </c>
      <c r="F145" s="39" t="e">
        <f>VLOOKUP($E145,#REF!,3,FALSE())</f>
        <v>#REF!</v>
      </c>
      <c r="G145" s="39" t="e">
        <f>VLOOKUP($E145,#REF!,5,FALSE())</f>
        <v>#REF!</v>
      </c>
      <c r="H145" s="39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12.75" customHeight="1" x14ac:dyDescent="0.25">
      <c r="A146" s="38" t="e">
        <f>Ambiental!#REF!</f>
        <v>#REF!</v>
      </c>
      <c r="B146" s="38">
        <f>'Ficha Técnica'!$B$15:$G$15</f>
        <v>0</v>
      </c>
      <c r="C146" s="38" t="s">
        <v>147</v>
      </c>
      <c r="D146" s="38">
        <v>4</v>
      </c>
      <c r="E146" s="38" t="s">
        <v>194</v>
      </c>
      <c r="F146" s="39" t="e">
        <f>VLOOKUP($E146,#REF!,3,FALSE())</f>
        <v>#REF!</v>
      </c>
      <c r="G146" s="39" t="e">
        <f>VLOOKUP($E146,#REF!,5,FALSE())</f>
        <v>#REF!</v>
      </c>
      <c r="H146" s="39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 ht="12.75" customHeight="1" x14ac:dyDescent="0.25">
      <c r="A147" s="38" t="e">
        <f>Ambiental!#REF!</f>
        <v>#REF!</v>
      </c>
      <c r="B147" s="38">
        <f>'Ficha Técnica'!$B$15:$G$15</f>
        <v>0</v>
      </c>
      <c r="C147" s="38" t="s">
        <v>147</v>
      </c>
      <c r="D147" s="38">
        <v>4</v>
      </c>
      <c r="E147" s="38" t="s">
        <v>107</v>
      </c>
      <c r="F147" s="39" t="e">
        <f>VLOOKUP($E147,#REF!,3,FALSE())</f>
        <v>#REF!</v>
      </c>
      <c r="G147" s="39" t="e">
        <f>VLOOKUP($E147,#REF!,5,FALSE())</f>
        <v>#REF!</v>
      </c>
      <c r="H147" s="39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 ht="12.75" customHeight="1" x14ac:dyDescent="0.25">
      <c r="A148" s="38" t="e">
        <f>Ambiental!#REF!</f>
        <v>#REF!</v>
      </c>
      <c r="B148" s="38">
        <f>'Ficha Técnica'!$B$15:$G$15</f>
        <v>0</v>
      </c>
      <c r="C148" s="38" t="s">
        <v>147</v>
      </c>
      <c r="D148" s="38">
        <v>4</v>
      </c>
      <c r="E148" s="38" t="s">
        <v>108</v>
      </c>
      <c r="F148" s="39" t="e">
        <f>VLOOKUP($E148,#REF!,3,FALSE())</f>
        <v>#REF!</v>
      </c>
      <c r="G148" s="39" t="e">
        <f>VLOOKUP($E148,#REF!,5,FALSE())</f>
        <v>#REF!</v>
      </c>
      <c r="H148" s="39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 ht="12.75" customHeight="1" x14ac:dyDescent="0.25">
      <c r="A149" s="38" t="e">
        <f>Ambiental!#REF!</f>
        <v>#REF!</v>
      </c>
      <c r="B149" s="38">
        <f>'Ficha Técnica'!$B$15:$G$15</f>
        <v>0</v>
      </c>
      <c r="C149" s="38" t="s">
        <v>147</v>
      </c>
      <c r="D149" s="38">
        <v>4</v>
      </c>
      <c r="E149" s="38" t="s">
        <v>109</v>
      </c>
      <c r="F149" s="39" t="e">
        <f>VLOOKUP($E149,#REF!,3,FALSE())</f>
        <v>#REF!</v>
      </c>
      <c r="G149" s="39" t="e">
        <f>VLOOKUP($E149,#REF!,5,FALSE())</f>
        <v>#REF!</v>
      </c>
      <c r="H149" s="39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 ht="12.75" customHeight="1" x14ac:dyDescent="0.25">
      <c r="A150" s="38" t="e">
        <f>Ambiental!#REF!</f>
        <v>#REF!</v>
      </c>
      <c r="B150" s="38">
        <f>'Ficha Técnica'!$B$15:$G$15</f>
        <v>0</v>
      </c>
      <c r="C150" s="38" t="s">
        <v>147</v>
      </c>
      <c r="D150" s="38">
        <v>4</v>
      </c>
      <c r="E150" s="38" t="s">
        <v>110</v>
      </c>
      <c r="F150" s="39" t="e">
        <f>VLOOKUP($E150,#REF!,3,FALSE())</f>
        <v>#REF!</v>
      </c>
      <c r="G150" s="39" t="e">
        <f>VLOOKUP($E150,#REF!,5,FALSE())</f>
        <v>#REF!</v>
      </c>
      <c r="H150" s="39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 ht="12.75" customHeight="1" x14ac:dyDescent="0.25">
      <c r="A151" s="38" t="e">
        <f>Ambiental!#REF!</f>
        <v>#REF!</v>
      </c>
      <c r="B151" s="38">
        <f>'Ficha Técnica'!$B$15:$G$15</f>
        <v>0</v>
      </c>
      <c r="C151" s="38" t="s">
        <v>147</v>
      </c>
      <c r="D151" s="38">
        <v>4</v>
      </c>
      <c r="E151" s="38" t="s">
        <v>113</v>
      </c>
      <c r="F151" s="39" t="e">
        <f>VLOOKUP($E151,#REF!,3,FALSE())</f>
        <v>#REF!</v>
      </c>
      <c r="G151" s="39" t="e">
        <f>VLOOKUP($E151,#REF!,5,FALSE())</f>
        <v>#REF!</v>
      </c>
      <c r="H151" s="39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 ht="12.75" customHeight="1" x14ac:dyDescent="0.25">
      <c r="A152" s="38" t="e">
        <f>Ambiental!#REF!</f>
        <v>#REF!</v>
      </c>
      <c r="B152" s="38">
        <f>'Ficha Técnica'!$B$15:$G$15</f>
        <v>0</v>
      </c>
      <c r="C152" s="38" t="s">
        <v>147</v>
      </c>
      <c r="D152" s="38">
        <v>4</v>
      </c>
      <c r="E152" s="38" t="s">
        <v>195</v>
      </c>
      <c r="F152" s="39" t="e">
        <f>VLOOKUP($E152,#REF!,3,FALSE())</f>
        <v>#REF!</v>
      </c>
      <c r="G152" s="39" t="e">
        <f>VLOOKUP($E152,#REF!,5,FALSE())</f>
        <v>#REF!</v>
      </c>
      <c r="H152" s="39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 ht="12.75" customHeight="1" x14ac:dyDescent="0.25">
      <c r="A153" s="38" t="e">
        <f>Ambiental!#REF!</f>
        <v>#REF!</v>
      </c>
      <c r="B153" s="38">
        <f>'Ficha Técnica'!$B$15:$G$15</f>
        <v>0</v>
      </c>
      <c r="C153" s="38" t="s">
        <v>147</v>
      </c>
      <c r="D153" s="38">
        <v>4</v>
      </c>
      <c r="E153" s="38" t="s">
        <v>115</v>
      </c>
      <c r="F153" s="39" t="e">
        <f>VLOOKUP($E153,#REF!,3,FALSE())</f>
        <v>#REF!</v>
      </c>
      <c r="G153" s="39" t="e">
        <f>VLOOKUP($E153,#REF!,5,FALSE())</f>
        <v>#REF!</v>
      </c>
      <c r="H153" s="39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 ht="12.75" customHeight="1" x14ac:dyDescent="0.25">
      <c r="A154" s="38" t="e">
        <f>Ambiental!#REF!</f>
        <v>#REF!</v>
      </c>
      <c r="B154" s="38">
        <f>'Ficha Técnica'!$B$15:$G$15</f>
        <v>0</v>
      </c>
      <c r="C154" s="38" t="s">
        <v>147</v>
      </c>
      <c r="D154" s="38">
        <v>4</v>
      </c>
      <c r="E154" s="38" t="s">
        <v>196</v>
      </c>
      <c r="F154" s="39" t="e">
        <f>VLOOKUP($E154,#REF!,3,FALSE())</f>
        <v>#REF!</v>
      </c>
      <c r="G154" s="39" t="e">
        <f>VLOOKUP($E154,#REF!,5,FALSE())</f>
        <v>#REF!</v>
      </c>
      <c r="H154" s="39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 ht="12.75" customHeight="1" x14ac:dyDescent="0.25">
      <c r="A155" s="38" t="e">
        <f>Ambiental!#REF!</f>
        <v>#REF!</v>
      </c>
      <c r="B155" s="38">
        <f>'Ficha Técnica'!$B$15:$G$15</f>
        <v>0</v>
      </c>
      <c r="C155" s="38" t="s">
        <v>147</v>
      </c>
      <c r="D155" s="38">
        <v>4</v>
      </c>
      <c r="E155" s="38" t="s">
        <v>117</v>
      </c>
      <c r="F155" s="39" t="e">
        <f>VLOOKUP($E155,#REF!,3,FALSE())</f>
        <v>#REF!</v>
      </c>
      <c r="G155" s="39" t="e">
        <f>VLOOKUP($E155,#REF!,5,FALSE())</f>
        <v>#REF!</v>
      </c>
      <c r="H155" s="39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 ht="12.75" customHeight="1" x14ac:dyDescent="0.25">
      <c r="A156" s="38" t="e">
        <f>Ambiental!#REF!</f>
        <v>#REF!</v>
      </c>
      <c r="B156" s="38">
        <f>'Ficha Técnica'!$B$15:$G$15</f>
        <v>0</v>
      </c>
      <c r="C156" s="38" t="s">
        <v>147</v>
      </c>
      <c r="D156" s="38">
        <v>4</v>
      </c>
      <c r="E156" s="38" t="s">
        <v>197</v>
      </c>
      <c r="F156" s="39" t="e">
        <f>VLOOKUP($E156,#REF!,3,FALSE())</f>
        <v>#REF!</v>
      </c>
      <c r="G156" s="39" t="e">
        <f>VLOOKUP($E156,#REF!,5,FALSE())</f>
        <v>#REF!</v>
      </c>
      <c r="H156" s="39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 ht="12.75" customHeight="1" x14ac:dyDescent="0.25">
      <c r="A157" s="38" t="e">
        <f>Ambiental!#REF!</f>
        <v>#REF!</v>
      </c>
      <c r="B157" s="38">
        <f>'Ficha Técnica'!$B$15:$G$15</f>
        <v>0</v>
      </c>
      <c r="C157" s="38" t="s">
        <v>147</v>
      </c>
      <c r="D157" s="38">
        <v>4</v>
      </c>
      <c r="E157" s="38" t="s">
        <v>120</v>
      </c>
      <c r="F157" s="39" t="e">
        <f>VLOOKUP($E157,#REF!,3,FALSE())</f>
        <v>#REF!</v>
      </c>
      <c r="G157" s="39" t="e">
        <f>VLOOKUP($E157,#REF!,5,FALSE())</f>
        <v>#REF!</v>
      </c>
      <c r="H157" s="39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 ht="12.75" customHeight="1" x14ac:dyDescent="0.25">
      <c r="A158" s="38" t="e">
        <f>Ambiental!#REF!</f>
        <v>#REF!</v>
      </c>
      <c r="B158" s="38">
        <f>'Ficha Técnica'!$B$15:$G$15</f>
        <v>0</v>
      </c>
      <c r="C158" s="38" t="s">
        <v>147</v>
      </c>
      <c r="D158" s="38">
        <v>4</v>
      </c>
      <c r="E158" s="38" t="s">
        <v>121</v>
      </c>
      <c r="F158" s="39" t="e">
        <f>VLOOKUP($E158,#REF!,3,FALSE())</f>
        <v>#REF!</v>
      </c>
      <c r="G158" s="39" t="e">
        <f>VLOOKUP($E158,#REF!,5,FALSE())</f>
        <v>#REF!</v>
      </c>
      <c r="H158" s="39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 ht="12.75" customHeight="1" x14ac:dyDescent="0.25">
      <c r="A159" s="38" t="e">
        <f>Ambiental!#REF!</f>
        <v>#REF!</v>
      </c>
      <c r="B159" s="38">
        <f>'Ficha Técnica'!$B$15:$G$15</f>
        <v>0</v>
      </c>
      <c r="C159" s="38" t="s">
        <v>147</v>
      </c>
      <c r="D159" s="38">
        <v>4</v>
      </c>
      <c r="E159" s="38" t="s">
        <v>122</v>
      </c>
      <c r="F159" s="39" t="e">
        <f>VLOOKUP($E159,#REF!,3,FALSE())</f>
        <v>#REF!</v>
      </c>
      <c r="G159" s="39" t="e">
        <f>VLOOKUP($E159,#REF!,5,FALSE())</f>
        <v>#REF!</v>
      </c>
      <c r="H159" s="39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 ht="12.75" customHeight="1" x14ac:dyDescent="0.25">
      <c r="A160" s="38" t="e">
        <f>Ambiental!#REF!</f>
        <v>#REF!</v>
      </c>
      <c r="B160" s="38">
        <f>'Ficha Técnica'!$B$15:$G$15</f>
        <v>0</v>
      </c>
      <c r="C160" s="38" t="s">
        <v>147</v>
      </c>
      <c r="D160" s="38">
        <v>4</v>
      </c>
      <c r="E160" s="38" t="s">
        <v>124</v>
      </c>
      <c r="F160" s="39" t="e">
        <f>VLOOKUP($E160,#REF!,3,FALSE())</f>
        <v>#REF!</v>
      </c>
      <c r="G160" s="39" t="e">
        <f>VLOOKUP($E160,#REF!,5,FALSE())</f>
        <v>#REF!</v>
      </c>
      <c r="H160" s="39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 ht="12.75" customHeight="1" x14ac:dyDescent="0.25">
      <c r="A161" s="38" t="e">
        <f>Ambiental!#REF!</f>
        <v>#REF!</v>
      </c>
      <c r="B161" s="38">
        <f>'Ficha Técnica'!$B$15:$G$15</f>
        <v>0</v>
      </c>
      <c r="C161" s="38" t="s">
        <v>147</v>
      </c>
      <c r="D161" s="38">
        <v>4</v>
      </c>
      <c r="E161" s="38" t="s">
        <v>126</v>
      </c>
      <c r="F161" s="39" t="e">
        <f>VLOOKUP($E161,#REF!,3,FALSE())</f>
        <v>#REF!</v>
      </c>
      <c r="G161" s="39" t="e">
        <f>VLOOKUP($E161,#REF!,5,FALSE())</f>
        <v>#REF!</v>
      </c>
      <c r="H161" s="39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 ht="12.75" customHeight="1" x14ac:dyDescent="0.25">
      <c r="A162" s="38" t="e">
        <f>Ambiental!#REF!</f>
        <v>#REF!</v>
      </c>
      <c r="B162" s="38">
        <f>'Ficha Técnica'!$B$15:$G$15</f>
        <v>0</v>
      </c>
      <c r="C162" s="38" t="s">
        <v>147</v>
      </c>
      <c r="D162" s="38">
        <v>4</v>
      </c>
      <c r="E162" s="38" t="s">
        <v>128</v>
      </c>
      <c r="F162" s="39" t="e">
        <f>VLOOKUP($E162,#REF!,3,FALSE())</f>
        <v>#REF!</v>
      </c>
      <c r="G162" s="39" t="e">
        <f>VLOOKUP($E162,#REF!,5,FALSE())</f>
        <v>#REF!</v>
      </c>
      <c r="H162" s="40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 ht="12.75" customHeight="1" x14ac:dyDescent="0.25">
      <c r="A163" s="38" t="e">
        <f>Ambiental!#REF!</f>
        <v>#REF!</v>
      </c>
      <c r="B163" s="38">
        <f>'Ficha Técnica'!$B$15:$G$15</f>
        <v>0</v>
      </c>
      <c r="C163" s="38" t="s">
        <v>147</v>
      </c>
      <c r="D163" s="38">
        <v>4</v>
      </c>
      <c r="E163" s="38" t="s">
        <v>129</v>
      </c>
      <c r="F163" s="39" t="e">
        <f>VLOOKUP($E163,#REF!,3,FALSE())</f>
        <v>#REF!</v>
      </c>
      <c r="G163" s="39" t="e">
        <f>VLOOKUP($E163,#REF!,5,FALSE())</f>
        <v>#REF!</v>
      </c>
      <c r="H163" s="40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 ht="12.75" customHeight="1" x14ac:dyDescent="0.25">
      <c r="A164" s="38" t="e">
        <f>Ambiental!#REF!</f>
        <v>#REF!</v>
      </c>
      <c r="B164" s="38">
        <f>'Ficha Técnica'!$B$15:$G$15</f>
        <v>0</v>
      </c>
      <c r="C164" s="38" t="s">
        <v>147</v>
      </c>
      <c r="D164" s="38">
        <v>4</v>
      </c>
      <c r="E164" s="38" t="s">
        <v>130</v>
      </c>
      <c r="F164" s="39" t="e">
        <f>VLOOKUP($E164,#REF!,3,FALSE())</f>
        <v>#REF!</v>
      </c>
      <c r="G164" s="39" t="e">
        <f>VLOOKUP($E164,#REF!,5,FALSE())</f>
        <v>#REF!</v>
      </c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 ht="12.75" customHeight="1" x14ac:dyDescent="0.25">
      <c r="A165" s="38" t="e">
        <f>Ambiental!#REF!</f>
        <v>#REF!</v>
      </c>
      <c r="B165" s="38">
        <f>'Ficha Técnica'!$B$15:$G$15</f>
        <v>0</v>
      </c>
      <c r="C165" s="38" t="s">
        <v>147</v>
      </c>
      <c r="D165" s="38">
        <v>4</v>
      </c>
      <c r="E165" s="38" t="s">
        <v>131</v>
      </c>
      <c r="F165" s="39" t="e">
        <f>VLOOKUP($E165,#REF!,3,FALSE())</f>
        <v>#REF!</v>
      </c>
      <c r="G165" s="39" t="e">
        <f>VLOOKUP($E165,#REF!,5,FALSE())</f>
        <v>#REF!</v>
      </c>
      <c r="H165" s="39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 ht="12.75" customHeight="1" x14ac:dyDescent="0.25">
      <c r="A166" s="38" t="e">
        <f>Ambiental!#REF!</f>
        <v>#REF!</v>
      </c>
      <c r="B166" s="38">
        <f>'Ficha Técnica'!$B$15:$G$15</f>
        <v>0</v>
      </c>
      <c r="C166" s="38" t="s">
        <v>147</v>
      </c>
      <c r="D166" s="38">
        <v>4</v>
      </c>
      <c r="E166" s="38" t="s">
        <v>132</v>
      </c>
      <c r="F166" s="39" t="e">
        <f>VLOOKUP($E166,#REF!,3,FALSE())</f>
        <v>#REF!</v>
      </c>
      <c r="G166" s="39" t="e">
        <f>VLOOKUP($E166,#REF!,5,FALSE())</f>
        <v>#REF!</v>
      </c>
      <c r="H166" s="39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 ht="12.75" customHeight="1" x14ac:dyDescent="0.25">
      <c r="A167" s="38" t="e">
        <f>Ambiental!#REF!</f>
        <v>#REF!</v>
      </c>
      <c r="B167" s="38">
        <f>'Ficha Técnica'!$B$15:$G$15</f>
        <v>0</v>
      </c>
      <c r="C167" s="38" t="s">
        <v>147</v>
      </c>
      <c r="D167" s="38">
        <v>4</v>
      </c>
      <c r="E167" s="38" t="s">
        <v>133</v>
      </c>
      <c r="F167" s="39" t="e">
        <f>VLOOKUP($E167,#REF!,3,FALSE())</f>
        <v>#REF!</v>
      </c>
      <c r="G167" s="39" t="e">
        <f>VLOOKUP($E167,#REF!,5,FALSE())</f>
        <v>#REF!</v>
      </c>
      <c r="H167" s="39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 ht="12.75" customHeight="1" x14ac:dyDescent="0.25">
      <c r="A168" s="38" t="e">
        <f>Ambiental!#REF!</f>
        <v>#REF!</v>
      </c>
      <c r="B168" s="38">
        <f>'Ficha Técnica'!$B$15:$G$15</f>
        <v>0</v>
      </c>
      <c r="C168" s="38" t="s">
        <v>147</v>
      </c>
      <c r="D168" s="38">
        <v>4</v>
      </c>
      <c r="E168" s="38" t="s">
        <v>134</v>
      </c>
      <c r="F168" s="39" t="e">
        <f>VLOOKUP($E168,#REF!,3,FALSE())</f>
        <v>#REF!</v>
      </c>
      <c r="G168" s="39" t="e">
        <f>VLOOKUP($E168,#REF!,5,FALSE())</f>
        <v>#REF!</v>
      </c>
      <c r="H168" s="40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 ht="12.75" customHeight="1" x14ac:dyDescent="0.25">
      <c r="A169" s="38" t="e">
        <f>Ambiental!#REF!</f>
        <v>#REF!</v>
      </c>
      <c r="B169" s="38">
        <f>'Ficha Técnica'!$B$15:$G$15</f>
        <v>0</v>
      </c>
      <c r="C169" s="38" t="s">
        <v>147</v>
      </c>
      <c r="D169" s="38">
        <v>4</v>
      </c>
      <c r="E169" s="38" t="s">
        <v>136</v>
      </c>
      <c r="F169" s="39" t="e">
        <f>VLOOKUP($E169,#REF!,3,FALSE())</f>
        <v>#REF!</v>
      </c>
      <c r="G169" s="39" t="e">
        <f>VLOOKUP($E169,#REF!,5,FALSE())</f>
        <v>#REF!</v>
      </c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 ht="12.75" customHeight="1" x14ac:dyDescent="0.25">
      <c r="A170" s="38" t="e">
        <f>Ambiental!#REF!</f>
        <v>#REF!</v>
      </c>
      <c r="B170" s="38">
        <f>'Ficha Técnica'!$B$15:$G$15</f>
        <v>0</v>
      </c>
      <c r="C170" s="38" t="s">
        <v>149</v>
      </c>
      <c r="D170" s="38">
        <v>4</v>
      </c>
      <c r="E170" s="38" t="s">
        <v>91</v>
      </c>
      <c r="F170" s="39" t="e">
        <f>VLOOKUP($E170,#REF!,4,FALSE())</f>
        <v>#REF!</v>
      </c>
      <c r="G170" s="39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 ht="12.75" customHeight="1" x14ac:dyDescent="0.25">
      <c r="A171" s="38" t="e">
        <f>Ambiental!#REF!</f>
        <v>#REF!</v>
      </c>
      <c r="B171" s="38">
        <f>'Ficha Técnica'!$B$15:$G$15</f>
        <v>0</v>
      </c>
      <c r="C171" s="38" t="s">
        <v>149</v>
      </c>
      <c r="D171" s="38">
        <v>4</v>
      </c>
      <c r="E171" s="38" t="s">
        <v>94</v>
      </c>
      <c r="F171" s="39" t="e">
        <f>VLOOKUP($E171,#REF!,4,FALSE())</f>
        <v>#REF!</v>
      </c>
      <c r="G171" s="39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 ht="12.75" customHeight="1" x14ac:dyDescent="0.25">
      <c r="A172" s="38" t="e">
        <f>Ambiental!#REF!</f>
        <v>#REF!</v>
      </c>
      <c r="B172" s="38">
        <f>'Ficha Técnica'!$B$15:$G$15</f>
        <v>0</v>
      </c>
      <c r="C172" s="38" t="s">
        <v>149</v>
      </c>
      <c r="D172" s="38">
        <v>4</v>
      </c>
      <c r="E172" s="38" t="s">
        <v>96</v>
      </c>
      <c r="F172" s="39" t="e">
        <f>VLOOKUP($E172,#REF!,4,FALSE())</f>
        <v>#REF!</v>
      </c>
      <c r="G172" s="39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 ht="12.75" customHeight="1" x14ac:dyDescent="0.25">
      <c r="A173" s="38" t="e">
        <f>Ambiental!#REF!</f>
        <v>#REF!</v>
      </c>
      <c r="B173" s="38">
        <f>'Ficha Técnica'!$B$15:$G$15</f>
        <v>0</v>
      </c>
      <c r="C173" s="38" t="s">
        <v>149</v>
      </c>
      <c r="D173" s="38">
        <v>4</v>
      </c>
      <c r="E173" s="38" t="s">
        <v>100</v>
      </c>
      <c r="F173" s="39" t="e">
        <f>VLOOKUP($E173,#REF!,4,FALSE())</f>
        <v>#REF!</v>
      </c>
      <c r="G173" s="39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 ht="12.75" customHeight="1" x14ac:dyDescent="0.25">
      <c r="A174" s="38" t="e">
        <f>Ambiental!#REF!</f>
        <v>#REF!</v>
      </c>
      <c r="B174" s="38">
        <f>'Ficha Técnica'!$B$15:$G$15</f>
        <v>0</v>
      </c>
      <c r="C174" s="38" t="s">
        <v>149</v>
      </c>
      <c r="D174" s="38">
        <v>4</v>
      </c>
      <c r="E174" s="38" t="s">
        <v>101</v>
      </c>
      <c r="F174" s="39" t="e">
        <f>VLOOKUP($E174,#REF!,4,FALSE())</f>
        <v>#REF!</v>
      </c>
      <c r="G174" s="39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 ht="12.75" customHeight="1" x14ac:dyDescent="0.25">
      <c r="A175" s="38" t="e">
        <f>Ambiental!#REF!</f>
        <v>#REF!</v>
      </c>
      <c r="B175" s="38">
        <f>'Ficha Técnica'!$B$15:$G$15</f>
        <v>0</v>
      </c>
      <c r="C175" s="38" t="s">
        <v>149</v>
      </c>
      <c r="D175" s="38">
        <v>4</v>
      </c>
      <c r="E175" s="38" t="s">
        <v>102</v>
      </c>
      <c r="F175" s="39" t="e">
        <f>VLOOKUP($E175,#REF!,4,FALSE())</f>
        <v>#REF!</v>
      </c>
      <c r="G175" s="39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 ht="12.75" customHeight="1" x14ac:dyDescent="0.25">
      <c r="A176" s="38" t="e">
        <f>Ambiental!#REF!</f>
        <v>#REF!</v>
      </c>
      <c r="B176" s="38">
        <f>'Ficha Técnica'!$B$15:$G$15</f>
        <v>0</v>
      </c>
      <c r="C176" s="38" t="s">
        <v>149</v>
      </c>
      <c r="D176" s="38">
        <v>4</v>
      </c>
      <c r="E176" s="38" t="s">
        <v>103</v>
      </c>
      <c r="F176" s="39" t="e">
        <f>VLOOKUP($E176,#REF!,4,FALSE())</f>
        <v>#REF!</v>
      </c>
      <c r="G176" s="39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 ht="12.75" customHeight="1" x14ac:dyDescent="0.25">
      <c r="A177" s="38" t="e">
        <f>Ambiental!#REF!</f>
        <v>#REF!</v>
      </c>
      <c r="B177" s="38">
        <f>'Ficha Técnica'!$B$15:$G$15</f>
        <v>0</v>
      </c>
      <c r="C177" s="38" t="s">
        <v>149</v>
      </c>
      <c r="D177" s="38">
        <v>4</v>
      </c>
      <c r="E177" s="38" t="s">
        <v>104</v>
      </c>
      <c r="F177" s="39" t="e">
        <f>VLOOKUP($E177,#REF!,4,FALSE())</f>
        <v>#REF!</v>
      </c>
      <c r="G177" s="39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 ht="12.75" customHeight="1" x14ac:dyDescent="0.25">
      <c r="A178" s="38" t="e">
        <f>Ambiental!#REF!</f>
        <v>#REF!</v>
      </c>
      <c r="B178" s="38">
        <f>'Ficha Técnica'!$B$15:$G$15</f>
        <v>0</v>
      </c>
      <c r="C178" s="38" t="s">
        <v>149</v>
      </c>
      <c r="D178" s="38">
        <v>4</v>
      </c>
      <c r="E178" s="38" t="s">
        <v>105</v>
      </c>
      <c r="F178" s="39" t="e">
        <f>VLOOKUP($E178,#REF!,4,FALSE())</f>
        <v>#REF!</v>
      </c>
      <c r="G178" s="39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 ht="12.75" customHeight="1" x14ac:dyDescent="0.25">
      <c r="A179" s="38" t="e">
        <f>Ambiental!#REF!</f>
        <v>#REF!</v>
      </c>
      <c r="B179" s="38">
        <f>'Ficha Técnica'!$B$15:$G$15</f>
        <v>0</v>
      </c>
      <c r="C179" s="38" t="s">
        <v>149</v>
      </c>
      <c r="D179" s="38">
        <v>4</v>
      </c>
      <c r="E179" s="38" t="s">
        <v>106</v>
      </c>
      <c r="F179" s="39" t="e">
        <f>VLOOKUP($E179,#REF!,4,FALSE())</f>
        <v>#REF!</v>
      </c>
      <c r="G179" s="39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 ht="12.75" customHeight="1" x14ac:dyDescent="0.25">
      <c r="A180" s="38" t="e">
        <f>Ambiental!#REF!</f>
        <v>#REF!</v>
      </c>
      <c r="B180" s="38">
        <f>'Ficha Técnica'!$B$15:$G$15</f>
        <v>0</v>
      </c>
      <c r="C180" s="38" t="s">
        <v>149</v>
      </c>
      <c r="D180" s="38">
        <v>4</v>
      </c>
      <c r="E180" s="38" t="s">
        <v>194</v>
      </c>
      <c r="F180" s="39" t="e">
        <f>VLOOKUP($E180,#REF!,4,FALSE())</f>
        <v>#REF!</v>
      </c>
      <c r="G180" s="39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 ht="12.75" customHeight="1" x14ac:dyDescent="0.25">
      <c r="A181" s="38" t="e">
        <f>Ambiental!#REF!</f>
        <v>#REF!</v>
      </c>
      <c r="B181" s="38">
        <f>'Ficha Técnica'!$B$15:$G$15</f>
        <v>0</v>
      </c>
      <c r="C181" s="38" t="s">
        <v>149</v>
      </c>
      <c r="D181" s="38">
        <v>4</v>
      </c>
      <c r="E181" s="38" t="s">
        <v>107</v>
      </c>
      <c r="F181" s="39" t="e">
        <f>VLOOKUP($E181,#REF!,4,FALSE())</f>
        <v>#REF!</v>
      </c>
      <c r="G181" s="39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 ht="12.75" customHeight="1" x14ac:dyDescent="0.25">
      <c r="A182" s="38" t="e">
        <f>Ambiental!#REF!</f>
        <v>#REF!</v>
      </c>
      <c r="B182" s="38">
        <f>'Ficha Técnica'!$B$15:$G$15</f>
        <v>0</v>
      </c>
      <c r="C182" s="38" t="s">
        <v>149</v>
      </c>
      <c r="D182" s="38">
        <v>4</v>
      </c>
      <c r="E182" s="38" t="s">
        <v>108</v>
      </c>
      <c r="F182" s="39" t="e">
        <f>VLOOKUP($E182,#REF!,4,FALSE())</f>
        <v>#REF!</v>
      </c>
      <c r="G182" s="39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 ht="12.75" customHeight="1" x14ac:dyDescent="0.25">
      <c r="A183" s="38" t="e">
        <f>Ambiental!#REF!</f>
        <v>#REF!</v>
      </c>
      <c r="B183" s="38">
        <f>'Ficha Técnica'!$B$15:$G$15</f>
        <v>0</v>
      </c>
      <c r="C183" s="38" t="s">
        <v>149</v>
      </c>
      <c r="D183" s="38">
        <v>4</v>
      </c>
      <c r="E183" s="38" t="s">
        <v>109</v>
      </c>
      <c r="F183" s="39" t="e">
        <f>VLOOKUP($E183,#REF!,4,FALSE())</f>
        <v>#REF!</v>
      </c>
      <c r="G183" s="39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 ht="12.75" customHeight="1" x14ac:dyDescent="0.25">
      <c r="A184" s="38" t="e">
        <f>Ambiental!#REF!</f>
        <v>#REF!</v>
      </c>
      <c r="B184" s="38">
        <f>'Ficha Técnica'!$B$15:$G$15</f>
        <v>0</v>
      </c>
      <c r="C184" s="38" t="s">
        <v>149</v>
      </c>
      <c r="D184" s="38">
        <v>4</v>
      </c>
      <c r="E184" s="38" t="s">
        <v>110</v>
      </c>
      <c r="F184" s="39" t="e">
        <f>VLOOKUP($E184,#REF!,4,FALSE())</f>
        <v>#REF!</v>
      </c>
      <c r="G184" s="39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 ht="12.75" customHeight="1" x14ac:dyDescent="0.25">
      <c r="A185" s="38" t="e">
        <f>Ambiental!#REF!</f>
        <v>#REF!</v>
      </c>
      <c r="B185" s="38">
        <f>'Ficha Técnica'!$B$15:$G$15</f>
        <v>0</v>
      </c>
      <c r="C185" s="38" t="s">
        <v>149</v>
      </c>
      <c r="D185" s="38">
        <v>4</v>
      </c>
      <c r="E185" s="38" t="s">
        <v>113</v>
      </c>
      <c r="F185" s="39" t="e">
        <f>VLOOKUP($E185,#REF!,4,FALSE())</f>
        <v>#REF!</v>
      </c>
      <c r="G185" s="39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 ht="12.75" customHeight="1" x14ac:dyDescent="0.25">
      <c r="A186" s="38" t="e">
        <f>Ambiental!#REF!</f>
        <v>#REF!</v>
      </c>
      <c r="B186" s="38">
        <f>'Ficha Técnica'!$B$15:$G$15</f>
        <v>0</v>
      </c>
      <c r="C186" s="38" t="s">
        <v>149</v>
      </c>
      <c r="D186" s="38">
        <v>4</v>
      </c>
      <c r="E186" s="38" t="s">
        <v>195</v>
      </c>
      <c r="F186" s="39" t="e">
        <f>VLOOKUP($E186,#REF!,4,FALSE())</f>
        <v>#REF!</v>
      </c>
      <c r="G186" s="39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 ht="12.75" customHeight="1" x14ac:dyDescent="0.25">
      <c r="A187" s="38" t="e">
        <f>Ambiental!#REF!</f>
        <v>#REF!</v>
      </c>
      <c r="B187" s="38">
        <f>'Ficha Técnica'!$B$15:$G$15</f>
        <v>0</v>
      </c>
      <c r="C187" s="38" t="s">
        <v>149</v>
      </c>
      <c r="D187" s="38">
        <v>4</v>
      </c>
      <c r="E187" s="38" t="s">
        <v>115</v>
      </c>
      <c r="F187" s="39" t="e">
        <f>VLOOKUP($E187,#REF!,4,FALSE())</f>
        <v>#REF!</v>
      </c>
      <c r="G187" s="39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 ht="12.75" customHeight="1" x14ac:dyDescent="0.25">
      <c r="A188" s="38" t="e">
        <f>Ambiental!#REF!</f>
        <v>#REF!</v>
      </c>
      <c r="B188" s="38">
        <f>'Ficha Técnica'!$B$15:$G$15</f>
        <v>0</v>
      </c>
      <c r="C188" s="38" t="s">
        <v>149</v>
      </c>
      <c r="D188" s="38">
        <v>4</v>
      </c>
      <c r="E188" s="38" t="s">
        <v>196</v>
      </c>
      <c r="F188" s="39" t="e">
        <f>VLOOKUP($E188,#REF!,4,FALSE())</f>
        <v>#REF!</v>
      </c>
      <c r="G188" s="39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 ht="12.75" customHeight="1" x14ac:dyDescent="0.25">
      <c r="A189" s="38" t="e">
        <f>Ambiental!#REF!</f>
        <v>#REF!</v>
      </c>
      <c r="B189" s="38">
        <f>'Ficha Técnica'!$B$15:$G$15</f>
        <v>0</v>
      </c>
      <c r="C189" s="38" t="s">
        <v>149</v>
      </c>
      <c r="D189" s="38">
        <v>4</v>
      </c>
      <c r="E189" s="38" t="s">
        <v>117</v>
      </c>
      <c r="F189" s="39" t="e">
        <f>VLOOKUP($E189,#REF!,4,FALSE())</f>
        <v>#REF!</v>
      </c>
      <c r="G189" s="39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 ht="12.75" customHeight="1" x14ac:dyDescent="0.25">
      <c r="A190" s="38" t="e">
        <f>Ambiental!#REF!</f>
        <v>#REF!</v>
      </c>
      <c r="B190" s="38">
        <f>'Ficha Técnica'!$B$15:$G$15</f>
        <v>0</v>
      </c>
      <c r="C190" s="38" t="s">
        <v>149</v>
      </c>
      <c r="D190" s="38">
        <v>4</v>
      </c>
      <c r="E190" s="38" t="s">
        <v>197</v>
      </c>
      <c r="F190" s="39" t="e">
        <f>VLOOKUP($E190,#REF!,4,FALSE())</f>
        <v>#REF!</v>
      </c>
      <c r="G190" s="39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 ht="12.75" customHeight="1" x14ac:dyDescent="0.25">
      <c r="A191" s="38" t="e">
        <f>Ambiental!#REF!</f>
        <v>#REF!</v>
      </c>
      <c r="B191" s="38">
        <f>'Ficha Técnica'!$B$15:$G$15</f>
        <v>0</v>
      </c>
      <c r="C191" s="38" t="s">
        <v>149</v>
      </c>
      <c r="D191" s="38">
        <v>4</v>
      </c>
      <c r="E191" s="38" t="s">
        <v>120</v>
      </c>
      <c r="F191" s="39" t="e">
        <f>VLOOKUP($E191,#REF!,4,FALSE())</f>
        <v>#REF!</v>
      </c>
      <c r="G191" s="39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 ht="12.75" customHeight="1" x14ac:dyDescent="0.25">
      <c r="A192" s="38" t="e">
        <f>Ambiental!#REF!</f>
        <v>#REF!</v>
      </c>
      <c r="B192" s="38">
        <f>'Ficha Técnica'!$B$15:$G$15</f>
        <v>0</v>
      </c>
      <c r="C192" s="38" t="s">
        <v>149</v>
      </c>
      <c r="D192" s="38">
        <v>4</v>
      </c>
      <c r="E192" s="38" t="s">
        <v>121</v>
      </c>
      <c r="F192" s="39" t="e">
        <f>VLOOKUP($E192,#REF!,4,FALSE())</f>
        <v>#REF!</v>
      </c>
      <c r="G192" s="39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 ht="12.75" customHeight="1" x14ac:dyDescent="0.25">
      <c r="A193" s="38" t="e">
        <f>Ambiental!#REF!</f>
        <v>#REF!</v>
      </c>
      <c r="B193" s="38">
        <f>'Ficha Técnica'!$B$15:$G$15</f>
        <v>0</v>
      </c>
      <c r="C193" s="38" t="s">
        <v>149</v>
      </c>
      <c r="D193" s="38">
        <v>4</v>
      </c>
      <c r="E193" s="38" t="s">
        <v>122</v>
      </c>
      <c r="F193" s="39" t="e">
        <f>VLOOKUP($E193,#REF!,4,FALSE())</f>
        <v>#REF!</v>
      </c>
      <c r="G193" s="39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 ht="12.75" customHeight="1" x14ac:dyDescent="0.25">
      <c r="A194" s="38" t="e">
        <f>Ambiental!#REF!</f>
        <v>#REF!</v>
      </c>
      <c r="B194" s="38">
        <f>'Ficha Técnica'!$B$15:$G$15</f>
        <v>0</v>
      </c>
      <c r="C194" s="38" t="s">
        <v>149</v>
      </c>
      <c r="D194" s="38">
        <v>4</v>
      </c>
      <c r="E194" s="38" t="s">
        <v>124</v>
      </c>
      <c r="F194" s="39" t="e">
        <f>VLOOKUP($E194,#REF!,4,FALSE())</f>
        <v>#REF!</v>
      </c>
      <c r="G194" s="39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 ht="12.75" customHeight="1" x14ac:dyDescent="0.25">
      <c r="A195" s="38" t="e">
        <f>Ambiental!#REF!</f>
        <v>#REF!</v>
      </c>
      <c r="B195" s="38">
        <f>'Ficha Técnica'!$B$15:$G$15</f>
        <v>0</v>
      </c>
      <c r="C195" s="38" t="s">
        <v>149</v>
      </c>
      <c r="D195" s="38">
        <v>4</v>
      </c>
      <c r="E195" s="38" t="s">
        <v>126</v>
      </c>
      <c r="F195" s="39" t="e">
        <f>VLOOKUP($E195,#REF!,4,FALSE())</f>
        <v>#REF!</v>
      </c>
      <c r="G195" s="39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 ht="12.75" customHeight="1" x14ac:dyDescent="0.25">
      <c r="A196" s="38" t="e">
        <f>Ambiental!#REF!</f>
        <v>#REF!</v>
      </c>
      <c r="B196" s="38">
        <f>'Ficha Técnica'!$B$15:$G$15</f>
        <v>0</v>
      </c>
      <c r="C196" s="38" t="s">
        <v>149</v>
      </c>
      <c r="D196" s="38">
        <v>4</v>
      </c>
      <c r="E196" s="38" t="s">
        <v>128</v>
      </c>
      <c r="F196" s="39" t="e">
        <f>VLOOKUP($E196,#REF!,4,FALSE())</f>
        <v>#REF!</v>
      </c>
      <c r="G196" s="39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 ht="12.75" customHeight="1" x14ac:dyDescent="0.25">
      <c r="A197" s="38" t="e">
        <f>Ambiental!#REF!</f>
        <v>#REF!</v>
      </c>
      <c r="B197" s="38">
        <f>'Ficha Técnica'!$B$15:$G$15</f>
        <v>0</v>
      </c>
      <c r="C197" s="38" t="s">
        <v>149</v>
      </c>
      <c r="D197" s="38">
        <v>4</v>
      </c>
      <c r="E197" s="38" t="s">
        <v>129</v>
      </c>
      <c r="F197" s="39" t="e">
        <f>VLOOKUP($E197,#REF!,4,FALSE())</f>
        <v>#REF!</v>
      </c>
      <c r="G197" s="39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spans="1:26" ht="12.75" customHeight="1" x14ac:dyDescent="0.25">
      <c r="A198" s="38" t="e">
        <f>Ambiental!#REF!</f>
        <v>#REF!</v>
      </c>
      <c r="B198" s="38">
        <f>'Ficha Técnica'!$B$15:$G$15</f>
        <v>0</v>
      </c>
      <c r="C198" s="38" t="s">
        <v>149</v>
      </c>
      <c r="D198" s="38">
        <v>4</v>
      </c>
      <c r="E198" s="38" t="s">
        <v>130</v>
      </c>
      <c r="F198" s="39" t="e">
        <f>VLOOKUP($E198,#REF!,4,FALSE())</f>
        <v>#REF!</v>
      </c>
      <c r="G198" s="39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spans="1:26" ht="12.75" customHeight="1" x14ac:dyDescent="0.25">
      <c r="A199" s="38" t="e">
        <f>Ambiental!#REF!</f>
        <v>#REF!</v>
      </c>
      <c r="B199" s="38">
        <f>'Ficha Técnica'!$B$15:$G$15</f>
        <v>0</v>
      </c>
      <c r="C199" s="38" t="s">
        <v>149</v>
      </c>
      <c r="D199" s="38">
        <v>4</v>
      </c>
      <c r="E199" s="38" t="s">
        <v>131</v>
      </c>
      <c r="F199" s="39" t="e">
        <f>VLOOKUP($E199,#REF!,4,FALSE())</f>
        <v>#REF!</v>
      </c>
      <c r="G199" s="39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spans="1:26" ht="12.75" customHeight="1" x14ac:dyDescent="0.25">
      <c r="A200" s="38" t="e">
        <f>Ambiental!#REF!</f>
        <v>#REF!</v>
      </c>
      <c r="B200" s="38">
        <f>'Ficha Técnica'!$B$15:$G$15</f>
        <v>0</v>
      </c>
      <c r="C200" s="38" t="s">
        <v>149</v>
      </c>
      <c r="D200" s="38">
        <v>4</v>
      </c>
      <c r="E200" s="38" t="s">
        <v>132</v>
      </c>
      <c r="F200" s="39" t="e">
        <f>VLOOKUP($E200,#REF!,4,FALSE())</f>
        <v>#REF!</v>
      </c>
      <c r="G200" s="39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spans="1:26" ht="12.75" customHeight="1" x14ac:dyDescent="0.25">
      <c r="A201" s="38" t="e">
        <f>Ambiental!#REF!</f>
        <v>#REF!</v>
      </c>
      <c r="B201" s="38">
        <f>'Ficha Técnica'!$B$15:$G$15</f>
        <v>0</v>
      </c>
      <c r="C201" s="38" t="s">
        <v>149</v>
      </c>
      <c r="D201" s="38">
        <v>4</v>
      </c>
      <c r="E201" s="38" t="s">
        <v>133</v>
      </c>
      <c r="F201" s="39" t="e">
        <f>VLOOKUP($E201,#REF!,4,FALSE())</f>
        <v>#REF!</v>
      </c>
      <c r="G201" s="39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spans="1:26" ht="12.75" customHeight="1" x14ac:dyDescent="0.25">
      <c r="A202" s="38" t="e">
        <f>Ambiental!#REF!</f>
        <v>#REF!</v>
      </c>
      <c r="B202" s="38">
        <f>'Ficha Técnica'!$B$15:$G$15</f>
        <v>0</v>
      </c>
      <c r="C202" s="38" t="s">
        <v>149</v>
      </c>
      <c r="D202" s="38">
        <v>4</v>
      </c>
      <c r="E202" s="38" t="s">
        <v>134</v>
      </c>
      <c r="F202" s="39" t="e">
        <f>VLOOKUP($E202,#REF!,4,FALSE())</f>
        <v>#REF!</v>
      </c>
      <c r="G202" s="39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spans="1:26" ht="12.75" customHeight="1" x14ac:dyDescent="0.25">
      <c r="A203" s="38" t="e">
        <f>Ambiental!#REF!</f>
        <v>#REF!</v>
      </c>
      <c r="B203" s="38">
        <f>'Ficha Técnica'!$B$15:$G$15</f>
        <v>0</v>
      </c>
      <c r="C203" s="38" t="s">
        <v>149</v>
      </c>
      <c r="D203" s="38">
        <v>4</v>
      </c>
      <c r="E203" s="38" t="s">
        <v>136</v>
      </c>
      <c r="F203" s="39" t="e">
        <f>VLOOKUP($E203,#REF!,4,FALSE())</f>
        <v>#REF!</v>
      </c>
      <c r="G203" s="39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 ht="12.75" customHeight="1" x14ac:dyDescent="0.2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 ht="12.75" customHeight="1" x14ac:dyDescent="0.2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 ht="12.75" customHeight="1" x14ac:dyDescent="0.25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 ht="12.75" customHeight="1" x14ac:dyDescent="0.2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 ht="12.75" customHeight="1" x14ac:dyDescent="0.25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 ht="12.75" customHeight="1" x14ac:dyDescent="0.2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 ht="12.75" customHeight="1" x14ac:dyDescent="0.2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 ht="12.75" customHeight="1" x14ac:dyDescent="0.2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 ht="12.75" customHeight="1" x14ac:dyDescent="0.2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 ht="12.75" customHeight="1" x14ac:dyDescent="0.2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 ht="12.75" customHeight="1" x14ac:dyDescent="0.2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 ht="12.75" customHeight="1" x14ac:dyDescent="0.2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 ht="12.75" customHeight="1" x14ac:dyDescent="0.2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 ht="12.75" customHeight="1" x14ac:dyDescent="0.25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 ht="12.75" customHeight="1" x14ac:dyDescent="0.2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 ht="12.75" customHeight="1" x14ac:dyDescent="0.2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 ht="12.75" customHeight="1" x14ac:dyDescent="0.25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 ht="12.75" customHeight="1" x14ac:dyDescent="0.25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 ht="12.75" customHeight="1" x14ac:dyDescent="0.25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 ht="12.75" customHeight="1" x14ac:dyDescent="0.25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 ht="12.75" customHeight="1" x14ac:dyDescent="0.25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 ht="12.75" customHeight="1" x14ac:dyDescent="0.2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 ht="12.75" customHeight="1" x14ac:dyDescent="0.25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 ht="12.75" customHeight="1" x14ac:dyDescent="0.25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 ht="12.75" customHeight="1" x14ac:dyDescent="0.25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 ht="12.75" customHeight="1" x14ac:dyDescent="0.25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 ht="12.75" customHeight="1" x14ac:dyDescent="0.25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 ht="12.75" customHeight="1" x14ac:dyDescent="0.2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 ht="12.75" customHeight="1" x14ac:dyDescent="0.25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 ht="12.75" customHeight="1" x14ac:dyDescent="0.25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 ht="12.75" customHeight="1" x14ac:dyDescent="0.25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 ht="12.75" customHeight="1" x14ac:dyDescent="0.25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 ht="12.75" customHeight="1" x14ac:dyDescent="0.25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 ht="12.75" customHeight="1" x14ac:dyDescent="0.25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 ht="12.75" customHeight="1" x14ac:dyDescent="0.25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 ht="12.75" customHeight="1" x14ac:dyDescent="0.25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 ht="12.75" customHeight="1" x14ac:dyDescent="0.25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 ht="12.75" customHeight="1" x14ac:dyDescent="0.25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 ht="12.75" customHeight="1" x14ac:dyDescent="0.25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 ht="12.75" customHeight="1" x14ac:dyDescent="0.25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 ht="12.75" customHeight="1" x14ac:dyDescent="0.2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 ht="12.75" customHeight="1" x14ac:dyDescent="0.25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 ht="12.75" customHeight="1" x14ac:dyDescent="0.25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spans="1:26" ht="12.75" customHeight="1" x14ac:dyDescent="0.25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spans="1:26" ht="12.75" customHeight="1" x14ac:dyDescent="0.25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spans="1:26" ht="12.75" customHeight="1" x14ac:dyDescent="0.25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spans="1:26" ht="12.75" customHeight="1" x14ac:dyDescent="0.25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spans="1:26" ht="12.75" customHeight="1" x14ac:dyDescent="0.25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spans="1:26" ht="12.75" customHeight="1" x14ac:dyDescent="0.25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spans="1:26" ht="12.75" customHeight="1" x14ac:dyDescent="0.25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spans="1:26" ht="12.75" customHeight="1" x14ac:dyDescent="0.2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spans="1:26" ht="12.75" customHeight="1" x14ac:dyDescent="0.2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spans="1:26" ht="12.75" customHeight="1" x14ac:dyDescent="0.25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spans="1:26" ht="12.75" customHeight="1" x14ac:dyDescent="0.25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spans="1:26" ht="12.75" customHeight="1" x14ac:dyDescent="0.25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spans="1:26" ht="12.75" customHeight="1" x14ac:dyDescent="0.25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spans="1:26" ht="12.75" customHeight="1" x14ac:dyDescent="0.25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spans="1:26" ht="12.75" customHeight="1" x14ac:dyDescent="0.25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spans="1:26" ht="12.75" customHeight="1" x14ac:dyDescent="0.25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spans="1:26" ht="12.75" customHeight="1" x14ac:dyDescent="0.25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spans="1:26" ht="12.75" customHeight="1" x14ac:dyDescent="0.25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spans="1:26" ht="12.75" customHeight="1" x14ac:dyDescent="0.25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spans="1:26" ht="12.75" customHeight="1" x14ac:dyDescent="0.25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spans="1:26" ht="12.75" customHeight="1" x14ac:dyDescent="0.25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spans="1:26" ht="12.75" customHeight="1" x14ac:dyDescent="0.25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spans="1:26" ht="12.75" customHeight="1" x14ac:dyDescent="0.25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spans="1:26" ht="12.75" customHeight="1" x14ac:dyDescent="0.25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spans="1:26" ht="12.75" customHeight="1" x14ac:dyDescent="0.25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spans="1:26" ht="12.75" customHeight="1" x14ac:dyDescent="0.25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spans="1:26" ht="12.75" customHeight="1" x14ac:dyDescent="0.25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spans="1:26" ht="12.75" customHeight="1" x14ac:dyDescent="0.25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spans="1:26" ht="12.75" customHeight="1" x14ac:dyDescent="0.25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spans="1:26" ht="12.75" customHeight="1" x14ac:dyDescent="0.25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spans="1:26" ht="12.75" customHeight="1" x14ac:dyDescent="0.25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spans="1:26" ht="12.75" customHeight="1" x14ac:dyDescent="0.25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spans="1:26" ht="12.75" customHeight="1" x14ac:dyDescent="0.25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spans="1:26" ht="12.75" customHeight="1" x14ac:dyDescent="0.25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spans="1:26" ht="12.75" customHeight="1" x14ac:dyDescent="0.25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spans="1:26" ht="12.75" customHeight="1" x14ac:dyDescent="0.25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spans="1:26" ht="12.75" customHeight="1" x14ac:dyDescent="0.25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spans="1:26" ht="12.75" customHeight="1" x14ac:dyDescent="0.25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spans="1:26" ht="12.75" customHeight="1" x14ac:dyDescent="0.25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spans="1:26" ht="12.75" customHeight="1" x14ac:dyDescent="0.25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spans="1:26" ht="12.75" customHeight="1" x14ac:dyDescent="0.25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spans="1:26" ht="12.75" customHeight="1" x14ac:dyDescent="0.25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spans="1:26" ht="12.75" customHeight="1" x14ac:dyDescent="0.25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spans="1:26" ht="12.75" customHeight="1" x14ac:dyDescent="0.25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spans="1:26" ht="12.75" customHeight="1" x14ac:dyDescent="0.25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spans="1:26" ht="12.75" customHeight="1" x14ac:dyDescent="0.25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spans="1:26" ht="12.75" customHeight="1" x14ac:dyDescent="0.25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spans="1:26" ht="12.75" customHeight="1" x14ac:dyDescent="0.25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spans="1:26" ht="12.75" customHeight="1" x14ac:dyDescent="0.25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spans="1:26" ht="12.75" customHeight="1" x14ac:dyDescent="0.25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spans="1:26" ht="12.75" customHeight="1" x14ac:dyDescent="0.25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spans="1:26" ht="12.75" customHeight="1" x14ac:dyDescent="0.25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spans="1:26" ht="12.75" customHeight="1" x14ac:dyDescent="0.25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spans="1:26" ht="12.75" customHeight="1" x14ac:dyDescent="0.25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spans="1:26" ht="12.75" customHeight="1" x14ac:dyDescent="0.25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spans="1:26" ht="12.75" customHeight="1" x14ac:dyDescent="0.25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spans="1:26" ht="12.75" customHeight="1" x14ac:dyDescent="0.25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spans="1:26" ht="12.75" customHeight="1" x14ac:dyDescent="0.25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spans="1:26" ht="12.75" customHeight="1" x14ac:dyDescent="0.25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spans="1:26" ht="12.75" customHeight="1" x14ac:dyDescent="0.25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spans="1:26" ht="12.75" customHeight="1" x14ac:dyDescent="0.25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spans="1:26" ht="12.75" customHeight="1" x14ac:dyDescent="0.25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spans="1:26" ht="12.75" customHeight="1" x14ac:dyDescent="0.25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spans="1:26" ht="12.75" customHeight="1" x14ac:dyDescent="0.25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spans="1:26" ht="12.75" customHeight="1" x14ac:dyDescent="0.25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spans="1:26" ht="12.75" customHeight="1" x14ac:dyDescent="0.25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spans="1:26" ht="12.75" customHeight="1" x14ac:dyDescent="0.25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spans="1:26" ht="12.75" customHeight="1" x14ac:dyDescent="0.25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spans="1:26" ht="12.75" customHeight="1" x14ac:dyDescent="0.2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spans="1:26" ht="12.75" customHeight="1" x14ac:dyDescent="0.25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spans="1:26" ht="12.75" customHeight="1" x14ac:dyDescent="0.25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spans="1:26" ht="12.75" customHeight="1" x14ac:dyDescent="0.25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spans="1:26" ht="12.75" customHeight="1" x14ac:dyDescent="0.25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spans="1:26" ht="12.75" customHeight="1" x14ac:dyDescent="0.25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spans="1:26" ht="12.75" customHeight="1" x14ac:dyDescent="0.25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spans="1:26" ht="12.75" customHeight="1" x14ac:dyDescent="0.25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spans="1:26" ht="12.75" customHeight="1" x14ac:dyDescent="0.25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spans="1:26" ht="12.75" customHeight="1" x14ac:dyDescent="0.25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spans="1:26" ht="12.75" customHeight="1" x14ac:dyDescent="0.25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spans="1:26" ht="12.75" customHeight="1" x14ac:dyDescent="0.25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spans="1:26" ht="12.75" customHeight="1" x14ac:dyDescent="0.25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spans="1:26" ht="12.75" customHeight="1" x14ac:dyDescent="0.25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spans="1:26" ht="12.75" customHeight="1" x14ac:dyDescent="0.25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spans="1:26" ht="12.75" customHeight="1" x14ac:dyDescent="0.25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spans="1:26" ht="12.75" customHeight="1" x14ac:dyDescent="0.25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spans="1:26" ht="12.75" customHeight="1" x14ac:dyDescent="0.25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spans="1:26" ht="12.75" customHeight="1" x14ac:dyDescent="0.25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spans="1:26" ht="12.75" customHeight="1" x14ac:dyDescent="0.25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spans="1:26" ht="12.75" customHeight="1" x14ac:dyDescent="0.25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spans="1:26" ht="12.75" customHeight="1" x14ac:dyDescent="0.25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spans="1:26" ht="12.75" customHeight="1" x14ac:dyDescent="0.25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spans="1:26" ht="12.75" customHeight="1" x14ac:dyDescent="0.25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spans="1:26" ht="12.75" customHeight="1" x14ac:dyDescent="0.25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spans="1:26" ht="12.75" customHeight="1" x14ac:dyDescent="0.25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spans="1:26" ht="12.75" customHeight="1" x14ac:dyDescent="0.25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spans="1:26" ht="12.75" customHeight="1" x14ac:dyDescent="0.25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spans="1:26" ht="12.75" customHeight="1" x14ac:dyDescent="0.25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spans="1:26" ht="12.75" customHeight="1" x14ac:dyDescent="0.25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spans="1:26" ht="12.75" customHeight="1" x14ac:dyDescent="0.25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spans="1:26" ht="12.75" customHeight="1" x14ac:dyDescent="0.25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spans="1:26" ht="12.75" customHeight="1" x14ac:dyDescent="0.25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spans="1:26" ht="12.75" customHeight="1" x14ac:dyDescent="0.25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spans="1:26" ht="12.75" customHeight="1" x14ac:dyDescent="0.25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spans="1:26" ht="12.75" customHeight="1" x14ac:dyDescent="0.25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spans="1:26" ht="12.75" customHeight="1" x14ac:dyDescent="0.25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spans="1:26" ht="12.75" customHeight="1" x14ac:dyDescent="0.25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spans="1:26" ht="12.75" customHeight="1" x14ac:dyDescent="0.25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spans="1:26" ht="12.75" customHeight="1" x14ac:dyDescent="0.25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spans="1:26" ht="12.75" customHeight="1" x14ac:dyDescent="0.25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spans="1:26" ht="12.75" customHeight="1" x14ac:dyDescent="0.25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spans="1:26" ht="12.75" customHeight="1" x14ac:dyDescent="0.25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spans="1:26" ht="12.75" customHeight="1" x14ac:dyDescent="0.25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spans="1:26" ht="12.75" customHeight="1" x14ac:dyDescent="0.25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spans="1:26" ht="12.75" customHeight="1" x14ac:dyDescent="0.25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spans="1:26" ht="12.75" customHeight="1" x14ac:dyDescent="0.25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spans="1:26" ht="12.75" customHeight="1" x14ac:dyDescent="0.25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spans="1:26" ht="12.75" customHeight="1" x14ac:dyDescent="0.25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spans="1:26" ht="12.75" customHeight="1" x14ac:dyDescent="0.25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spans="1:26" ht="12.75" customHeight="1" x14ac:dyDescent="0.25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spans="1:26" ht="12.75" customHeight="1" x14ac:dyDescent="0.25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spans="1:26" ht="12.75" customHeight="1" x14ac:dyDescent="0.25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spans="1:26" ht="12.75" customHeight="1" x14ac:dyDescent="0.25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spans="1:26" ht="12.75" customHeight="1" x14ac:dyDescent="0.25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spans="1:26" ht="12.75" customHeight="1" x14ac:dyDescent="0.25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spans="1:26" ht="12.75" customHeight="1" x14ac:dyDescent="0.25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spans="1:26" ht="12.75" customHeight="1" x14ac:dyDescent="0.25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spans="1:26" ht="12.75" customHeight="1" x14ac:dyDescent="0.25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spans="1:26" ht="12.75" customHeight="1" x14ac:dyDescent="0.25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spans="1:26" ht="12.75" customHeight="1" x14ac:dyDescent="0.25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spans="1:26" ht="12.75" customHeight="1" x14ac:dyDescent="0.25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spans="1:26" ht="12.75" customHeight="1" x14ac:dyDescent="0.25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spans="1:26" ht="12.75" customHeight="1" x14ac:dyDescent="0.25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spans="1:26" ht="12.75" customHeight="1" x14ac:dyDescent="0.25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spans="1:26" ht="12.75" customHeight="1" x14ac:dyDescent="0.25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spans="1:26" ht="12.75" customHeight="1" x14ac:dyDescent="0.25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spans="1:26" ht="12.75" customHeight="1" x14ac:dyDescent="0.25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spans="1:26" ht="12.75" customHeight="1" x14ac:dyDescent="0.25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spans="1:26" ht="12.75" customHeight="1" x14ac:dyDescent="0.25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spans="1:26" ht="12.75" customHeight="1" x14ac:dyDescent="0.25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spans="1:26" ht="12.75" customHeight="1" x14ac:dyDescent="0.25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spans="1:26" ht="12.75" customHeight="1" x14ac:dyDescent="0.25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spans="1:26" ht="12.75" customHeight="1" x14ac:dyDescent="0.25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spans="1:26" ht="12.75" customHeight="1" x14ac:dyDescent="0.25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spans="1:26" ht="12.75" customHeight="1" x14ac:dyDescent="0.25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spans="1:26" ht="12.75" customHeight="1" x14ac:dyDescent="0.25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spans="1:26" ht="12.75" customHeight="1" x14ac:dyDescent="0.25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spans="1:26" ht="12.75" customHeight="1" x14ac:dyDescent="0.25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spans="1:26" ht="12.75" customHeight="1" x14ac:dyDescent="0.25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spans="1:26" ht="12.75" customHeight="1" x14ac:dyDescent="0.25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spans="1:26" ht="12.75" customHeight="1" x14ac:dyDescent="0.25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spans="1:26" ht="12.75" customHeight="1" x14ac:dyDescent="0.25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spans="1:26" ht="12.75" customHeight="1" x14ac:dyDescent="0.25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spans="1:26" ht="12.75" customHeight="1" x14ac:dyDescent="0.25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spans="1:26" ht="12.75" customHeight="1" x14ac:dyDescent="0.25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spans="1:26" ht="12.75" customHeight="1" x14ac:dyDescent="0.25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spans="1:26" ht="12.75" customHeight="1" x14ac:dyDescent="0.25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spans="1:26" ht="12.75" customHeight="1" x14ac:dyDescent="0.25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spans="1:26" ht="15.75" customHeight="1" x14ac:dyDescent="0.25"/>
    <row r="405" spans="1:26" ht="15.75" customHeight="1" x14ac:dyDescent="0.25"/>
    <row r="406" spans="1:26" ht="15.75" customHeight="1" x14ac:dyDescent="0.25"/>
    <row r="407" spans="1:26" ht="15.75" customHeight="1" x14ac:dyDescent="0.25"/>
    <row r="408" spans="1:26" ht="15.75" customHeight="1" x14ac:dyDescent="0.25"/>
    <row r="409" spans="1:26" ht="15.75" customHeight="1" x14ac:dyDescent="0.25"/>
    <row r="410" spans="1:26" ht="15.75" customHeight="1" x14ac:dyDescent="0.25"/>
    <row r="411" spans="1:26" ht="15.75" customHeight="1" x14ac:dyDescent="0.25"/>
    <row r="412" spans="1:26" ht="15.75" customHeight="1" x14ac:dyDescent="0.25"/>
    <row r="413" spans="1:26" ht="15.75" customHeight="1" x14ac:dyDescent="0.25"/>
    <row r="414" spans="1:26" ht="15.75" customHeight="1" x14ac:dyDescent="0.25"/>
    <row r="415" spans="1:26" ht="15.75" customHeight="1" x14ac:dyDescent="0.25"/>
    <row r="416" spans="1:2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0555555555596" right="0.51180555555555596" top="0.78749999999999998" bottom="0.78749999999999998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7"/>
  <sheetViews>
    <sheetView showGridLines="0" topLeftCell="B1" zoomScaleNormal="100" workbookViewId="0">
      <selection activeCell="B2" sqref="B2:E2"/>
    </sheetView>
  </sheetViews>
  <sheetFormatPr defaultColWidth="12.5546875" defaultRowHeight="15" customHeight="1" x14ac:dyDescent="0.25"/>
  <cols>
    <col min="1" max="1" width="8.6640625" hidden="1" customWidth="1"/>
    <col min="2" max="2" width="80.109375" customWidth="1"/>
    <col min="3" max="4" width="17.44140625" customWidth="1"/>
    <col min="5" max="5" width="142.88671875" customWidth="1"/>
    <col min="6" max="6" width="9.88671875" hidden="1" customWidth="1"/>
    <col min="7" max="7" width="9.33203125" hidden="1" customWidth="1"/>
    <col min="8" max="8" width="9.44140625" hidden="1" customWidth="1"/>
    <col min="9" max="9" width="6.33203125" hidden="1" customWidth="1"/>
    <col min="10" max="13" width="9.109375" hidden="1" customWidth="1"/>
    <col min="14" max="14" width="24" hidden="1" customWidth="1"/>
    <col min="15" max="15" width="9.109375" hidden="1" customWidth="1"/>
    <col min="16" max="16" width="15.88671875" hidden="1" customWidth="1"/>
    <col min="17" max="17" width="21.33203125" hidden="1" customWidth="1"/>
    <col min="18" max="18" width="9.109375" hidden="1" customWidth="1"/>
    <col min="19" max="20" width="8.6640625" hidden="1" customWidth="1"/>
    <col min="21" max="26" width="8.6640625" customWidth="1"/>
  </cols>
  <sheetData>
    <row r="1" spans="1:26" ht="23.25" customHeight="1" x14ac:dyDescent="0.25">
      <c r="A1" s="49"/>
      <c r="B1" s="57"/>
      <c r="C1" s="58"/>
      <c r="D1" s="58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22.5" customHeight="1" x14ac:dyDescent="0.3">
      <c r="A2" s="49"/>
      <c r="B2" s="240" t="s">
        <v>257</v>
      </c>
      <c r="C2" s="241"/>
      <c r="D2" s="241"/>
      <c r="E2" s="241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ht="22.5" customHeight="1" x14ac:dyDescent="0.25">
      <c r="A3" s="49"/>
      <c r="B3" s="151" t="s">
        <v>16</v>
      </c>
      <c r="C3" s="268">
        <f>'Ficha Técnica'!B15</f>
        <v>0</v>
      </c>
      <c r="D3" s="269"/>
      <c r="E3" s="26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ht="22.5" customHeight="1" x14ac:dyDescent="0.25">
      <c r="A4" s="49"/>
      <c r="B4" s="151" t="s">
        <v>17</v>
      </c>
      <c r="C4" s="270">
        <f>'Ficha Técnica'!B47</f>
        <v>0</v>
      </c>
      <c r="D4" s="271"/>
      <c r="E4" s="271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ht="18.75" customHeight="1" x14ac:dyDescent="0.25">
      <c r="A5" s="49"/>
      <c r="B5" s="151" t="s">
        <v>18</v>
      </c>
      <c r="C5" s="270">
        <f>'Ficha Técnica'!E50</f>
        <v>0</v>
      </c>
      <c r="D5" s="271"/>
      <c r="E5" s="271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ht="18.75" customHeight="1" x14ac:dyDescent="0.25">
      <c r="A6" s="49"/>
      <c r="B6" s="152" t="s">
        <v>19</v>
      </c>
      <c r="C6" s="270">
        <f>'Ficha Técnica'!B50</f>
        <v>0</v>
      </c>
      <c r="D6" s="271"/>
      <c r="E6" s="271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ht="9" customHeight="1" x14ac:dyDescent="0.25">
      <c r="A7" s="49"/>
      <c r="B7" s="59"/>
      <c r="C7" s="60"/>
      <c r="D7" s="60"/>
      <c r="E7" s="60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ht="15.75" customHeight="1" x14ac:dyDescent="0.25">
      <c r="A8" s="38"/>
      <c r="B8" s="242" t="s">
        <v>258</v>
      </c>
      <c r="C8" s="243"/>
      <c r="D8" s="243"/>
      <c r="E8" s="243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15.75" customHeight="1" x14ac:dyDescent="0.25">
      <c r="A9" s="38"/>
      <c r="B9" s="101" t="s">
        <v>20</v>
      </c>
      <c r="C9" s="102"/>
      <c r="D9" s="102"/>
      <c r="E9" s="102"/>
      <c r="F9" s="264"/>
      <c r="G9" s="239"/>
      <c r="H9" s="239"/>
      <c r="I9" s="239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15.75" customHeight="1" x14ac:dyDescent="0.25">
      <c r="A10" s="38"/>
      <c r="B10" s="103" t="s">
        <v>249</v>
      </c>
      <c r="C10" s="103"/>
      <c r="D10" s="103"/>
      <c r="E10" s="103"/>
      <c r="F10" s="16"/>
      <c r="G10" s="16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14.25" customHeight="1" x14ac:dyDescent="0.25">
      <c r="A11" s="38"/>
      <c r="B11" s="265" t="s">
        <v>87</v>
      </c>
      <c r="C11" s="243"/>
      <c r="D11" s="243"/>
      <c r="E11" s="243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5.25" customHeight="1" x14ac:dyDescent="0.25">
      <c r="A12" s="38"/>
      <c r="B12" s="16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17.25" customHeight="1" x14ac:dyDescent="0.25">
      <c r="A13" s="49" t="s">
        <v>88</v>
      </c>
      <c r="B13" s="174" t="s">
        <v>89</v>
      </c>
      <c r="C13" s="175" t="s">
        <v>241</v>
      </c>
      <c r="D13" s="175" t="s">
        <v>259</v>
      </c>
      <c r="E13" s="176" t="s">
        <v>23</v>
      </c>
      <c r="F13" s="49"/>
      <c r="G13" s="49"/>
      <c r="H13" s="49"/>
      <c r="I13" s="49"/>
      <c r="J13" s="49"/>
      <c r="K13" s="49"/>
      <c r="L13" s="49"/>
      <c r="M13" s="49"/>
      <c r="N13" s="266" t="s">
        <v>90</v>
      </c>
      <c r="O13" s="267"/>
      <c r="P13" s="61">
        <f>[1]Ambiental!C16</f>
        <v>0</v>
      </c>
      <c r="Q13" s="62">
        <f>[1]Ambiental!D16</f>
        <v>0</v>
      </c>
      <c r="R13" s="63"/>
      <c r="S13" s="49"/>
      <c r="T13" s="49"/>
      <c r="U13" s="49"/>
      <c r="V13" s="49"/>
      <c r="W13" s="49"/>
      <c r="X13" s="49"/>
      <c r="Y13" s="49"/>
      <c r="Z13" s="49"/>
    </row>
    <row r="14" spans="1:26" ht="16.5" customHeight="1" x14ac:dyDescent="0.25">
      <c r="A14" s="49" t="s">
        <v>91</v>
      </c>
      <c r="B14" s="153" t="s">
        <v>92</v>
      </c>
      <c r="C14" s="154"/>
      <c r="D14" s="155"/>
      <c r="E14" s="156"/>
      <c r="F14" s="49"/>
      <c r="G14" s="49"/>
      <c r="H14" s="49"/>
      <c r="I14" s="49"/>
      <c r="J14" s="49"/>
      <c r="K14" s="49"/>
      <c r="L14" s="49"/>
      <c r="M14" s="49"/>
      <c r="N14" s="49" t="s">
        <v>93</v>
      </c>
      <c r="O14" s="49"/>
      <c r="P14" s="61">
        <f>[1]Ambiental!C22</f>
        <v>0</v>
      </c>
      <c r="Q14" s="61">
        <f>[1]Ambiental!D22</f>
        <v>0</v>
      </c>
      <c r="R14" s="63"/>
      <c r="S14" s="49"/>
      <c r="T14" s="49"/>
      <c r="U14" s="49"/>
      <c r="V14" s="49"/>
      <c r="W14" s="49"/>
      <c r="X14" s="49"/>
      <c r="Y14" s="49"/>
      <c r="Z14" s="49"/>
    </row>
    <row r="15" spans="1:26" ht="16.5" customHeight="1" x14ac:dyDescent="0.25">
      <c r="A15" s="49" t="s">
        <v>94</v>
      </c>
      <c r="B15" s="157" t="s">
        <v>95</v>
      </c>
      <c r="C15" s="158"/>
      <c r="D15" s="159"/>
      <c r="E15" s="156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64">
        <f t="shared" ref="P15:Q15" si="0">SUM(P13:P14)</f>
        <v>0</v>
      </c>
      <c r="Q15" s="64">
        <f t="shared" si="0"/>
        <v>0</v>
      </c>
      <c r="R15" s="49"/>
      <c r="S15" s="49"/>
      <c r="T15" s="49"/>
      <c r="U15" s="49"/>
      <c r="V15" s="49"/>
      <c r="W15" s="49"/>
      <c r="X15" s="49"/>
      <c r="Y15" s="49"/>
      <c r="Z15" s="49"/>
    </row>
    <row r="16" spans="1:26" ht="16.5" customHeight="1" x14ac:dyDescent="0.25">
      <c r="A16" s="49" t="s">
        <v>96</v>
      </c>
      <c r="B16" s="160" t="s">
        <v>97</v>
      </c>
      <c r="C16" s="161">
        <f>+C14+C15</f>
        <v>0</v>
      </c>
      <c r="D16" s="161">
        <f>D14+D15</f>
        <v>0</v>
      </c>
      <c r="E16" s="156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ht="16.5" customHeight="1" x14ac:dyDescent="0.25">
      <c r="A17" s="49" t="s">
        <v>98</v>
      </c>
      <c r="B17" s="177" t="s">
        <v>99</v>
      </c>
      <c r="C17" s="178" t="s">
        <v>241</v>
      </c>
      <c r="D17" s="178" t="s">
        <v>259</v>
      </c>
      <c r="E17" s="178" t="s">
        <v>23</v>
      </c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16.5" customHeight="1" x14ac:dyDescent="0.25">
      <c r="A18" s="49" t="s">
        <v>102</v>
      </c>
      <c r="B18" s="162" t="s">
        <v>236</v>
      </c>
      <c r="C18" s="163"/>
      <c r="D18" s="163"/>
      <c r="E18" s="156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16.5" customHeight="1" x14ac:dyDescent="0.25">
      <c r="A19" s="49" t="s">
        <v>107</v>
      </c>
      <c r="B19" s="160" t="s">
        <v>221</v>
      </c>
      <c r="C19" s="154"/>
      <c r="D19" s="154"/>
      <c r="E19" s="156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16.5" customHeight="1" x14ac:dyDescent="0.25">
      <c r="A20" s="49" t="s">
        <v>108</v>
      </c>
      <c r="B20" s="160" t="s">
        <v>222</v>
      </c>
      <c r="C20" s="164"/>
      <c r="D20" s="164"/>
      <c r="E20" s="156"/>
      <c r="F20" s="49" t="s">
        <v>211</v>
      </c>
      <c r="G20" s="49" t="s">
        <v>212</v>
      </c>
      <c r="H20" s="49" t="s">
        <v>213</v>
      </c>
      <c r="I20" s="49" t="s">
        <v>214</v>
      </c>
      <c r="J20" s="49" t="s">
        <v>215</v>
      </c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16.5" customHeight="1" x14ac:dyDescent="0.25">
      <c r="A21" s="49" t="s">
        <v>111</v>
      </c>
      <c r="B21" s="179" t="s">
        <v>112</v>
      </c>
      <c r="C21" s="180" t="s">
        <v>241</v>
      </c>
      <c r="D21" s="180" t="s">
        <v>259</v>
      </c>
      <c r="E21" s="180" t="s">
        <v>23</v>
      </c>
      <c r="F21" s="65"/>
      <c r="G21" s="65"/>
      <c r="H21" s="65"/>
      <c r="I21" s="65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ht="16.5" customHeight="1" x14ac:dyDescent="0.25">
      <c r="A22" s="49" t="s">
        <v>113</v>
      </c>
      <c r="B22" s="157" t="s">
        <v>114</v>
      </c>
      <c r="C22" s="165"/>
      <c r="D22" s="165"/>
      <c r="E22" s="156"/>
      <c r="F22" s="66"/>
      <c r="G22" s="67"/>
      <c r="H22" s="67"/>
      <c r="I22" s="67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ht="16.5" customHeight="1" x14ac:dyDescent="0.25">
      <c r="A23" s="49" t="s">
        <v>115</v>
      </c>
      <c r="B23" s="157" t="s">
        <v>116</v>
      </c>
      <c r="C23" s="165"/>
      <c r="D23" s="165"/>
      <c r="E23" s="156"/>
      <c r="F23" s="67"/>
      <c r="G23" s="67"/>
      <c r="H23" s="67"/>
      <c r="I23" s="67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6.5" customHeight="1" x14ac:dyDescent="0.25">
      <c r="A24" s="49" t="s">
        <v>117</v>
      </c>
      <c r="B24" s="157" t="s">
        <v>118</v>
      </c>
      <c r="C24" s="166">
        <f>C22+C23</f>
        <v>0</v>
      </c>
      <c r="D24" s="166">
        <f>D22+D23</f>
        <v>0</v>
      </c>
      <c r="E24" s="156"/>
      <c r="F24" s="67" t="s">
        <v>119</v>
      </c>
      <c r="G24" s="67"/>
      <c r="H24" s="67"/>
      <c r="I24" s="67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16.5" customHeight="1" x14ac:dyDescent="0.25">
      <c r="A25" s="49" t="s">
        <v>120</v>
      </c>
      <c r="B25" s="157" t="s">
        <v>216</v>
      </c>
      <c r="C25" s="165"/>
      <c r="D25" s="167"/>
      <c r="E25" s="156"/>
      <c r="F25" s="67" t="s">
        <v>198</v>
      </c>
      <c r="G25" s="67"/>
      <c r="H25" s="67"/>
      <c r="I25" s="67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16.5" customHeight="1" x14ac:dyDescent="0.25">
      <c r="A26" s="49" t="s">
        <v>217</v>
      </c>
      <c r="B26" s="181" t="s">
        <v>205</v>
      </c>
      <c r="C26" s="182" t="s">
        <v>241</v>
      </c>
      <c r="D26" s="182" t="s">
        <v>259</v>
      </c>
      <c r="E26" s="182" t="s">
        <v>23</v>
      </c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16.5" customHeight="1" x14ac:dyDescent="0.25">
      <c r="A27" s="49" t="s">
        <v>121</v>
      </c>
      <c r="B27" s="157" t="s">
        <v>206</v>
      </c>
      <c r="C27" s="165"/>
      <c r="D27" s="165"/>
      <c r="E27" s="156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16.5" customHeight="1" x14ac:dyDescent="0.25">
      <c r="A28" s="49" t="s">
        <v>122</v>
      </c>
      <c r="B28" s="157" t="s">
        <v>207</v>
      </c>
      <c r="C28" s="165"/>
      <c r="D28" s="165"/>
      <c r="E28" s="156"/>
      <c r="F28" s="49" t="s">
        <v>123</v>
      </c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16.5" customHeight="1" x14ac:dyDescent="0.25">
      <c r="A29" s="49" t="s">
        <v>124</v>
      </c>
      <c r="B29" s="157" t="s">
        <v>208</v>
      </c>
      <c r="C29" s="166">
        <f>C27+C28</f>
        <v>0</v>
      </c>
      <c r="D29" s="168">
        <f>D27+D28</f>
        <v>0</v>
      </c>
      <c r="E29" s="156"/>
      <c r="F29" s="49" t="s">
        <v>125</v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16.5" customHeight="1" x14ac:dyDescent="0.25">
      <c r="A30" s="49" t="s">
        <v>126</v>
      </c>
      <c r="B30" s="157" t="s">
        <v>209</v>
      </c>
      <c r="C30" s="169"/>
      <c r="D30" s="169"/>
      <c r="E30" s="156"/>
      <c r="F30" s="49" t="s">
        <v>127</v>
      </c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ht="16.5" customHeight="1" x14ac:dyDescent="0.25">
      <c r="A31" s="49" t="s">
        <v>128</v>
      </c>
      <c r="B31" s="157" t="s">
        <v>210</v>
      </c>
      <c r="C31" s="170"/>
      <c r="D31" s="170"/>
      <c r="E31" s="156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16.5" customHeight="1" x14ac:dyDescent="0.25">
      <c r="A32" s="49" t="s">
        <v>129</v>
      </c>
      <c r="B32" s="157" t="s">
        <v>250</v>
      </c>
      <c r="C32" s="171"/>
      <c r="D32" s="171"/>
      <c r="E32" s="156"/>
      <c r="F32" s="49" t="s">
        <v>218</v>
      </c>
      <c r="G32" s="49" t="s">
        <v>226</v>
      </c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16.5" customHeight="1" x14ac:dyDescent="0.25">
      <c r="A33" s="49" t="s">
        <v>135</v>
      </c>
      <c r="B33" s="183" t="s">
        <v>223</v>
      </c>
      <c r="C33" s="184" t="s">
        <v>241</v>
      </c>
      <c r="D33" s="184" t="s">
        <v>259</v>
      </c>
      <c r="E33" s="184" t="s">
        <v>23</v>
      </c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16.5" customHeight="1" x14ac:dyDescent="0.25">
      <c r="A34" s="49" t="s">
        <v>136</v>
      </c>
      <c r="B34" s="157" t="s">
        <v>137</v>
      </c>
      <c r="C34" s="172"/>
      <c r="D34" s="172"/>
      <c r="E34" s="156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16.5" customHeight="1" x14ac:dyDescent="0.25">
      <c r="A35" s="49"/>
      <c r="B35" s="157" t="s">
        <v>138</v>
      </c>
      <c r="C35" s="172"/>
      <c r="D35" s="172"/>
      <c r="E35" s="156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16.5" customHeight="1" x14ac:dyDescent="0.25">
      <c r="A36" s="49"/>
      <c r="B36" s="157" t="s">
        <v>219</v>
      </c>
      <c r="C36" s="172"/>
      <c r="D36" s="172"/>
      <c r="E36" s="156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6.5" customHeight="1" x14ac:dyDescent="0.25">
      <c r="A37" s="49"/>
      <c r="B37" s="157" t="s">
        <v>220</v>
      </c>
      <c r="C37" s="172"/>
      <c r="D37" s="172"/>
      <c r="E37" s="173"/>
      <c r="F37" s="68"/>
      <c r="G37" s="57"/>
      <c r="H37" s="57"/>
      <c r="I37" s="57"/>
      <c r="J37" s="57"/>
      <c r="K37" s="57"/>
      <c r="L37" s="57"/>
      <c r="M37" s="57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12.75" customHeight="1" x14ac:dyDescent="0.25">
      <c r="A38" s="49"/>
      <c r="B38" s="69"/>
      <c r="C38" s="68"/>
      <c r="D38" s="68"/>
      <c r="E38" s="68"/>
      <c r="F38" s="68"/>
      <c r="G38" s="57"/>
      <c r="H38" s="57"/>
      <c r="I38" s="57"/>
      <c r="J38" s="57"/>
      <c r="K38" s="57"/>
      <c r="L38" s="57"/>
      <c r="M38" s="57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12.75" customHeight="1" x14ac:dyDescent="0.25">
      <c r="A39" s="49"/>
      <c r="B39" s="70"/>
      <c r="C39" s="58"/>
      <c r="D39" s="58"/>
      <c r="E39" s="68"/>
      <c r="F39" s="68"/>
      <c r="G39" s="68"/>
      <c r="H39" s="57"/>
      <c r="I39" s="57"/>
      <c r="J39" s="57"/>
      <c r="K39" s="57"/>
      <c r="L39" s="57"/>
      <c r="M39" s="57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12.75" customHeight="1" x14ac:dyDescent="0.25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12.75" customHeight="1" x14ac:dyDescent="0.25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12.75" customHeight="1" x14ac:dyDescent="0.25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12.75" customHeight="1" x14ac:dyDescent="0.25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2.75" customHeight="1" x14ac:dyDescent="0.2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2.75" customHeight="1" x14ac:dyDescent="0.2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2.75" customHeight="1" x14ac:dyDescent="0.25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2.75" customHeight="1" x14ac:dyDescent="0.25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2.75" customHeight="1" x14ac:dyDescent="0.25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2.75" customHeight="1" x14ac:dyDescent="0.2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2.75" customHeight="1" x14ac:dyDescent="0.2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2.75" customHeight="1" x14ac:dyDescent="0.25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2.75" customHeight="1" x14ac:dyDescent="0.2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2.75" customHeight="1" x14ac:dyDescent="0.25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2.75" customHeight="1" x14ac:dyDescent="0.25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2.75" customHeight="1" x14ac:dyDescent="0.25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2.75" customHeight="1" x14ac:dyDescent="0.25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12.75" customHeight="1" x14ac:dyDescent="0.25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2.75" customHeight="1" x14ac:dyDescent="0.25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12.75" customHeight="1" x14ac:dyDescent="0.25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12.75" customHeight="1" x14ac:dyDescent="0.25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12.75" customHeight="1" x14ac:dyDescent="0.25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12.75" customHeight="1" x14ac:dyDescent="0.25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12.75" customHeight="1" x14ac:dyDescent="0.25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12.75" customHeight="1" x14ac:dyDescent="0.2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12.75" customHeight="1" x14ac:dyDescent="0.2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12.75" customHeight="1" x14ac:dyDescent="0.25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12.75" customHeight="1" x14ac:dyDescent="0.25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12.75" customHeight="1" x14ac:dyDescent="0.25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12.75" customHeight="1" x14ac:dyDescent="0.25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12.75" customHeight="1" x14ac:dyDescent="0.25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12.75" customHeight="1" x14ac:dyDescent="0.25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12.75" customHeight="1" x14ac:dyDescent="0.25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12.75" customHeight="1" x14ac:dyDescent="0.25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12.75" customHeight="1" x14ac:dyDescent="0.2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12.75" customHeight="1" x14ac:dyDescent="0.2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12.75" customHeight="1" x14ac:dyDescent="0.2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ht="12.75" customHeight="1" x14ac:dyDescent="0.2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12.75" customHeight="1" x14ac:dyDescent="0.2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12.75" customHeight="1" x14ac:dyDescent="0.2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12.75" customHeight="1" x14ac:dyDescent="0.2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12.75" customHeight="1" x14ac:dyDescent="0.25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12.75" customHeight="1" x14ac:dyDescent="0.2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12.75" customHeight="1" x14ac:dyDescent="0.2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12.75" customHeight="1" x14ac:dyDescent="0.2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ht="12.75" customHeight="1" x14ac:dyDescent="0.2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12.75" customHeight="1" x14ac:dyDescent="0.2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12.75" customHeight="1" x14ac:dyDescent="0.2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12.75" customHeight="1" x14ac:dyDescent="0.2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12.75" customHeight="1" x14ac:dyDescent="0.2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12.75" customHeight="1" x14ac:dyDescent="0.2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12.75" customHeight="1" x14ac:dyDescent="0.2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12.75" customHeight="1" x14ac:dyDescent="0.2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12.75" customHeight="1" x14ac:dyDescent="0.2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12.75" customHeight="1" x14ac:dyDescent="0.25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12.75" customHeight="1" x14ac:dyDescent="0.2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12.75" customHeight="1" x14ac:dyDescent="0.2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12.75" customHeight="1" x14ac:dyDescent="0.25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12.75" customHeight="1" x14ac:dyDescent="0.25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12.75" customHeight="1" x14ac:dyDescent="0.25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12.75" customHeight="1" x14ac:dyDescent="0.25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12.75" customHeight="1" x14ac:dyDescent="0.25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12.75" customHeight="1" x14ac:dyDescent="0.25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12.75" customHeight="1" x14ac:dyDescent="0.25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12.75" customHeight="1" x14ac:dyDescent="0.25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12.75" customHeight="1" x14ac:dyDescent="0.25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12.75" customHeight="1" x14ac:dyDescent="0.25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12.75" customHeight="1" x14ac:dyDescent="0.25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12.75" customHeight="1" x14ac:dyDescent="0.25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12.75" customHeight="1" x14ac:dyDescent="0.25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12.75" customHeight="1" x14ac:dyDescent="0.25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12.75" customHeight="1" x14ac:dyDescent="0.25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12.75" customHeight="1" x14ac:dyDescent="0.25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12.75" customHeight="1" x14ac:dyDescent="0.25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12.75" customHeight="1" x14ac:dyDescent="0.25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12.75" customHeight="1" x14ac:dyDescent="0.2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12.75" customHeight="1" x14ac:dyDescent="0.25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12.75" customHeight="1" x14ac:dyDescent="0.25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12.75" customHeight="1" x14ac:dyDescent="0.25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12.75" customHeight="1" x14ac:dyDescent="0.25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12.75" customHeight="1" x14ac:dyDescent="0.25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ht="12.75" customHeight="1" x14ac:dyDescent="0.25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12.75" customHeight="1" x14ac:dyDescent="0.25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ht="12.75" customHeight="1" x14ac:dyDescent="0.25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ht="12.75" customHeight="1" x14ac:dyDescent="0.25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 ht="12.75" customHeight="1" x14ac:dyDescent="0.2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ht="12.75" customHeight="1" x14ac:dyDescent="0.25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 ht="12.75" customHeight="1" x14ac:dyDescent="0.25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ht="12.75" customHeight="1" x14ac:dyDescent="0.25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ht="12.75" customHeight="1" x14ac:dyDescent="0.25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ht="12.75" customHeight="1" x14ac:dyDescent="0.25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ht="12.75" customHeight="1" x14ac:dyDescent="0.25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ht="12.75" customHeight="1" x14ac:dyDescent="0.25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ht="12.75" customHeight="1" x14ac:dyDescent="0.25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ht="12.75" customHeight="1" x14ac:dyDescent="0.25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ht="12.75" customHeight="1" x14ac:dyDescent="0.25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 ht="12.75" customHeight="1" x14ac:dyDescent="0.25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 ht="12.75" customHeight="1" x14ac:dyDescent="0.25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 ht="12.75" customHeight="1" x14ac:dyDescent="0.25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 ht="12.75" customHeight="1" x14ac:dyDescent="0.25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 ht="12.75" customHeight="1" x14ac:dyDescent="0.25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spans="1:26" ht="12.75" customHeight="1" x14ac:dyDescent="0.25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spans="1:26" ht="12.75" customHeight="1" x14ac:dyDescent="0.25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spans="1:26" ht="12.75" customHeight="1" x14ac:dyDescent="0.25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spans="1:26" ht="12.75" customHeight="1" x14ac:dyDescent="0.25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spans="1:26" ht="12.75" customHeight="1" x14ac:dyDescent="0.2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spans="1:26" ht="12.75" customHeight="1" x14ac:dyDescent="0.25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spans="1:26" ht="12.75" customHeight="1" x14ac:dyDescent="0.25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spans="1:26" ht="12.75" customHeight="1" x14ac:dyDescent="0.25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spans="1:26" ht="12.75" customHeight="1" x14ac:dyDescent="0.25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spans="1:26" ht="12.75" customHeight="1" x14ac:dyDescent="0.25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spans="1:26" ht="12.75" customHeight="1" x14ac:dyDescent="0.25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spans="1:26" ht="12.75" customHeight="1" x14ac:dyDescent="0.25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spans="1:26" ht="12.75" customHeight="1" x14ac:dyDescent="0.25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 ht="12.75" customHeight="1" x14ac:dyDescent="0.25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 ht="12.75" customHeight="1" x14ac:dyDescent="0.25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 ht="12.75" customHeight="1" x14ac:dyDescent="0.25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 ht="12.75" customHeight="1" x14ac:dyDescent="0.25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spans="1:26" ht="12.75" customHeight="1" x14ac:dyDescent="0.25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spans="1:26" ht="12.75" customHeight="1" x14ac:dyDescent="0.25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spans="1:26" ht="12.75" customHeight="1" x14ac:dyDescent="0.25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spans="1:26" ht="12.75" customHeight="1" x14ac:dyDescent="0.25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spans="1:26" ht="12.75" customHeight="1" x14ac:dyDescent="0.25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spans="1:26" ht="12.75" customHeight="1" x14ac:dyDescent="0.25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spans="1:26" ht="12.75" customHeight="1" x14ac:dyDescent="0.25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spans="1:26" ht="12.75" customHeight="1" x14ac:dyDescent="0.25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spans="1:26" ht="12.75" customHeight="1" x14ac:dyDescent="0.25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spans="1:26" ht="12.75" customHeight="1" x14ac:dyDescent="0.25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spans="1:26" ht="12.75" customHeight="1" x14ac:dyDescent="0.25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spans="1:26" ht="12.75" customHeight="1" x14ac:dyDescent="0.25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spans="1:26" ht="12.75" customHeight="1" x14ac:dyDescent="0.25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spans="1:26" ht="12.75" customHeight="1" x14ac:dyDescent="0.25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spans="1:26" ht="12.75" customHeight="1" x14ac:dyDescent="0.25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spans="1:26" ht="12.75" customHeight="1" x14ac:dyDescent="0.25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spans="1:26" ht="12.75" customHeight="1" x14ac:dyDescent="0.25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spans="1:26" ht="12.75" customHeight="1" x14ac:dyDescent="0.25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spans="1:26" ht="12.75" customHeight="1" x14ac:dyDescent="0.25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12.75" customHeight="1" x14ac:dyDescent="0.25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spans="1:26" ht="12.75" customHeight="1" x14ac:dyDescent="0.25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spans="1:26" ht="12.75" customHeight="1" x14ac:dyDescent="0.25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spans="1:26" ht="12.75" customHeight="1" x14ac:dyDescent="0.25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spans="1:26" ht="12.75" customHeight="1" x14ac:dyDescent="0.25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spans="1:26" ht="12.75" customHeight="1" x14ac:dyDescent="0.25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spans="1:26" ht="12.75" customHeight="1" x14ac:dyDescent="0.25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spans="1:26" ht="12.75" customHeight="1" x14ac:dyDescent="0.25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spans="1:26" ht="12.75" customHeight="1" x14ac:dyDescent="0.25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spans="1:26" ht="12.75" customHeight="1" x14ac:dyDescent="0.25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spans="1:26" ht="12.75" customHeight="1" x14ac:dyDescent="0.25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spans="1:26" ht="12.75" customHeight="1" x14ac:dyDescent="0.25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spans="1:26" ht="12.75" customHeight="1" x14ac:dyDescent="0.25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spans="1:26" ht="12.75" customHeight="1" x14ac:dyDescent="0.25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spans="1:26" ht="12.75" customHeight="1" x14ac:dyDescent="0.25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spans="1:26" ht="12.75" customHeight="1" x14ac:dyDescent="0.25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spans="1:26" ht="12.75" customHeight="1" x14ac:dyDescent="0.25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spans="1:26" ht="12.75" customHeight="1" x14ac:dyDescent="0.25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spans="1:26" ht="12.75" customHeight="1" x14ac:dyDescent="0.25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spans="1:26" ht="12.75" customHeight="1" x14ac:dyDescent="0.25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spans="1:26" ht="12.75" customHeight="1" x14ac:dyDescent="0.25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spans="1:26" ht="12.75" customHeight="1" x14ac:dyDescent="0.25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spans="1:26" ht="12.75" customHeight="1" x14ac:dyDescent="0.25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spans="1:26" ht="12.75" customHeight="1" x14ac:dyDescent="0.25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spans="1:26" ht="12.75" customHeight="1" x14ac:dyDescent="0.25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spans="1:26" ht="12.75" customHeight="1" x14ac:dyDescent="0.25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spans="1:26" ht="12.75" customHeight="1" x14ac:dyDescent="0.25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spans="1:26" ht="12.75" customHeight="1" x14ac:dyDescent="0.25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spans="1:26" ht="12.75" customHeight="1" x14ac:dyDescent="0.25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spans="1:26" ht="12.75" customHeight="1" x14ac:dyDescent="0.25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spans="1:26" ht="12.75" customHeight="1" x14ac:dyDescent="0.25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spans="1:26" ht="12.75" customHeight="1" x14ac:dyDescent="0.25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spans="1:26" ht="12.75" customHeight="1" x14ac:dyDescent="0.25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spans="1:26" ht="12.75" customHeight="1" x14ac:dyDescent="0.25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spans="1:26" ht="12.75" customHeight="1" x14ac:dyDescent="0.25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spans="1:26" ht="12.75" customHeight="1" x14ac:dyDescent="0.25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spans="1:26" ht="12.75" customHeight="1" x14ac:dyDescent="0.25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spans="1:26" ht="12.75" customHeight="1" x14ac:dyDescent="0.25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spans="1:26" ht="12.75" customHeight="1" x14ac:dyDescent="0.25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spans="1:26" ht="12.75" customHeight="1" x14ac:dyDescent="0.25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spans="1:26" ht="12.75" customHeight="1" x14ac:dyDescent="0.25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spans="1:26" ht="12.75" customHeight="1" x14ac:dyDescent="0.25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spans="1:26" ht="12.75" customHeight="1" x14ac:dyDescent="0.25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spans="1:26" ht="12.75" customHeight="1" x14ac:dyDescent="0.25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spans="1:26" ht="12.75" customHeight="1" x14ac:dyDescent="0.25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 spans="1:26" ht="12.75" customHeight="1" x14ac:dyDescent="0.25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spans="1:26" ht="12.75" customHeight="1" x14ac:dyDescent="0.25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spans="1:26" ht="12.75" customHeight="1" x14ac:dyDescent="0.25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spans="1:26" ht="12.75" customHeight="1" x14ac:dyDescent="0.25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 spans="1:26" ht="12.75" customHeight="1" x14ac:dyDescent="0.25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 spans="1:26" ht="12.75" customHeight="1" x14ac:dyDescent="0.25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 spans="1:26" ht="12.75" customHeight="1" x14ac:dyDescent="0.25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 spans="1:26" ht="12.75" customHeight="1" x14ac:dyDescent="0.25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 spans="1:26" ht="12.75" customHeight="1" x14ac:dyDescent="0.25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 spans="1:26" ht="12.75" customHeight="1" x14ac:dyDescent="0.25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 spans="1:26" ht="12.75" customHeight="1" x14ac:dyDescent="0.25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 spans="1:26" ht="12.75" customHeight="1" x14ac:dyDescent="0.25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 spans="1:26" ht="12.75" customHeight="1" x14ac:dyDescent="0.25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 spans="1:26" ht="12.75" customHeight="1" x14ac:dyDescent="0.25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 spans="1:26" ht="12.75" customHeight="1" x14ac:dyDescent="0.25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 spans="1:26" ht="12.75" customHeight="1" x14ac:dyDescent="0.25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3.2" x14ac:dyDescent="0.25"/>
    <row r="245" ht="13.2" x14ac:dyDescent="0.25"/>
    <row r="246" ht="13.2" x14ac:dyDescent="0.25"/>
    <row r="247" ht="13.2" x14ac:dyDescent="0.25"/>
    <row r="248" ht="13.2" x14ac:dyDescent="0.25"/>
    <row r="249" ht="13.2" x14ac:dyDescent="0.25"/>
    <row r="250" ht="13.2" x14ac:dyDescent="0.25"/>
    <row r="251" ht="13.2" x14ac:dyDescent="0.25"/>
    <row r="252" ht="13.2" x14ac:dyDescent="0.25"/>
    <row r="253" ht="13.2" x14ac:dyDescent="0.25"/>
    <row r="254" ht="13.2" x14ac:dyDescent="0.25"/>
    <row r="255" ht="13.2" x14ac:dyDescent="0.25"/>
    <row r="256" ht="13.2" x14ac:dyDescent="0.25"/>
    <row r="257" ht="13.2" x14ac:dyDescent="0.25"/>
    <row r="258" ht="13.2" x14ac:dyDescent="0.25"/>
    <row r="259" ht="13.2" x14ac:dyDescent="0.25"/>
    <row r="260" ht="13.2" x14ac:dyDescent="0.25"/>
    <row r="261" ht="13.2" x14ac:dyDescent="0.25"/>
    <row r="262" ht="13.2" x14ac:dyDescent="0.25"/>
    <row r="263" ht="13.2" x14ac:dyDescent="0.25"/>
    <row r="264" ht="13.2" x14ac:dyDescent="0.25"/>
    <row r="265" ht="13.2" x14ac:dyDescent="0.25"/>
    <row r="266" ht="13.2" x14ac:dyDescent="0.25"/>
    <row r="267" ht="13.2" x14ac:dyDescent="0.25"/>
    <row r="268" ht="13.2" x14ac:dyDescent="0.25"/>
    <row r="269" ht="13.2" x14ac:dyDescent="0.25"/>
    <row r="270" ht="13.2" x14ac:dyDescent="0.25"/>
    <row r="271" ht="13.2" x14ac:dyDescent="0.25"/>
    <row r="272" ht="13.2" x14ac:dyDescent="0.25"/>
    <row r="273" ht="13.2" x14ac:dyDescent="0.25"/>
    <row r="274" ht="13.2" x14ac:dyDescent="0.25"/>
    <row r="275" ht="13.2" x14ac:dyDescent="0.25"/>
    <row r="276" ht="13.2" x14ac:dyDescent="0.25"/>
    <row r="277" ht="13.2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85" ht="13.2" x14ac:dyDescent="0.25"/>
    <row r="286" ht="13.2" x14ac:dyDescent="0.25"/>
    <row r="287" ht="13.2" x14ac:dyDescent="0.25"/>
    <row r="288" ht="13.2" x14ac:dyDescent="0.25"/>
    <row r="289" ht="13.2" x14ac:dyDescent="0.25"/>
    <row r="290" ht="13.2" x14ac:dyDescent="0.25"/>
    <row r="291" ht="13.2" x14ac:dyDescent="0.25"/>
    <row r="292" ht="13.2" x14ac:dyDescent="0.25"/>
    <row r="293" ht="13.2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  <row r="592" ht="13.2" x14ac:dyDescent="0.25"/>
    <row r="593" ht="13.2" x14ac:dyDescent="0.25"/>
    <row r="594" ht="13.2" x14ac:dyDescent="0.25"/>
    <row r="595" ht="13.2" x14ac:dyDescent="0.25"/>
    <row r="596" ht="13.2" x14ac:dyDescent="0.25"/>
    <row r="597" ht="13.2" x14ac:dyDescent="0.25"/>
    <row r="598" ht="13.2" x14ac:dyDescent="0.25"/>
    <row r="599" ht="13.2" x14ac:dyDescent="0.25"/>
    <row r="600" ht="13.2" x14ac:dyDescent="0.25"/>
    <row r="601" ht="13.2" x14ac:dyDescent="0.25"/>
    <row r="602" ht="13.2" x14ac:dyDescent="0.25"/>
    <row r="603" ht="13.2" x14ac:dyDescent="0.25"/>
    <row r="604" ht="13.2" x14ac:dyDescent="0.25"/>
    <row r="605" ht="13.2" x14ac:dyDescent="0.25"/>
    <row r="606" ht="13.2" x14ac:dyDescent="0.25"/>
    <row r="607" ht="13.2" x14ac:dyDescent="0.25"/>
    <row r="608" ht="13.2" x14ac:dyDescent="0.25"/>
    <row r="609" ht="13.2" x14ac:dyDescent="0.25"/>
    <row r="610" ht="13.2" x14ac:dyDescent="0.25"/>
    <row r="611" ht="13.2" x14ac:dyDescent="0.25"/>
    <row r="612" ht="13.2" x14ac:dyDescent="0.25"/>
    <row r="613" ht="13.2" x14ac:dyDescent="0.25"/>
    <row r="614" ht="13.2" x14ac:dyDescent="0.25"/>
    <row r="615" ht="13.2" x14ac:dyDescent="0.25"/>
    <row r="616" ht="13.2" x14ac:dyDescent="0.25"/>
    <row r="617" ht="13.2" x14ac:dyDescent="0.25"/>
    <row r="618" ht="13.2" x14ac:dyDescent="0.25"/>
    <row r="619" ht="13.2" x14ac:dyDescent="0.25"/>
    <row r="620" ht="13.2" x14ac:dyDescent="0.25"/>
    <row r="621" ht="13.2" x14ac:dyDescent="0.25"/>
    <row r="622" ht="13.2" x14ac:dyDescent="0.25"/>
    <row r="623" ht="13.2" x14ac:dyDescent="0.25"/>
    <row r="624" ht="13.2" x14ac:dyDescent="0.25"/>
    <row r="625" ht="13.2" x14ac:dyDescent="0.25"/>
    <row r="626" ht="13.2" x14ac:dyDescent="0.25"/>
    <row r="627" ht="13.2" x14ac:dyDescent="0.25"/>
    <row r="628" ht="13.2" x14ac:dyDescent="0.25"/>
    <row r="629" ht="13.2" x14ac:dyDescent="0.25"/>
    <row r="630" ht="13.2" x14ac:dyDescent="0.25"/>
    <row r="631" ht="13.2" x14ac:dyDescent="0.25"/>
    <row r="632" ht="13.2" x14ac:dyDescent="0.25"/>
    <row r="633" ht="13.2" x14ac:dyDescent="0.25"/>
    <row r="634" ht="13.2" x14ac:dyDescent="0.25"/>
    <row r="635" ht="13.2" x14ac:dyDescent="0.25"/>
    <row r="636" ht="13.2" x14ac:dyDescent="0.25"/>
    <row r="637" ht="13.2" x14ac:dyDescent="0.25"/>
    <row r="638" ht="13.2" x14ac:dyDescent="0.25"/>
    <row r="639" ht="13.2" x14ac:dyDescent="0.25"/>
    <row r="640" ht="13.2" x14ac:dyDescent="0.25"/>
    <row r="641" ht="13.2" x14ac:dyDescent="0.25"/>
    <row r="642" ht="13.2" x14ac:dyDescent="0.25"/>
    <row r="643" ht="13.2" x14ac:dyDescent="0.25"/>
    <row r="644" ht="13.2" x14ac:dyDescent="0.25"/>
    <row r="645" ht="13.2" x14ac:dyDescent="0.25"/>
    <row r="646" ht="13.2" x14ac:dyDescent="0.25"/>
    <row r="647" ht="13.2" x14ac:dyDescent="0.25"/>
    <row r="648" ht="13.2" x14ac:dyDescent="0.25"/>
    <row r="649" ht="13.2" x14ac:dyDescent="0.25"/>
    <row r="650" ht="13.2" x14ac:dyDescent="0.25"/>
    <row r="651" ht="13.2" x14ac:dyDescent="0.25"/>
    <row r="652" ht="13.2" x14ac:dyDescent="0.25"/>
    <row r="653" ht="13.2" x14ac:dyDescent="0.25"/>
    <row r="654" ht="13.2" x14ac:dyDescent="0.25"/>
    <row r="655" ht="13.2" x14ac:dyDescent="0.25"/>
    <row r="656" ht="13.2" x14ac:dyDescent="0.25"/>
    <row r="657" ht="13.2" x14ac:dyDescent="0.25"/>
    <row r="658" ht="13.2" x14ac:dyDescent="0.25"/>
    <row r="659" ht="13.2" x14ac:dyDescent="0.25"/>
    <row r="660" ht="13.2" x14ac:dyDescent="0.25"/>
    <row r="661" ht="13.2" x14ac:dyDescent="0.25"/>
    <row r="662" ht="13.2" x14ac:dyDescent="0.25"/>
    <row r="663" ht="13.2" x14ac:dyDescent="0.25"/>
    <row r="664" ht="13.2" x14ac:dyDescent="0.25"/>
    <row r="665" ht="13.2" x14ac:dyDescent="0.25"/>
    <row r="666" ht="13.2" x14ac:dyDescent="0.25"/>
    <row r="667" ht="13.2" x14ac:dyDescent="0.25"/>
    <row r="668" ht="13.2" x14ac:dyDescent="0.25"/>
    <row r="669" ht="13.2" x14ac:dyDescent="0.25"/>
    <row r="670" ht="13.2" x14ac:dyDescent="0.25"/>
    <row r="671" ht="13.2" x14ac:dyDescent="0.25"/>
    <row r="672" ht="13.2" x14ac:dyDescent="0.25"/>
    <row r="673" ht="13.2" x14ac:dyDescent="0.25"/>
    <row r="674" ht="13.2" x14ac:dyDescent="0.25"/>
    <row r="675" ht="13.2" x14ac:dyDescent="0.25"/>
    <row r="676" ht="13.2" x14ac:dyDescent="0.25"/>
    <row r="677" ht="13.2" x14ac:dyDescent="0.25"/>
    <row r="678" ht="13.2" x14ac:dyDescent="0.25"/>
    <row r="679" ht="13.2" x14ac:dyDescent="0.25"/>
    <row r="680" ht="13.2" x14ac:dyDescent="0.25"/>
    <row r="681" ht="13.2" x14ac:dyDescent="0.25"/>
    <row r="682" ht="13.2" x14ac:dyDescent="0.25"/>
    <row r="683" ht="13.2" x14ac:dyDescent="0.25"/>
    <row r="684" ht="13.2" x14ac:dyDescent="0.25"/>
    <row r="685" ht="13.2" x14ac:dyDescent="0.25"/>
    <row r="686" ht="13.2" x14ac:dyDescent="0.25"/>
    <row r="687" ht="13.2" x14ac:dyDescent="0.25"/>
    <row r="688" ht="13.2" x14ac:dyDescent="0.25"/>
    <row r="689" ht="13.2" x14ac:dyDescent="0.25"/>
    <row r="690" ht="13.2" x14ac:dyDescent="0.25"/>
    <row r="691" ht="13.2" x14ac:dyDescent="0.25"/>
    <row r="692" ht="13.2" x14ac:dyDescent="0.25"/>
    <row r="693" ht="13.2" x14ac:dyDescent="0.25"/>
    <row r="694" ht="13.2" x14ac:dyDescent="0.25"/>
    <row r="695" ht="13.2" x14ac:dyDescent="0.25"/>
    <row r="696" ht="13.2" x14ac:dyDescent="0.25"/>
    <row r="697" ht="13.2" x14ac:dyDescent="0.25"/>
    <row r="698" ht="13.2" x14ac:dyDescent="0.25"/>
    <row r="699" ht="13.2" x14ac:dyDescent="0.25"/>
    <row r="700" ht="13.2" x14ac:dyDescent="0.25"/>
    <row r="701" ht="13.2" x14ac:dyDescent="0.25"/>
    <row r="702" ht="13.2" x14ac:dyDescent="0.25"/>
    <row r="703" ht="13.2" x14ac:dyDescent="0.25"/>
    <row r="704" ht="13.2" x14ac:dyDescent="0.25"/>
    <row r="705" ht="13.2" x14ac:dyDescent="0.25"/>
    <row r="706" ht="13.2" x14ac:dyDescent="0.25"/>
    <row r="707" ht="13.2" x14ac:dyDescent="0.25"/>
    <row r="708" ht="13.2" x14ac:dyDescent="0.25"/>
    <row r="709" ht="13.2" x14ac:dyDescent="0.25"/>
    <row r="710" ht="13.2" x14ac:dyDescent="0.25"/>
    <row r="711" ht="13.2" x14ac:dyDescent="0.25"/>
    <row r="712" ht="13.2" x14ac:dyDescent="0.25"/>
    <row r="713" ht="13.2" x14ac:dyDescent="0.25"/>
    <row r="714" ht="13.2" x14ac:dyDescent="0.25"/>
    <row r="715" ht="13.2" x14ac:dyDescent="0.25"/>
    <row r="716" ht="13.2" x14ac:dyDescent="0.25"/>
    <row r="717" ht="13.2" x14ac:dyDescent="0.25"/>
    <row r="718" ht="13.2" x14ac:dyDescent="0.25"/>
    <row r="719" ht="13.2" x14ac:dyDescent="0.25"/>
    <row r="720" ht="13.2" x14ac:dyDescent="0.25"/>
    <row r="721" ht="13.2" x14ac:dyDescent="0.25"/>
    <row r="722" ht="13.2" x14ac:dyDescent="0.25"/>
    <row r="723" ht="13.2" x14ac:dyDescent="0.25"/>
    <row r="724" ht="13.2" x14ac:dyDescent="0.25"/>
    <row r="725" ht="13.2" x14ac:dyDescent="0.25"/>
    <row r="726" ht="13.2" x14ac:dyDescent="0.25"/>
    <row r="727" ht="13.2" x14ac:dyDescent="0.25"/>
    <row r="728" ht="13.2" x14ac:dyDescent="0.25"/>
    <row r="729" ht="13.2" x14ac:dyDescent="0.25"/>
    <row r="730" ht="13.2" x14ac:dyDescent="0.25"/>
    <row r="731" ht="13.2" x14ac:dyDescent="0.25"/>
    <row r="732" ht="13.2" x14ac:dyDescent="0.25"/>
    <row r="733" ht="13.2" x14ac:dyDescent="0.25"/>
    <row r="734" ht="13.2" x14ac:dyDescent="0.25"/>
    <row r="735" ht="13.2" x14ac:dyDescent="0.25"/>
    <row r="736" ht="13.2" x14ac:dyDescent="0.25"/>
    <row r="737" ht="13.2" x14ac:dyDescent="0.25"/>
    <row r="738" ht="13.2" x14ac:dyDescent="0.25"/>
    <row r="739" ht="13.2" x14ac:dyDescent="0.25"/>
    <row r="740" ht="13.2" x14ac:dyDescent="0.25"/>
    <row r="741" ht="13.2" x14ac:dyDescent="0.25"/>
    <row r="742" ht="13.2" x14ac:dyDescent="0.25"/>
    <row r="743" ht="13.2" x14ac:dyDescent="0.25"/>
    <row r="744" ht="13.2" x14ac:dyDescent="0.25"/>
    <row r="745" ht="13.2" x14ac:dyDescent="0.25"/>
    <row r="746" ht="13.2" x14ac:dyDescent="0.25"/>
    <row r="747" ht="13.2" x14ac:dyDescent="0.25"/>
    <row r="748" ht="13.2" x14ac:dyDescent="0.25"/>
    <row r="749" ht="13.2" x14ac:dyDescent="0.25"/>
    <row r="750" ht="13.2" x14ac:dyDescent="0.25"/>
    <row r="751" ht="13.2" x14ac:dyDescent="0.25"/>
    <row r="752" ht="13.2" x14ac:dyDescent="0.25"/>
    <row r="753" ht="13.2" x14ac:dyDescent="0.25"/>
    <row r="754" ht="13.2" x14ac:dyDescent="0.25"/>
    <row r="755" ht="13.2" x14ac:dyDescent="0.25"/>
    <row r="756" ht="13.2" x14ac:dyDescent="0.25"/>
    <row r="757" ht="13.2" x14ac:dyDescent="0.25"/>
    <row r="758" ht="13.2" x14ac:dyDescent="0.25"/>
    <row r="759" ht="13.2" x14ac:dyDescent="0.25"/>
    <row r="760" ht="13.2" x14ac:dyDescent="0.25"/>
    <row r="761" ht="13.2" x14ac:dyDescent="0.25"/>
    <row r="762" ht="13.2" x14ac:dyDescent="0.25"/>
    <row r="763" ht="13.2" x14ac:dyDescent="0.25"/>
    <row r="764" ht="13.2" x14ac:dyDescent="0.25"/>
    <row r="765" ht="13.2" x14ac:dyDescent="0.25"/>
    <row r="766" ht="13.2" x14ac:dyDescent="0.25"/>
    <row r="767" ht="13.2" x14ac:dyDescent="0.25"/>
    <row r="768" ht="13.2" x14ac:dyDescent="0.25"/>
    <row r="769" ht="13.2" x14ac:dyDescent="0.25"/>
    <row r="770" ht="13.2" x14ac:dyDescent="0.25"/>
    <row r="771" ht="13.2" x14ac:dyDescent="0.25"/>
    <row r="772" ht="13.2" x14ac:dyDescent="0.25"/>
    <row r="773" ht="13.2" x14ac:dyDescent="0.25"/>
    <row r="774" ht="13.2" x14ac:dyDescent="0.25"/>
    <row r="775" ht="13.2" x14ac:dyDescent="0.25"/>
    <row r="776" ht="13.2" x14ac:dyDescent="0.25"/>
    <row r="777" ht="13.2" x14ac:dyDescent="0.25"/>
    <row r="778" ht="13.2" x14ac:dyDescent="0.25"/>
    <row r="779" ht="13.2" x14ac:dyDescent="0.25"/>
    <row r="780" ht="13.2" x14ac:dyDescent="0.25"/>
    <row r="781" ht="13.2" x14ac:dyDescent="0.25"/>
    <row r="782" ht="13.2" x14ac:dyDescent="0.25"/>
    <row r="783" ht="13.2" x14ac:dyDescent="0.25"/>
    <row r="784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  <row r="792" ht="13.2" x14ac:dyDescent="0.25"/>
    <row r="793" ht="13.2" x14ac:dyDescent="0.25"/>
    <row r="794" ht="13.2" x14ac:dyDescent="0.25"/>
    <row r="795" ht="13.2" x14ac:dyDescent="0.25"/>
    <row r="796" ht="13.2" x14ac:dyDescent="0.25"/>
    <row r="797" ht="13.2" x14ac:dyDescent="0.25"/>
    <row r="798" ht="13.2" x14ac:dyDescent="0.25"/>
    <row r="799" ht="13.2" x14ac:dyDescent="0.25"/>
    <row r="800" ht="13.2" x14ac:dyDescent="0.25"/>
    <row r="801" ht="13.2" x14ac:dyDescent="0.25"/>
    <row r="802" ht="13.2" x14ac:dyDescent="0.25"/>
    <row r="803" ht="13.2" x14ac:dyDescent="0.25"/>
    <row r="804" ht="13.2" x14ac:dyDescent="0.25"/>
    <row r="805" ht="13.2" x14ac:dyDescent="0.25"/>
    <row r="806" ht="13.2" x14ac:dyDescent="0.25"/>
    <row r="807" ht="13.2" x14ac:dyDescent="0.25"/>
    <row r="808" ht="13.2" x14ac:dyDescent="0.25"/>
    <row r="809" ht="13.2" x14ac:dyDescent="0.25"/>
    <row r="810" ht="13.2" x14ac:dyDescent="0.25"/>
    <row r="811" ht="13.2" x14ac:dyDescent="0.25"/>
    <row r="812" ht="13.2" x14ac:dyDescent="0.25"/>
    <row r="813" ht="13.2" x14ac:dyDescent="0.25"/>
    <row r="814" ht="13.2" x14ac:dyDescent="0.25"/>
    <row r="815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  <row r="821" ht="13.2" x14ac:dyDescent="0.25"/>
    <row r="822" ht="13.2" x14ac:dyDescent="0.25"/>
    <row r="823" ht="13.2" x14ac:dyDescent="0.25"/>
    <row r="824" ht="13.2" x14ac:dyDescent="0.25"/>
    <row r="825" ht="13.2" x14ac:dyDescent="0.25"/>
    <row r="826" ht="13.2" x14ac:dyDescent="0.25"/>
    <row r="827" ht="13.2" x14ac:dyDescent="0.25"/>
    <row r="828" ht="13.2" x14ac:dyDescent="0.25"/>
    <row r="829" ht="13.2" x14ac:dyDescent="0.25"/>
    <row r="830" ht="13.2" x14ac:dyDescent="0.25"/>
    <row r="831" ht="13.2" x14ac:dyDescent="0.25"/>
    <row r="832" ht="13.2" x14ac:dyDescent="0.25"/>
    <row r="833" ht="13.2" x14ac:dyDescent="0.25"/>
    <row r="834" ht="13.2" x14ac:dyDescent="0.25"/>
    <row r="835" ht="13.2" x14ac:dyDescent="0.25"/>
    <row r="836" ht="13.2" x14ac:dyDescent="0.25"/>
    <row r="837" ht="13.2" x14ac:dyDescent="0.25"/>
    <row r="838" ht="13.2" x14ac:dyDescent="0.25"/>
    <row r="839" ht="13.2" x14ac:dyDescent="0.25"/>
    <row r="840" ht="13.2" x14ac:dyDescent="0.25"/>
    <row r="841" ht="13.2" x14ac:dyDescent="0.25"/>
    <row r="842" ht="13.2" x14ac:dyDescent="0.25"/>
    <row r="843" ht="13.2" x14ac:dyDescent="0.25"/>
    <row r="844" ht="13.2" x14ac:dyDescent="0.25"/>
    <row r="845" ht="13.2" x14ac:dyDescent="0.25"/>
    <row r="846" ht="13.2" x14ac:dyDescent="0.25"/>
    <row r="847" ht="13.2" x14ac:dyDescent="0.25"/>
    <row r="848" ht="13.2" x14ac:dyDescent="0.25"/>
    <row r="849" ht="13.2" x14ac:dyDescent="0.25"/>
    <row r="850" ht="13.2" x14ac:dyDescent="0.25"/>
    <row r="851" ht="13.2" x14ac:dyDescent="0.25"/>
    <row r="852" ht="13.2" x14ac:dyDescent="0.25"/>
    <row r="853" ht="13.2" x14ac:dyDescent="0.25"/>
    <row r="854" ht="13.2" x14ac:dyDescent="0.25"/>
    <row r="855" ht="13.2" x14ac:dyDescent="0.25"/>
    <row r="856" ht="13.2" x14ac:dyDescent="0.25"/>
    <row r="857" ht="13.2" x14ac:dyDescent="0.25"/>
    <row r="858" ht="13.2" x14ac:dyDescent="0.25"/>
    <row r="859" ht="13.2" x14ac:dyDescent="0.25"/>
    <row r="860" ht="13.2" x14ac:dyDescent="0.25"/>
    <row r="861" ht="13.2" x14ac:dyDescent="0.25"/>
    <row r="862" ht="13.2" x14ac:dyDescent="0.25"/>
    <row r="863" ht="13.2" x14ac:dyDescent="0.25"/>
    <row r="864" ht="13.2" x14ac:dyDescent="0.25"/>
    <row r="865" ht="13.2" x14ac:dyDescent="0.25"/>
    <row r="866" ht="13.2" x14ac:dyDescent="0.25"/>
    <row r="867" ht="13.2" x14ac:dyDescent="0.25"/>
    <row r="868" ht="13.2" x14ac:dyDescent="0.25"/>
    <row r="869" ht="13.2" x14ac:dyDescent="0.25"/>
    <row r="870" ht="13.2" x14ac:dyDescent="0.25"/>
    <row r="871" ht="13.2" x14ac:dyDescent="0.25"/>
    <row r="872" ht="13.2" x14ac:dyDescent="0.25"/>
    <row r="873" ht="13.2" x14ac:dyDescent="0.25"/>
    <row r="874" ht="13.2" x14ac:dyDescent="0.25"/>
    <row r="875" ht="13.2" x14ac:dyDescent="0.25"/>
    <row r="876" ht="13.2" x14ac:dyDescent="0.25"/>
    <row r="877" ht="13.2" x14ac:dyDescent="0.25"/>
    <row r="878" ht="13.2" x14ac:dyDescent="0.25"/>
    <row r="879" ht="13.2" x14ac:dyDescent="0.25"/>
    <row r="880" ht="13.2" x14ac:dyDescent="0.25"/>
    <row r="881" ht="13.2" x14ac:dyDescent="0.25"/>
    <row r="882" ht="13.2" x14ac:dyDescent="0.25"/>
    <row r="883" ht="13.2" x14ac:dyDescent="0.25"/>
    <row r="884" ht="13.2" x14ac:dyDescent="0.25"/>
    <row r="885" ht="13.2" x14ac:dyDescent="0.25"/>
    <row r="886" ht="13.2" x14ac:dyDescent="0.25"/>
    <row r="887" ht="13.2" x14ac:dyDescent="0.25"/>
    <row r="888" ht="13.2" x14ac:dyDescent="0.25"/>
    <row r="889" ht="13.2" x14ac:dyDescent="0.25"/>
    <row r="890" ht="13.2" x14ac:dyDescent="0.25"/>
    <row r="891" ht="13.2" x14ac:dyDescent="0.25"/>
    <row r="892" ht="13.2" x14ac:dyDescent="0.25"/>
    <row r="893" ht="13.2" x14ac:dyDescent="0.25"/>
    <row r="894" ht="13.2" x14ac:dyDescent="0.25"/>
    <row r="895" ht="13.2" x14ac:dyDescent="0.25"/>
    <row r="896" ht="13.2" x14ac:dyDescent="0.25"/>
    <row r="897" ht="13.2" x14ac:dyDescent="0.25"/>
    <row r="898" ht="13.2" x14ac:dyDescent="0.25"/>
    <row r="899" ht="13.2" x14ac:dyDescent="0.25"/>
    <row r="900" ht="13.2" x14ac:dyDescent="0.25"/>
    <row r="901" ht="13.2" x14ac:dyDescent="0.25"/>
    <row r="902" ht="13.2" x14ac:dyDescent="0.25"/>
    <row r="903" ht="13.2" x14ac:dyDescent="0.25"/>
    <row r="904" ht="13.2" x14ac:dyDescent="0.25"/>
    <row r="905" ht="13.2" x14ac:dyDescent="0.25"/>
    <row r="906" ht="13.2" x14ac:dyDescent="0.25"/>
    <row r="907" ht="13.2" x14ac:dyDescent="0.25"/>
    <row r="908" ht="13.2" x14ac:dyDescent="0.25"/>
    <row r="909" ht="13.2" x14ac:dyDescent="0.25"/>
    <row r="910" ht="13.2" x14ac:dyDescent="0.25"/>
    <row r="911" ht="13.2" x14ac:dyDescent="0.25"/>
    <row r="912" ht="13.2" x14ac:dyDescent="0.25"/>
    <row r="913" ht="13.2" x14ac:dyDescent="0.25"/>
    <row r="914" ht="13.2" x14ac:dyDescent="0.25"/>
    <row r="915" ht="13.2" x14ac:dyDescent="0.25"/>
    <row r="916" ht="13.2" x14ac:dyDescent="0.25"/>
    <row r="917" ht="13.2" x14ac:dyDescent="0.25"/>
    <row r="918" ht="13.2" x14ac:dyDescent="0.25"/>
    <row r="919" ht="13.2" x14ac:dyDescent="0.25"/>
    <row r="920" ht="13.2" x14ac:dyDescent="0.25"/>
    <row r="921" ht="13.2" x14ac:dyDescent="0.25"/>
    <row r="922" ht="13.2" x14ac:dyDescent="0.25"/>
    <row r="923" ht="13.2" x14ac:dyDescent="0.25"/>
    <row r="924" ht="13.2" x14ac:dyDescent="0.25"/>
    <row r="925" ht="13.2" x14ac:dyDescent="0.25"/>
    <row r="926" ht="13.2" x14ac:dyDescent="0.25"/>
    <row r="927" ht="13.2" x14ac:dyDescent="0.25"/>
    <row r="928" ht="13.2" x14ac:dyDescent="0.25"/>
    <row r="929" ht="13.2" x14ac:dyDescent="0.25"/>
    <row r="930" ht="13.2" x14ac:dyDescent="0.25"/>
    <row r="931" ht="13.2" x14ac:dyDescent="0.25"/>
    <row r="932" ht="13.2" x14ac:dyDescent="0.25"/>
    <row r="933" ht="13.2" x14ac:dyDescent="0.25"/>
    <row r="934" ht="13.2" x14ac:dyDescent="0.25"/>
    <row r="935" ht="13.2" x14ac:dyDescent="0.25"/>
    <row r="936" ht="13.2" x14ac:dyDescent="0.25"/>
    <row r="937" ht="13.2" x14ac:dyDescent="0.25"/>
    <row r="938" ht="13.2" x14ac:dyDescent="0.25"/>
    <row r="939" ht="13.2" x14ac:dyDescent="0.25"/>
    <row r="940" ht="13.2" x14ac:dyDescent="0.25"/>
    <row r="941" ht="13.2" x14ac:dyDescent="0.25"/>
    <row r="942" ht="13.2" x14ac:dyDescent="0.25"/>
    <row r="943" ht="13.2" x14ac:dyDescent="0.25"/>
    <row r="944" ht="13.2" x14ac:dyDescent="0.25"/>
    <row r="945" ht="13.2" x14ac:dyDescent="0.25"/>
    <row r="946" ht="13.2" x14ac:dyDescent="0.25"/>
    <row r="947" ht="13.2" x14ac:dyDescent="0.25"/>
    <row r="948" ht="13.2" x14ac:dyDescent="0.25"/>
    <row r="949" ht="13.2" x14ac:dyDescent="0.25"/>
    <row r="950" ht="13.2" x14ac:dyDescent="0.25"/>
    <row r="951" ht="13.2" x14ac:dyDescent="0.25"/>
    <row r="952" ht="13.2" x14ac:dyDescent="0.25"/>
    <row r="953" ht="13.2" x14ac:dyDescent="0.25"/>
    <row r="954" ht="13.2" x14ac:dyDescent="0.25"/>
    <row r="955" ht="13.2" x14ac:dyDescent="0.25"/>
    <row r="956" ht="13.2" x14ac:dyDescent="0.25"/>
    <row r="957" ht="13.2" x14ac:dyDescent="0.25"/>
    <row r="958" ht="13.2" x14ac:dyDescent="0.25"/>
    <row r="959" ht="13.2" x14ac:dyDescent="0.25"/>
    <row r="960" ht="13.2" x14ac:dyDescent="0.25"/>
    <row r="961" ht="13.2" x14ac:dyDescent="0.25"/>
    <row r="962" ht="13.2" x14ac:dyDescent="0.25"/>
    <row r="963" ht="13.2" x14ac:dyDescent="0.25"/>
    <row r="964" ht="13.2" x14ac:dyDescent="0.25"/>
    <row r="965" ht="13.2" x14ac:dyDescent="0.25"/>
    <row r="966" ht="13.2" x14ac:dyDescent="0.25"/>
    <row r="967" ht="13.2" x14ac:dyDescent="0.25"/>
    <row r="968" ht="13.2" x14ac:dyDescent="0.25"/>
    <row r="969" ht="13.2" x14ac:dyDescent="0.25"/>
    <row r="970" ht="13.2" x14ac:dyDescent="0.25"/>
    <row r="971" ht="13.2" x14ac:dyDescent="0.25"/>
    <row r="972" ht="13.2" x14ac:dyDescent="0.25"/>
    <row r="973" ht="13.2" x14ac:dyDescent="0.25"/>
    <row r="974" ht="13.2" x14ac:dyDescent="0.25"/>
    <row r="975" ht="13.2" x14ac:dyDescent="0.25"/>
    <row r="976" ht="13.2" x14ac:dyDescent="0.25"/>
    <row r="977" ht="13.2" x14ac:dyDescent="0.25"/>
    <row r="978" ht="13.2" x14ac:dyDescent="0.25"/>
    <row r="979" ht="13.2" x14ac:dyDescent="0.25"/>
    <row r="980" ht="13.2" x14ac:dyDescent="0.25"/>
    <row r="981" ht="13.2" x14ac:dyDescent="0.25"/>
    <row r="982" ht="13.2" x14ac:dyDescent="0.25"/>
    <row r="983" ht="13.2" x14ac:dyDescent="0.25"/>
    <row r="984" ht="13.2" x14ac:dyDescent="0.25"/>
    <row r="985" ht="13.2" x14ac:dyDescent="0.25"/>
    <row r="986" ht="13.2" x14ac:dyDescent="0.25"/>
    <row r="987" ht="13.2" x14ac:dyDescent="0.25"/>
  </sheetData>
  <sheetProtection algorithmName="SHA-512" hashValue="mjSaTaAnvT1maWigJqXX0VFo9TOMTjGZkCxkmRnL6hVMWMyghVJ6j5dilmLcDaTo03s2iOx15p2q/Cq9XnwIyw==" saltValue="QF0Chu/u3wGAbmoBwqN6dQ==" spinCount="100000" sheet="1" objects="1" scenarios="1"/>
  <mergeCells count="9">
    <mergeCell ref="F9:I9"/>
    <mergeCell ref="B11:E11"/>
    <mergeCell ref="N13:O13"/>
    <mergeCell ref="B2:E2"/>
    <mergeCell ref="C3:E3"/>
    <mergeCell ref="C4:E4"/>
    <mergeCell ref="C5:E5"/>
    <mergeCell ref="C6:E6"/>
    <mergeCell ref="B8:E8"/>
  </mergeCells>
  <conditionalFormatting sqref="C14">
    <cfRule type="cellIs" dxfId="13" priority="73" operator="lessThan">
      <formula>#REF!+$P$15</formula>
    </cfRule>
  </conditionalFormatting>
  <conditionalFormatting sqref="C16">
    <cfRule type="cellIs" dxfId="12" priority="28" operator="lessThan">
      <formula>$C$18+$P$15</formula>
    </cfRule>
  </conditionalFormatting>
  <conditionalFormatting sqref="C15:D15">
    <cfRule type="cellIs" dxfId="11" priority="71" operator="lessThan">
      <formula>#REF!</formula>
    </cfRule>
  </conditionalFormatting>
  <conditionalFormatting sqref="C19:D19">
    <cfRule type="cellIs" dxfId="10" priority="9" operator="greaterThan">
      <formula>#REF!</formula>
    </cfRule>
  </conditionalFormatting>
  <conditionalFormatting sqref="C24:D24">
    <cfRule type="cellIs" dxfId="9" priority="13" operator="greaterThan">
      <formula>$C$18</formula>
    </cfRule>
  </conditionalFormatting>
  <conditionalFormatting sqref="C25:D25">
    <cfRule type="cellIs" dxfId="8" priority="17" operator="greaterThan">
      <formula>1</formula>
    </cfRule>
  </conditionalFormatting>
  <conditionalFormatting sqref="C27:D27">
    <cfRule type="cellIs" dxfId="7" priority="76" operator="lessThan">
      <formula>#REF!</formula>
    </cfRule>
  </conditionalFormatting>
  <conditionalFormatting sqref="C29:D29">
    <cfRule type="cellIs" dxfId="6" priority="78" operator="notEqual">
      <formula>#REF!+#REF!</formula>
    </cfRule>
  </conditionalFormatting>
  <conditionalFormatting sqref="C31:D31">
    <cfRule type="cellIs" dxfId="5" priority="80" operator="greaterThan">
      <formula>#REF!*0.52*0.133</formula>
    </cfRule>
  </conditionalFormatting>
  <conditionalFormatting sqref="C32:D32">
    <cfRule type="cellIs" dxfId="4" priority="82" operator="greaterThan">
      <formula>#REF!/2*0.085</formula>
    </cfRule>
  </conditionalFormatting>
  <conditionalFormatting sqref="D14">
    <cfRule type="cellIs" dxfId="3" priority="74" operator="lessThan">
      <formula>#REF!+$Q$15</formula>
    </cfRule>
  </conditionalFormatting>
  <conditionalFormatting sqref="D16">
    <cfRule type="cellIs" dxfId="2" priority="70" operator="lessThan">
      <formula>$D$18+$Q$15</formula>
    </cfRule>
  </conditionalFormatting>
  <conditionalFormatting sqref="R13">
    <cfRule type="cellIs" dxfId="1" priority="75" operator="notEqual">
      <formula>#REF!+#REF!+$D$21</formula>
    </cfRule>
  </conditionalFormatting>
  <conditionalFormatting sqref="R14">
    <cfRule type="cellIs" dxfId="0" priority="42" operator="notEqual">
      <formula>$D$23+#REF!+#REF!</formula>
    </cfRule>
  </conditionalFormatting>
  <dataValidations count="8">
    <dataValidation type="decimal" allowBlank="1" showDropDown="1" showInputMessage="1" showErrorMessage="1" prompt="Atenção - Insira valores numéricos. Se necessário, escreva na coluna E-Justificativas." sqref="C22:D25" xr:uid="{00000000-0002-0000-0400-000000000000}">
      <formula1>0</formula1>
      <formula2>1E+31</formula2>
    </dataValidation>
    <dataValidation type="decimal" allowBlank="1" showDropDown="1" showInputMessage="1" showErrorMessage="1" prompt="Atenção - Insira valores numéricos. Se necessário, escreva na coluna E-Justificativas." sqref="C27:D32" xr:uid="{00000000-0002-0000-0400-000001000000}">
      <formula1>0</formula1>
      <formula2>1E+26</formula2>
    </dataValidation>
    <dataValidation type="decimal" allowBlank="1" showDropDown="1" showInputMessage="1" showErrorMessage="1" prompt="Atenção - Insira valores numéricos. Se necessário, escreva na coluna E-Justificativas." sqref="C14:D16" xr:uid="{00000000-0002-0000-0400-000002000000}">
      <formula1>0</formula1>
      <formula2>1E+41</formula2>
    </dataValidation>
    <dataValidation type="list" allowBlank="1" showErrorMessage="1" sqref="C34:D34" xr:uid="{00000000-0002-0000-0400-000003000000}">
      <formula1>$F$24:$F$25</formula1>
    </dataValidation>
    <dataValidation type="list" allowBlank="1" showErrorMessage="1" sqref="C20:D20" xr:uid="{00000000-0002-0000-0400-000004000000}">
      <formula1>$F$20:$J$20</formula1>
    </dataValidation>
    <dataValidation type="list" allowBlank="1" showErrorMessage="1" sqref="C35:D35" xr:uid="{00000000-0002-0000-0400-000005000000}">
      <formula1>$F$28:$F$30</formula1>
    </dataValidation>
    <dataValidation type="list" allowBlank="1" showErrorMessage="1" sqref="C36:D37" xr:uid="{00000000-0002-0000-0400-000006000000}">
      <formula1>$F$32:$G$32</formula1>
    </dataValidation>
    <dataValidation type="decimal" allowBlank="1" showDropDown="1" showInputMessage="1" showErrorMessage="1" prompt="Atenção - Insira valores numéricos. Se necessário, escreva na coluna E-Justificativas." sqref="C18:D19" xr:uid="{00000000-0002-0000-0400-000007000000}">
      <formula1>0</formula1>
      <formula2>1E+35</formula2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25</vt:i4>
      </vt:variant>
    </vt:vector>
  </HeadingPairs>
  <TitlesOfParts>
    <vt:vector size="30" baseType="lpstr">
      <vt:lpstr>Ficha Técnica</vt:lpstr>
      <vt:lpstr>Ambiental</vt:lpstr>
      <vt:lpstr>Restauração</vt:lpstr>
      <vt:lpstr>banco de dados</vt:lpstr>
      <vt:lpstr>Agrícola</vt:lpstr>
      <vt:lpstr>Ambiental!incendio</vt:lpstr>
      <vt:lpstr>Ambiental!Z_239AA5C8_BF83_4EA5_90C4_718E29685DCF_.wvu.Cols</vt:lpstr>
      <vt:lpstr>Restauração!Z_239AA5C8_BF83_4EA5_90C4_718E29685DCF_.wvu.Cols</vt:lpstr>
      <vt:lpstr>Ambiental!Z_239AA5C8_BF83_4EA5_90C4_718E29685DCF_.wvu.PrintArea</vt:lpstr>
      <vt:lpstr>Restauração!Z_239AA5C8_BF83_4EA5_90C4_718E29685DCF_.wvu.PrintArea</vt:lpstr>
      <vt:lpstr>Ambiental!Z_34186B8A_FDC6_4A38_8C6C_00670F32E30B_.wvu.Cols</vt:lpstr>
      <vt:lpstr>Restauração!Z_34186B8A_FDC6_4A38_8C6C_00670F32E30B_.wvu.Cols</vt:lpstr>
      <vt:lpstr>Ambiental!Z_34186B8A_FDC6_4A38_8C6C_00670F32E30B_.wvu.PrintArea</vt:lpstr>
      <vt:lpstr>Restauração!Z_34186B8A_FDC6_4A38_8C6C_00670F32E30B_.wvu.PrintArea</vt:lpstr>
      <vt:lpstr>Ambiental!Z_3E1F0CEC_BF6F_4E18_9B7F_0BA17E741530_.wvu.Cols</vt:lpstr>
      <vt:lpstr>Restauração!Z_3E1F0CEC_BF6F_4E18_9B7F_0BA17E741530_.wvu.Cols</vt:lpstr>
      <vt:lpstr>Ambiental!Z_3E1F0CEC_BF6F_4E18_9B7F_0BA17E741530_.wvu.PrintArea</vt:lpstr>
      <vt:lpstr>Restauração!Z_3E1F0CEC_BF6F_4E18_9B7F_0BA17E741530_.wvu.PrintArea</vt:lpstr>
      <vt:lpstr>Ambiental!Z_7B316BB8_4AED_4B98_9C66_A5830E3FDBF4_.wvu.Cols</vt:lpstr>
      <vt:lpstr>Restauração!Z_7B316BB8_4AED_4B98_9C66_A5830E3FDBF4_.wvu.Cols</vt:lpstr>
      <vt:lpstr>Ambiental!Z_7B316BB8_4AED_4B98_9C66_A5830E3FDBF4_.wvu.PrintArea</vt:lpstr>
      <vt:lpstr>Restauração!Z_7B316BB8_4AED_4B98_9C66_A5830E3FDBF4_.wvu.PrintArea</vt:lpstr>
      <vt:lpstr>Ambiental!Z_C0E1E3B0_EB99_4DC0_81E7_171641CEBEF6_.wvu.PrintArea</vt:lpstr>
      <vt:lpstr>Restauração!Z_C0E1E3B0_EB99_4DC0_81E7_171641CEBEF6_.wvu.PrintArea</vt:lpstr>
      <vt:lpstr>Ambiental!Z_EAB62169_46AE_454E_8B3D_144B5CCA4FA4_.wvu.Cols</vt:lpstr>
      <vt:lpstr>Restauração!Z_EAB62169_46AE_454E_8B3D_144B5CCA4FA4_.wvu.Cols</vt:lpstr>
      <vt:lpstr>Ambiental!Z_EAB62169_46AE_454E_8B3D_144B5CCA4FA4_.wvu.PrintArea</vt:lpstr>
      <vt:lpstr>Restauração!Z_EAB62169_46AE_454E_8B3D_144B5CCA4FA4_.wvu.PrintArea</vt:lpstr>
      <vt:lpstr>Ambiental!Z_FA2C1E5E_F87E_44AD_BE3B_A7B5A589236A_.wvu.PrintArea</vt:lpstr>
      <vt:lpstr>Restauração!Z_FA2C1E5E_F87E_44AD_BE3B_A7B5A589236A_.wvu.PrintArea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Bernardes Candido do Santos</dc:creator>
  <cp:lastModifiedBy>Renata Camargo</cp:lastModifiedBy>
  <dcterms:created xsi:type="dcterms:W3CDTF">2023-03-16T16:59:13Z</dcterms:created>
  <dcterms:modified xsi:type="dcterms:W3CDTF">2026-03-09T12:34:41Z</dcterms:modified>
</cp:coreProperties>
</file>