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2\TOMADA DE PREÇOS\ff.0065352022-66 - SERVIÇOS OBRA SANITARIOS ILHA DAS COUVES\EDITAL\"/>
    </mc:Choice>
  </mc:AlternateContent>
  <xr:revisionPtr revIDLastSave="0" documentId="8_{8B06E679-D222-42D4-839C-5DAA0D5038CC}" xr6:coauthVersionLast="47" xr6:coauthVersionMax="47" xr10:uidLastSave="{00000000-0000-0000-0000-000000000000}"/>
  <bookViews>
    <workbookView xWindow="-28920" yWindow="-120" windowWidth="29040" windowHeight="15840" tabRatio="936" activeTab="3" xr2:uid="{00000000-000D-0000-FFFF-FFFF00000000}"/>
  </bookViews>
  <sheets>
    <sheet name="SANITÁRIOS ILHA DAS COUVES" sheetId="6" r:id="rId1"/>
    <sheet name="COMPOSIÇÃO EMBARCAÇÃO" sheetId="22" r:id="rId2"/>
    <sheet name="CRONOGRAMA" sheetId="17" r:id="rId3"/>
    <sheet name="BDI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BDI!$A$1:$D$36</definedName>
    <definedName name="_xlnm.Print_Area" localSheetId="1">'COMPOSIÇÃO EMBARCAÇÃO'!$A$1:$I$7</definedName>
    <definedName name="_xlnm.Print_Area" localSheetId="0">'SANITÁRIOS ILHA DAS COUVES'!$A$1:$I$109</definedName>
    <definedName name="_xlnm.Database">[1]BOLETIM!$A$1:$F$2150</definedName>
    <definedName name="_xlnm.Print_Titles" localSheetId="1">'COMPOSIÇÃO EMBARCAÇÃO'!$1:$2</definedName>
    <definedName name="_xlnm.Print_Titles" localSheetId="0">'SANITÁRIOS ILHA DAS COUVES'!$1:$2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6" l="1"/>
  <c r="H83" i="6"/>
  <c r="H84" i="6"/>
  <c r="H87" i="6"/>
  <c r="H88" i="6"/>
  <c r="H89" i="6"/>
  <c r="H99" i="6"/>
  <c r="H100" i="6"/>
  <c r="H101" i="6"/>
  <c r="C53" i="6"/>
  <c r="D53" i="6"/>
  <c r="C52" i="6"/>
  <c r="D52" i="6"/>
  <c r="H52" i="6"/>
  <c r="E38" i="6"/>
  <c r="C38" i="6"/>
  <c r="D38" i="6"/>
  <c r="E37" i="6"/>
  <c r="C37" i="6"/>
  <c r="D37" i="6"/>
  <c r="H53" i="6" l="1"/>
  <c r="I53" i="6" s="1"/>
  <c r="I52" i="6"/>
  <c r="H38" i="6"/>
  <c r="I38" i="6" s="1"/>
  <c r="H37" i="6"/>
  <c r="I37" i="6" s="1"/>
  <c r="B20" i="17" l="1"/>
  <c r="D9" i="6"/>
  <c r="C9" i="6"/>
  <c r="D8" i="6"/>
  <c r="C8" i="6"/>
  <c r="H8" i="6" l="1"/>
  <c r="I8" i="6" s="1"/>
  <c r="H9" i="6"/>
  <c r="I9" i="6" s="1"/>
  <c r="I7" i="22"/>
  <c r="I6" i="22"/>
  <c r="I5" i="22"/>
  <c r="I4" i="22"/>
  <c r="I3" i="22" l="1"/>
  <c r="H7" i="6" s="1"/>
  <c r="I7" i="6" s="1"/>
  <c r="C103" i="6"/>
  <c r="D103" i="6"/>
  <c r="C104" i="6"/>
  <c r="D104" i="6"/>
  <c r="C105" i="6"/>
  <c r="D105" i="6"/>
  <c r="D102" i="6"/>
  <c r="C102" i="6"/>
  <c r="D89" i="6"/>
  <c r="C89" i="6"/>
  <c r="I88" i="6"/>
  <c r="D87" i="6"/>
  <c r="C87" i="6"/>
  <c r="D86" i="6"/>
  <c r="C86" i="6"/>
  <c r="H104" i="6" l="1"/>
  <c r="I104" i="6" s="1"/>
  <c r="H105" i="6"/>
  <c r="I105" i="6" s="1"/>
  <c r="H103" i="6"/>
  <c r="I103" i="6" s="1"/>
  <c r="H102" i="6"/>
  <c r="I102" i="6" s="1"/>
  <c r="I89" i="6"/>
  <c r="I87" i="6"/>
  <c r="H86" i="6"/>
  <c r="I86" i="6" s="1"/>
  <c r="I85" i="6" l="1"/>
  <c r="C6" i="6" l="1"/>
  <c r="D6" i="6"/>
  <c r="E44" i="6"/>
  <c r="E51" i="6"/>
  <c r="I101" i="6"/>
  <c r="I100" i="6"/>
  <c r="I99" i="6"/>
  <c r="B17" i="17"/>
  <c r="B18" i="17"/>
  <c r="B19" i="17"/>
  <c r="B13" i="17"/>
  <c r="B14" i="17"/>
  <c r="B15" i="17"/>
  <c r="B16" i="17"/>
  <c r="D83" i="6"/>
  <c r="C83" i="6"/>
  <c r="C97" i="6"/>
  <c r="D97" i="6"/>
  <c r="D95" i="6"/>
  <c r="C32" i="6"/>
  <c r="D32" i="6"/>
  <c r="C33" i="6"/>
  <c r="D33" i="6"/>
  <c r="C34" i="6"/>
  <c r="D34" i="6"/>
  <c r="D29" i="6"/>
  <c r="C29" i="6"/>
  <c r="D93" i="6"/>
  <c r="C93" i="6"/>
  <c r="D92" i="6"/>
  <c r="C92" i="6"/>
  <c r="D91" i="6"/>
  <c r="C91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C68" i="6"/>
  <c r="D68" i="6"/>
  <c r="C61" i="6"/>
  <c r="D61" i="6"/>
  <c r="D62" i="6"/>
  <c r="C63" i="6"/>
  <c r="D63" i="6"/>
  <c r="C64" i="6"/>
  <c r="D64" i="6"/>
  <c r="C65" i="6"/>
  <c r="D65" i="6"/>
  <c r="C66" i="6"/>
  <c r="D66" i="6"/>
  <c r="C67" i="6"/>
  <c r="D67" i="6"/>
  <c r="C69" i="6"/>
  <c r="D69" i="6"/>
  <c r="C70" i="6"/>
  <c r="D70" i="6"/>
  <c r="C71" i="6"/>
  <c r="D71" i="6"/>
  <c r="C72" i="6"/>
  <c r="D72" i="6"/>
  <c r="C73" i="6"/>
  <c r="D73" i="6"/>
  <c r="I98" i="6" l="1"/>
  <c r="H6" i="6"/>
  <c r="I6" i="6" s="1"/>
  <c r="H95" i="6"/>
  <c r="I95" i="6" s="1"/>
  <c r="I94" i="6" s="1"/>
  <c r="I83" i="6"/>
  <c r="H33" i="6"/>
  <c r="I33" i="6" s="1"/>
  <c r="H97" i="6"/>
  <c r="I97" i="6" s="1"/>
  <c r="I96" i="6" s="1"/>
  <c r="H93" i="6"/>
  <c r="I93" i="6" s="1"/>
  <c r="H34" i="6"/>
  <c r="I34" i="6" s="1"/>
  <c r="H32" i="6"/>
  <c r="I32" i="6" s="1"/>
  <c r="H29" i="6"/>
  <c r="I29" i="6" s="1"/>
  <c r="H92" i="6"/>
  <c r="I92" i="6" s="1"/>
  <c r="H91" i="6"/>
  <c r="I91" i="6" s="1"/>
  <c r="I82" i="6"/>
  <c r="I84" i="6"/>
  <c r="H79" i="6"/>
  <c r="I79" i="6" s="1"/>
  <c r="H81" i="6"/>
  <c r="I81" i="6" s="1"/>
  <c r="H78" i="6"/>
  <c r="I78" i="6" s="1"/>
  <c r="H76" i="6"/>
  <c r="I76" i="6" s="1"/>
  <c r="H80" i="6"/>
  <c r="I80" i="6" s="1"/>
  <c r="H75" i="6"/>
  <c r="I75" i="6" s="1"/>
  <c r="H77" i="6"/>
  <c r="I77" i="6" s="1"/>
  <c r="H64" i="6"/>
  <c r="I64" i="6" s="1"/>
  <c r="H66" i="6"/>
  <c r="I66" i="6" s="1"/>
  <c r="H62" i="6"/>
  <c r="I62" i="6" s="1"/>
  <c r="H68" i="6"/>
  <c r="I68" i="6" s="1"/>
  <c r="H61" i="6"/>
  <c r="I61" i="6" s="1"/>
  <c r="H65" i="6"/>
  <c r="I65" i="6" s="1"/>
  <c r="H73" i="6"/>
  <c r="I73" i="6" s="1"/>
  <c r="H67" i="6"/>
  <c r="I67" i="6" s="1"/>
  <c r="H63" i="6"/>
  <c r="I63" i="6" s="1"/>
  <c r="H72" i="6"/>
  <c r="I72" i="6" s="1"/>
  <c r="H70" i="6"/>
  <c r="I70" i="6" s="1"/>
  <c r="H69" i="6"/>
  <c r="I69" i="6" s="1"/>
  <c r="H71" i="6"/>
  <c r="I71" i="6" s="1"/>
  <c r="F20" i="17" l="1"/>
  <c r="C20" i="17" s="1"/>
  <c r="F19" i="17"/>
  <c r="E19" i="17" s="1"/>
  <c r="F18" i="17"/>
  <c r="I90" i="6"/>
  <c r="F16" i="17" s="1"/>
  <c r="I74" i="6"/>
  <c r="F15" i="17" s="1"/>
  <c r="E15" i="17" s="1"/>
  <c r="D20" i="17" l="1"/>
  <c r="F17" i="17"/>
  <c r="D19" i="17"/>
  <c r="E18" i="17"/>
  <c r="E16" i="17"/>
  <c r="E17" i="17" l="1"/>
  <c r="D58" i="6" l="1"/>
  <c r="D59" i="6"/>
  <c r="D60" i="6"/>
  <c r="C58" i="6"/>
  <c r="C59" i="6"/>
  <c r="C60" i="6"/>
  <c r="H58" i="6" l="1"/>
  <c r="I58" i="6" s="1"/>
  <c r="H60" i="6"/>
  <c r="I60" i="6" s="1"/>
  <c r="H59" i="6"/>
  <c r="I59" i="6" s="1"/>
  <c r="D56" i="6"/>
  <c r="C56" i="6"/>
  <c r="C47" i="6"/>
  <c r="D47" i="6"/>
  <c r="D51" i="6"/>
  <c r="C51" i="6"/>
  <c r="D50" i="6"/>
  <c r="D49" i="6"/>
  <c r="C49" i="6"/>
  <c r="D46" i="6"/>
  <c r="C46" i="6"/>
  <c r="D45" i="6"/>
  <c r="C45" i="6"/>
  <c r="D44" i="6"/>
  <c r="C44" i="6"/>
  <c r="D36" i="6"/>
  <c r="C36" i="6"/>
  <c r="D35" i="6"/>
  <c r="C35" i="6"/>
  <c r="D42" i="6"/>
  <c r="C42" i="6"/>
  <c r="D41" i="6"/>
  <c r="C41" i="6"/>
  <c r="D40" i="6"/>
  <c r="C40" i="6"/>
  <c r="D31" i="6"/>
  <c r="C31" i="6"/>
  <c r="D28" i="6"/>
  <c r="C28" i="6"/>
  <c r="D18" i="6"/>
  <c r="D19" i="6"/>
  <c r="D20" i="6"/>
  <c r="C18" i="6"/>
  <c r="C19" i="6"/>
  <c r="C20" i="6"/>
  <c r="D17" i="6"/>
  <c r="C17" i="6"/>
  <c r="D16" i="6"/>
  <c r="C16" i="6"/>
  <c r="D15" i="6"/>
  <c r="C15" i="6"/>
  <c r="D25" i="6"/>
  <c r="D26" i="6"/>
  <c r="D27" i="6"/>
  <c r="C25" i="6"/>
  <c r="C26" i="6"/>
  <c r="C27" i="6"/>
  <c r="D23" i="6"/>
  <c r="D24" i="6"/>
  <c r="C23" i="6"/>
  <c r="C24" i="6"/>
  <c r="D22" i="6"/>
  <c r="C22" i="6"/>
  <c r="D12" i="6"/>
  <c r="D13" i="6"/>
  <c r="C12" i="6"/>
  <c r="C13" i="6"/>
  <c r="D11" i="6"/>
  <c r="I57" i="6" l="1"/>
  <c r="H47" i="6"/>
  <c r="I47" i="6" s="1"/>
  <c r="H50" i="6"/>
  <c r="I50" i="6" s="1"/>
  <c r="H51" i="6"/>
  <c r="I51" i="6" s="1"/>
  <c r="H56" i="6"/>
  <c r="I56" i="6" s="1"/>
  <c r="H49" i="6"/>
  <c r="I49" i="6" s="1"/>
  <c r="H45" i="6"/>
  <c r="I45" i="6" s="1"/>
  <c r="H44" i="6"/>
  <c r="I44" i="6" s="1"/>
  <c r="H46" i="6"/>
  <c r="I46" i="6" s="1"/>
  <c r="H36" i="6"/>
  <c r="I36" i="6" s="1"/>
  <c r="H42" i="6"/>
  <c r="I42" i="6" s="1"/>
  <c r="H35" i="6"/>
  <c r="I35" i="6" s="1"/>
  <c r="H41" i="6"/>
  <c r="I41" i="6" s="1"/>
  <c r="H40" i="6"/>
  <c r="I40" i="6" s="1"/>
  <c r="H31" i="6"/>
  <c r="I31" i="6" s="1"/>
  <c r="H28" i="6"/>
  <c r="I28" i="6" s="1"/>
  <c r="H19" i="6"/>
  <c r="I19" i="6" s="1"/>
  <c r="H25" i="6"/>
  <c r="I25" i="6" s="1"/>
  <c r="H18" i="6"/>
  <c r="I18" i="6" s="1"/>
  <c r="H20" i="6"/>
  <c r="I20" i="6" s="1"/>
  <c r="H15" i="6"/>
  <c r="I15" i="6" s="1"/>
  <c r="H17" i="6"/>
  <c r="I17" i="6" s="1"/>
  <c r="H16" i="6"/>
  <c r="I16" i="6" s="1"/>
  <c r="H27" i="6"/>
  <c r="I27" i="6" s="1"/>
  <c r="H26" i="6"/>
  <c r="I26" i="6" s="1"/>
  <c r="H13" i="6"/>
  <c r="I13" i="6" s="1"/>
  <c r="H24" i="6"/>
  <c r="I24" i="6" s="1"/>
  <c r="H12" i="6"/>
  <c r="I12" i="6" s="1"/>
  <c r="H22" i="6"/>
  <c r="I22" i="6" s="1"/>
  <c r="H23" i="6"/>
  <c r="I23" i="6" s="1"/>
  <c r="I30" i="6" l="1"/>
  <c r="F14" i="17"/>
  <c r="I43" i="6"/>
  <c r="I21" i="6"/>
  <c r="I48" i="6"/>
  <c r="I39" i="6"/>
  <c r="I14" i="6"/>
  <c r="E14" i="17" l="1"/>
  <c r="D14" i="17"/>
  <c r="C11" i="6" l="1"/>
  <c r="C5" i="6"/>
  <c r="C4" i="6"/>
  <c r="B12" i="17" l="1"/>
  <c r="B11" i="17"/>
  <c r="B10" i="17"/>
  <c r="B9" i="17"/>
  <c r="B8" i="17"/>
  <c r="F12" i="17" l="1"/>
  <c r="D12" i="17" s="1"/>
  <c r="F11" i="17"/>
  <c r="E12" i="17" l="1"/>
  <c r="D11" i="17"/>
  <c r="E11" i="17"/>
  <c r="C55" i="6"/>
  <c r="D55" i="6"/>
  <c r="D5" i="6"/>
  <c r="D4" i="6"/>
  <c r="H11" i="6" l="1"/>
  <c r="I11" i="6" s="1"/>
  <c r="I10" i="6" s="1"/>
  <c r="F6" i="17" s="1"/>
  <c r="C6" i="17" s="1"/>
  <c r="H55" i="6"/>
  <c r="I55" i="6" s="1"/>
  <c r="F10" i="17"/>
  <c r="H4" i="6"/>
  <c r="I4" i="6" s="1"/>
  <c r="H5" i="6"/>
  <c r="I5" i="6" s="1"/>
  <c r="F9" i="17"/>
  <c r="I3" i="6" l="1"/>
  <c r="I54" i="6"/>
  <c r="D10" i="17"/>
  <c r="E10" i="17"/>
  <c r="F7" i="17"/>
  <c r="C7" i="17" s="1"/>
  <c r="D9" i="17"/>
  <c r="E9" i="17"/>
  <c r="B6" i="17"/>
  <c r="B7" i="17"/>
  <c r="B5" i="17"/>
  <c r="M28" i="13"/>
  <c r="I106" i="6" l="1"/>
  <c r="F13" i="17"/>
  <c r="E13" i="17" s="1"/>
  <c r="F8" i="17"/>
  <c r="E8" i="17" s="1"/>
  <c r="F5" i="17"/>
  <c r="E5" i="17" l="1"/>
  <c r="E21" i="17" s="1"/>
  <c r="D5" i="17"/>
  <c r="C5" i="17"/>
  <c r="C21" i="17" s="1"/>
  <c r="F21" i="17"/>
  <c r="D8" i="17"/>
  <c r="C36" i="13"/>
  <c r="G13" i="17" s="1"/>
  <c r="C14" i="13"/>
  <c r="C10" i="13"/>
  <c r="G19" i="17" l="1"/>
  <c r="G18" i="17"/>
  <c r="G20" i="17"/>
  <c r="G15" i="17"/>
  <c r="G16" i="17"/>
  <c r="G17" i="17"/>
  <c r="G14" i="17"/>
  <c r="D21" i="17"/>
  <c r="G11" i="17"/>
  <c r="G12" i="17"/>
  <c r="G9" i="17"/>
  <c r="G10" i="17"/>
  <c r="F22" i="17"/>
  <c r="G8" i="17"/>
  <c r="C26" i="13"/>
  <c r="B23" i="17" s="1"/>
  <c r="H4" i="17" s="1"/>
  <c r="B22" i="17"/>
  <c r="G4" i="17" s="1"/>
  <c r="C107" i="6"/>
  <c r="G5" i="17"/>
  <c r="H20" i="17" l="1"/>
  <c r="I20" i="17" s="1"/>
  <c r="H15" i="17"/>
  <c r="I15" i="17" s="1"/>
  <c r="H18" i="17"/>
  <c r="I18" i="17" s="1"/>
  <c r="H16" i="17"/>
  <c r="I16" i="17" s="1"/>
  <c r="H14" i="17"/>
  <c r="I14" i="17" s="1"/>
  <c r="H19" i="17"/>
  <c r="I19" i="17" s="1"/>
  <c r="H17" i="17"/>
  <c r="I17" i="17" s="1"/>
  <c r="H13" i="17"/>
  <c r="I13" i="17" s="1"/>
  <c r="H9" i="17"/>
  <c r="I9" i="17" s="1"/>
  <c r="H8" i="17"/>
  <c r="I8" i="17" s="1"/>
  <c r="H12" i="17"/>
  <c r="I12" i="17" s="1"/>
  <c r="H11" i="17"/>
  <c r="I11" i="17" s="1"/>
  <c r="H10" i="17"/>
  <c r="I10" i="17" s="1"/>
  <c r="C108" i="6"/>
  <c r="H5" i="17"/>
  <c r="I5" i="17" s="1"/>
  <c r="G6" i="17"/>
  <c r="H6" i="17" s="1"/>
  <c r="I6" i="17" s="1"/>
  <c r="E22" i="17" l="1"/>
  <c r="E23" i="17" s="1"/>
  <c r="E24" i="17" s="1"/>
  <c r="G7" i="17"/>
  <c r="H7" i="17" s="1"/>
  <c r="I7" i="17" s="1"/>
  <c r="C22" i="17"/>
  <c r="C23" i="17" s="1"/>
  <c r="C24" i="17" s="1"/>
  <c r="D22" i="17" l="1"/>
  <c r="D23" i="17" s="1"/>
  <c r="D24" i="17" s="1"/>
  <c r="F23" i="17"/>
  <c r="G21" i="17"/>
  <c r="H21" i="17" s="1"/>
  <c r="I21" i="17" s="1"/>
  <c r="J20" i="17" s="1"/>
  <c r="J19" i="17" l="1"/>
  <c r="J18" i="17"/>
  <c r="J16" i="17"/>
  <c r="J17" i="17"/>
  <c r="J13" i="17"/>
  <c r="J14" i="17"/>
  <c r="J15" i="17"/>
  <c r="J12" i="17"/>
  <c r="J11" i="17"/>
  <c r="J10" i="17"/>
  <c r="J9" i="17"/>
  <c r="J8" i="17"/>
  <c r="J6" i="17"/>
  <c r="J7" i="17"/>
  <c r="F24" i="17"/>
  <c r="J5" i="17"/>
  <c r="J21" i="17" l="1"/>
  <c r="C25" i="17"/>
  <c r="E25" i="17"/>
  <c r="D25" i="17"/>
  <c r="F25" i="17"/>
  <c r="I107" i="6" l="1"/>
  <c r="I108" i="6" s="1"/>
  <c r="I109" i="6" l="1"/>
</calcChain>
</file>

<file path=xl/sharedStrings.xml><?xml version="1.0" encoding="utf-8"?>
<sst xmlns="http://schemas.openxmlformats.org/spreadsheetml/2006/main" count="292" uniqueCount="254">
  <si>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</si>
  <si>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</si>
  <si>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</si>
  <si>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</si>
  <si>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</si>
  <si>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</si>
  <si>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</si>
  <si>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</si>
  <si>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</si>
  <si>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</si>
  <si>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</si>
  <si>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</si>
  <si>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</si>
  <si>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</si>
  <si>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</si>
  <si>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</si>
  <si>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</si>
  <si>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</si>
  <si>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</si>
  <si>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</si>
  <si>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</si>
  <si>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</si>
  <si>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</si>
  <si>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</si>
  <si>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</si>
  <si>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</si>
  <si>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</si>
  <si>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</si>
  <si>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</si>
  <si>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</si>
  <si>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</si>
  <si>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</si>
  <si>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</si>
  <si>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</si>
  <si>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</si>
  <si>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</si>
  <si>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</si>
  <si>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</si>
  <si>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</si>
  <si>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</si>
  <si>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</si>
  <si>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</si>
  <si>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</si>
  <si>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</si>
  <si>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</si>
  <si>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</si>
  <si>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</si>
  <si>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</si>
  <si>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3.2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</si>
  <si>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</si>
  <si>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</si>
  <si>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</si>
  <si>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</si>
  <si>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</si>
  <si>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</si>
  <si>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</si>
  <si>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</si>
  <si>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</si>
  <si>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</si>
  <si>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02.08.020</t>
  </si>
  <si>
    <t>1.2</t>
  </si>
  <si>
    <t>02.02.130</t>
  </si>
  <si>
    <t>COBERTURA</t>
  </si>
  <si>
    <t>PINTURA</t>
  </si>
  <si>
    <t>2.2</t>
  </si>
  <si>
    <t>2.3</t>
  </si>
  <si>
    <t>ESQUADRIA</t>
  </si>
  <si>
    <t>3.3</t>
  </si>
  <si>
    <t>33.05.010</t>
  </si>
  <si>
    <t>1.3</t>
  </si>
  <si>
    <t>1.4</t>
  </si>
  <si>
    <t>SERVIÇOS INICIAIS</t>
  </si>
  <si>
    <t>6.1</t>
  </si>
  <si>
    <t>7.1</t>
  </si>
  <si>
    <t>3.4</t>
  </si>
  <si>
    <t>3.5</t>
  </si>
  <si>
    <t>3.6</t>
  </si>
  <si>
    <t>33.10.010</t>
  </si>
  <si>
    <t>UN</t>
  </si>
  <si>
    <t>1.5</t>
  </si>
  <si>
    <t>7.2</t>
  </si>
  <si>
    <t>7.3</t>
  </si>
  <si>
    <t>7.4</t>
  </si>
  <si>
    <t>8.1</t>
  </si>
  <si>
    <t>8.2</t>
  </si>
  <si>
    <t>8.3</t>
  </si>
  <si>
    <t>PROJETOS EXECUTIVOS</t>
  </si>
  <si>
    <t>01.17.031</t>
  </si>
  <si>
    <t>01.17.051</t>
  </si>
  <si>
    <t>01.17.071</t>
  </si>
  <si>
    <t>DEMOLIÇÕES E RETIRADAS</t>
  </si>
  <si>
    <t>03.02.020</t>
  </si>
  <si>
    <t>03.08.040</t>
  </si>
  <si>
    <t>04.03.040</t>
  </si>
  <si>
    <t>05.04.060</t>
  </si>
  <si>
    <t>05.07.050</t>
  </si>
  <si>
    <t>02.09.030</t>
  </si>
  <si>
    <t>9.1</t>
  </si>
  <si>
    <t>4.3</t>
  </si>
  <si>
    <t>4.7</t>
  </si>
  <si>
    <t>02.10.020</t>
  </si>
  <si>
    <t>4.4</t>
  </si>
  <si>
    <t>4.5</t>
  </si>
  <si>
    <t>4.6</t>
  </si>
  <si>
    <t>07.11.020</t>
  </si>
  <si>
    <t>11.02.040</t>
  </si>
  <si>
    <t>09.01.020</t>
  </si>
  <si>
    <t>10.01.040</t>
  </si>
  <si>
    <t>4.8</t>
  </si>
  <si>
    <t>m</t>
  </si>
  <si>
    <t>15.01.110</t>
  </si>
  <si>
    <t>16.13.130</t>
  </si>
  <si>
    <t>18.08.032</t>
  </si>
  <si>
    <t>18.08.180</t>
  </si>
  <si>
    <t>16.33.022</t>
  </si>
  <si>
    <t>14.20.010</t>
  </si>
  <si>
    <t>25.02.250</t>
  </si>
  <si>
    <t>25.01.520</t>
  </si>
  <si>
    <t>VEDAÇÕES E DIVISÓRIAS</t>
  </si>
  <si>
    <t>14.30.010</t>
  </si>
  <si>
    <t>25.02.211</t>
  </si>
  <si>
    <t>17.02.120</t>
  </si>
  <si>
    <t>HIDRÁULICA</t>
  </si>
  <si>
    <t>44.03.630</t>
  </si>
  <si>
    <t>44.20.110</t>
  </si>
  <si>
    <t>46.01.010</t>
  </si>
  <si>
    <t>46.01.020</t>
  </si>
  <si>
    <t>46.01.030</t>
  </si>
  <si>
    <t>47.02.020</t>
  </si>
  <si>
    <t>47.02.100</t>
  </si>
  <si>
    <t>44.01.110</t>
  </si>
  <si>
    <t>44.01.800</t>
  </si>
  <si>
    <t>44.20.280</t>
  </si>
  <si>
    <t>47.01.030</t>
  </si>
  <si>
    <t>48.05.010</t>
  </si>
  <si>
    <t>44.03.010</t>
  </si>
  <si>
    <t>44.03.050</t>
  </si>
  <si>
    <t>44.03.130</t>
  </si>
  <si>
    <t>26.04.010</t>
  </si>
  <si>
    <t>44.20.010</t>
  </si>
  <si>
    <t>44.20.650</t>
  </si>
  <si>
    <t>44.20.300</t>
  </si>
  <si>
    <t>49.04.010</t>
  </si>
  <si>
    <t>49.01.020</t>
  </si>
  <si>
    <t>46.02.010</t>
  </si>
  <si>
    <t>46.02.050</t>
  </si>
  <si>
    <t>49.03.036</t>
  </si>
  <si>
    <t>49.03.020</t>
  </si>
  <si>
    <t>053021 SBC</t>
  </si>
  <si>
    <t>ACESSIBILIDADE</t>
  </si>
  <si>
    <t>FUNDAÇÕES - RADIER</t>
  </si>
  <si>
    <t>14.11.231</t>
  </si>
  <si>
    <t>11.01.160</t>
  </si>
  <si>
    <t>11.16.040</t>
  </si>
  <si>
    <t>07.12.010</t>
  </si>
  <si>
    <t>32.15.030</t>
  </si>
  <si>
    <t>32.17.010</t>
  </si>
  <si>
    <t>19.03.090</t>
  </si>
  <si>
    <t>19.03.110</t>
  </si>
  <si>
    <t>5.5</t>
  </si>
  <si>
    <t>5.6</t>
  </si>
  <si>
    <t>6.2</t>
  </si>
  <si>
    <t>6.3</t>
  </si>
  <si>
    <t>9.2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</si>
  <si>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</si>
  <si>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</si>
  <si>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</si>
  <si>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</si>
  <si>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</si>
  <si>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</si>
  <si>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</si>
  <si>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</si>
  <si>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</si>
  <si>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</si>
  <si>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</si>
  <si>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</si>
  <si>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</si>
  <si>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</si>
  <si>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</si>
  <si>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</si>
  <si>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</si>
  <si>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</si>
  <si>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</si>
  <si>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</si>
  <si>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</si>
  <si>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</si>
  <si>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</si>
  <si>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</si>
  <si>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</si>
  <si>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</si>
  <si>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</si>
  <si>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</si>
  <si>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</si>
  <si>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12.4</t>
  </si>
  <si>
    <t>13.1</t>
  </si>
  <si>
    <t>13.2</t>
  </si>
  <si>
    <t>13.3</t>
  </si>
  <si>
    <t>30.01.020</t>
  </si>
  <si>
    <t>30.01.030</t>
  </si>
  <si>
    <t>30.01.061</t>
  </si>
  <si>
    <t>ACABAMENTO ENTORNO</t>
  </si>
  <si>
    <t>34.02.040</t>
  </si>
  <si>
    <t>COMUNICAÇÃO</t>
  </si>
  <si>
    <t>97.02.036</t>
  </si>
  <si>
    <t>Placa de identificação em PVC com texto em vinil - SANITÁRIOS</t>
  </si>
  <si>
    <t xml:space="preserve">DISTRIBUIÇÃO DE ÁGUA </t>
  </si>
  <si>
    <t>5944 ORSE</t>
  </si>
  <si>
    <t xml:space="preserve"> Fornecimento de tubo de polietileno de alta densidade (pead), PE80, ramal predial, d = 32mm x 3,0mm</t>
  </si>
  <si>
    <t>B.01.000.010118</t>
  </si>
  <si>
    <t>Encanador</t>
  </si>
  <si>
    <t>B.01.000.010119</t>
  </si>
  <si>
    <t>Ajudante de encanador</t>
  </si>
  <si>
    <t>h</t>
  </si>
  <si>
    <t>Caixilho em alumínio anodizado maxim-ar, sob medida - bronze/preto - janelas e caixilho sob cobertura</t>
  </si>
  <si>
    <t>Fossa séptica biodigestor 5.000L fundo cônico AQUALIMP</t>
  </si>
  <si>
    <t>di</t>
  </si>
  <si>
    <t>02.01.180</t>
  </si>
  <si>
    <t>ESGOTO SANITÁRIOS</t>
  </si>
  <si>
    <t>ESGOTO LANCHONETE</t>
  </si>
  <si>
    <t>14.1</t>
  </si>
  <si>
    <t>15.1</t>
  </si>
  <si>
    <t>16.1</t>
  </si>
  <si>
    <t>16.2</t>
  </si>
  <si>
    <t>16.3</t>
  </si>
  <si>
    <t>16.4</t>
  </si>
  <si>
    <t>48.02.009</t>
  </si>
  <si>
    <t>16.5</t>
  </si>
  <si>
    <t>16.6</t>
  </si>
  <si>
    <t>16.7</t>
  </si>
  <si>
    <t>47.01.180</t>
  </si>
  <si>
    <t>E9601 SICRO</t>
  </si>
  <si>
    <t xml:space="preserve"> Embarcação de transporte de pessoal e apoio logístico - 130 Kw - tempo produtivo (1 hora por dia de transporte de pessoal - 3 meses = 66 dias)</t>
  </si>
  <si>
    <t xml:space="preserve"> Embarcação de transporte de pessoal e apoio logístico - 130 Kw - tempo improdutivo (30 minutos por dia - 3 meses = 66 dias)</t>
  </si>
  <si>
    <t>E9603 SICRO</t>
  </si>
  <si>
    <t xml:space="preserve"> Embarcação empurradora multipropósito com guindaste hidráulico de 74 kN.m - 165 kW- tempo produtivo (20 viagens de materiais/retiradas = 20 horas)</t>
  </si>
  <si>
    <t>1.6</t>
  </si>
  <si>
    <t>1.7</t>
  </si>
  <si>
    <t xml:space="preserve"> Embarcação empurradora multipropósito com guindaste hidráulico de 74 kN.m - 165 kW- tempo improdutivo (20 viagens de materiais/retiradas, 30 minutos parados = 10 horas)</t>
  </si>
  <si>
    <t>COMPOSIÇÃO VALOR DE TRANSPORTE DE PESSOAS E MATERIAL</t>
  </si>
  <si>
    <t>COMPOSIÇÃO (SICRO DNIT)</t>
  </si>
  <si>
    <t>Embarcação de transporte de pessoal e materiais/entulhos para atendimento ao escopo total da obra (medição em % conforme avanço físico da obra)</t>
  </si>
  <si>
    <t>TX</t>
  </si>
  <si>
    <t>02.01.021</t>
  </si>
  <si>
    <t>02.01.200</t>
  </si>
  <si>
    <t>PISOS E REVESTIMENTOS</t>
  </si>
  <si>
    <t>18.11.022</t>
  </si>
  <si>
    <t>19.01.062</t>
  </si>
  <si>
    <t>5.7</t>
  </si>
  <si>
    <t>5.8</t>
  </si>
  <si>
    <t>26.01.080</t>
  </si>
  <si>
    <t>26.02.020</t>
  </si>
  <si>
    <t>8.4</t>
  </si>
  <si>
    <t>8.5</t>
  </si>
  <si>
    <t>CRONOGRAMA FÍSICO FINANCEIRO OBRA -  CONJUNTO DE SANITÁRIOS ILHA DAS COUVES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</si>
</sst>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&quot;R$&quot;* #,##0.00_-;\-&quot;R$&quot;* #,##0.00_-;_-&quot;R$&quot;* &quot;-&quot;??_-;_-@_-"/>
    <numFmt numFmtId="166" formatCode="_-* #,##0.0_-;\-* #,##0.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0" fontId="24" fillId="0" borderId="0"/>
    <xf numFmtId="165" fontId="24" fillId="0" borderId="0" applyFont="0" applyFill="0" applyBorder="0" applyAlignment="0" applyProtection="0"/>
    <xf numFmtId="0" fontId="2" fillId="0" borderId="0"/>
  </cellStyleXfs>
  <cellXfs count="190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29" xfId="6" applyNumberFormat="1" applyFont="1" applyFill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2" fillId="0" borderId="31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0" fontId="16" fillId="0" borderId="36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left" vertical="center"/>
    </xf>
    <xf numFmtId="164" fontId="16" fillId="4" borderId="38" xfId="6" applyNumberFormat="1" applyFont="1" applyFill="1" applyBorder="1" applyAlignment="1">
      <alignment horizontal="center" vertical="center"/>
    </xf>
    <xf numFmtId="164" fontId="15" fillId="0" borderId="39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center" vertical="center"/>
    </xf>
    <xf numFmtId="164" fontId="15" fillId="0" borderId="37" xfId="6" applyNumberFormat="1" applyFont="1" applyBorder="1" applyAlignment="1">
      <alignment horizontal="left" vertical="center"/>
    </xf>
    <xf numFmtId="164" fontId="15" fillId="0" borderId="34" xfId="6" applyNumberFormat="1" applyFont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4" borderId="35" xfId="6" applyNumberFormat="1" applyFont="1" applyFill="1" applyBorder="1" applyAlignment="1">
      <alignment vertical="center"/>
    </xf>
    <xf numFmtId="164" fontId="15" fillId="9" borderId="42" xfId="6" applyNumberFormat="1" applyFont="1" applyFill="1" applyBorder="1" applyAlignment="1">
      <alignment horizontal="center" vertical="center"/>
    </xf>
    <xf numFmtId="164" fontId="15" fillId="9" borderId="43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4" xfId="6" applyNumberFormat="1" applyFont="1" applyFill="1" applyBorder="1" applyAlignment="1">
      <alignment vertical="center"/>
    </xf>
    <xf numFmtId="164" fontId="16" fillId="4" borderId="45" xfId="6" applyNumberFormat="1" applyFont="1" applyFill="1" applyBorder="1" applyAlignment="1">
      <alignment horizontal="left" vertical="center"/>
    </xf>
    <xf numFmtId="164" fontId="16" fillId="0" borderId="46" xfId="6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64" fontId="16" fillId="0" borderId="48" xfId="6" applyNumberFormat="1" applyFont="1" applyBorder="1" applyAlignment="1">
      <alignment vertical="center"/>
    </xf>
    <xf numFmtId="164" fontId="15" fillId="10" borderId="41" xfId="6" applyNumberFormat="1" applyFont="1" applyFill="1" applyBorder="1" applyAlignment="1">
      <alignment horizontal="center" vertical="center"/>
    </xf>
    <xf numFmtId="164" fontId="15" fillId="10" borderId="34" xfId="6" applyNumberFormat="1" applyFont="1" applyFill="1" applyBorder="1" applyAlignment="1">
      <alignment vertical="center"/>
    </xf>
    <xf numFmtId="10" fontId="15" fillId="10" borderId="50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3" fontId="20" fillId="2" borderId="10" xfId="1" applyFont="1" applyFill="1" applyBorder="1" applyAlignment="1">
      <alignment horizontal="center" vertical="center" wrapText="1"/>
    </xf>
    <xf numFmtId="43" fontId="18" fillId="2" borderId="11" xfId="1" applyFont="1" applyFill="1" applyBorder="1" applyAlignment="1">
      <alignment horizontal="center" vertical="center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43" fontId="21" fillId="5" borderId="10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23" fillId="0" borderId="11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6" fillId="11" borderId="13" xfId="6" applyNumberFormat="1" applyFont="1" applyFill="1" applyBorder="1" applyAlignment="1">
      <alignment vertical="center"/>
    </xf>
    <xf numFmtId="164" fontId="16" fillId="0" borderId="13" xfId="6" applyNumberFormat="1" applyFont="1" applyFill="1" applyBorder="1" applyAlignment="1">
      <alignment vertical="center"/>
    </xf>
    <xf numFmtId="164" fontId="15" fillId="4" borderId="52" xfId="6" applyNumberFormat="1" applyFont="1" applyFill="1" applyBorder="1" applyAlignment="1">
      <alignment vertical="center"/>
    </xf>
    <xf numFmtId="164" fontId="14" fillId="4" borderId="53" xfId="6" applyNumberFormat="1" applyFont="1" applyFill="1" applyBorder="1" applyAlignment="1">
      <alignment horizontal="center" vertical="center"/>
    </xf>
    <xf numFmtId="164" fontId="16" fillId="4" borderId="53" xfId="6" applyNumberFormat="1" applyFont="1" applyFill="1" applyBorder="1" applyAlignment="1">
      <alignment vertical="center"/>
    </xf>
    <xf numFmtId="164" fontId="15" fillId="4" borderId="53" xfId="6" applyNumberFormat="1" applyFont="1" applyFill="1" applyBorder="1" applyAlignment="1">
      <alignment horizontal="right" vertical="center"/>
    </xf>
    <xf numFmtId="10" fontId="16" fillId="0" borderId="54" xfId="5" applyNumberFormat="1" applyFont="1" applyBorder="1" applyAlignment="1">
      <alignment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6" fillId="11" borderId="12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4" fillId="4" borderId="28" xfId="6" applyNumberFormat="1" applyFont="1" applyFill="1" applyBorder="1" applyAlignment="1">
      <alignment horizontal="center" vertical="center"/>
    </xf>
    <xf numFmtId="164" fontId="12" fillId="0" borderId="61" xfId="6" applyNumberFormat="1" applyFont="1" applyBorder="1" applyAlignment="1">
      <alignment horizontal="left" vertical="center"/>
    </xf>
    <xf numFmtId="164" fontId="16" fillId="11" borderId="21" xfId="6" applyNumberFormat="1" applyFont="1" applyFill="1" applyBorder="1" applyAlignment="1">
      <alignment vertical="center"/>
    </xf>
    <xf numFmtId="164" fontId="16" fillId="10" borderId="49" xfId="6" applyNumberFormat="1" applyFont="1" applyFill="1" applyBorder="1" applyAlignment="1">
      <alignment vertical="center"/>
    </xf>
    <xf numFmtId="164" fontId="16" fillId="0" borderId="34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0" fontId="21" fillId="5" borderId="10" xfId="2" applyFont="1" applyFill="1" applyBorder="1" applyAlignment="1">
      <alignment horizontal="left" vertical="center" wrapText="1"/>
    </xf>
    <xf numFmtId="43" fontId="21" fillId="0" borderId="10" xfId="3" applyFont="1" applyFill="1" applyBorder="1" applyAlignment="1">
      <alignment horizontal="center" vertical="center" wrapText="1"/>
    </xf>
    <xf numFmtId="2" fontId="25" fillId="0" borderId="10" xfId="2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center" vertical="center" wrapText="1"/>
    </xf>
    <xf numFmtId="43" fontId="21" fillId="3" borderId="10" xfId="1" applyFont="1" applyFill="1" applyBorder="1" applyAlignment="1">
      <alignment horizontal="center" vertical="center" wrapText="1"/>
    </xf>
    <xf numFmtId="43" fontId="22" fillId="3" borderId="11" xfId="1" applyFont="1" applyFill="1" applyBorder="1" applyAlignment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  <protection locked="0"/>
    </xf>
    <xf numFmtId="3" fontId="21" fillId="5" borderId="10" xfId="2" applyNumberFormat="1" applyFont="1" applyFill="1" applyBorder="1" applyAlignment="1">
      <alignment horizontal="center" vertical="center" wrapText="1"/>
    </xf>
    <xf numFmtId="164" fontId="14" fillId="4" borderId="34" xfId="6" applyNumberFormat="1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vertical="center"/>
    </xf>
    <xf numFmtId="164" fontId="16" fillId="11" borderId="0" xfId="6" applyNumberFormat="1" applyFont="1" applyFill="1" applyBorder="1" applyAlignment="1">
      <alignment vertical="center"/>
    </xf>
    <xf numFmtId="0" fontId="21" fillId="5" borderId="69" xfId="2" applyFont="1" applyFill="1" applyBorder="1" applyAlignment="1">
      <alignment horizontal="center" vertical="center" wrapText="1"/>
    </xf>
    <xf numFmtId="0" fontId="21" fillId="5" borderId="69" xfId="2" applyFont="1" applyFill="1" applyBorder="1" applyAlignment="1">
      <alignment horizontal="left" vertical="center" wrapText="1"/>
    </xf>
    <xf numFmtId="43" fontId="21" fillId="5" borderId="69" xfId="3" applyFont="1" applyFill="1" applyBorder="1" applyAlignment="1">
      <alignment horizontal="center" vertical="center" wrapText="1"/>
    </xf>
    <xf numFmtId="43" fontId="19" fillId="0" borderId="69" xfId="1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left" vertical="center" wrapText="1"/>
    </xf>
    <xf numFmtId="43" fontId="19" fillId="0" borderId="10" xfId="1" applyFont="1" applyFill="1" applyBorder="1" applyAlignment="1">
      <alignment horizontal="center" vertical="center" wrapText="1"/>
    </xf>
    <xf numFmtId="0" fontId="26" fillId="3" borderId="74" xfId="0" applyFont="1" applyFill="1" applyBorder="1" applyAlignment="1" applyProtection="1">
      <alignment horizontal="center" vertical="center" wrapText="1"/>
      <protection locked="0"/>
    </xf>
    <xf numFmtId="0" fontId="29" fillId="0" borderId="74" xfId="0" applyFont="1" applyBorder="1" applyAlignment="1" applyProtection="1">
      <alignment horizontal="center" vertical="center" wrapText="1"/>
      <protection locked="0"/>
    </xf>
    <xf numFmtId="0" fontId="29" fillId="0" borderId="75" xfId="0" applyFont="1" applyBorder="1" applyAlignment="1" applyProtection="1">
      <alignment horizontal="center" vertical="center" wrapText="1"/>
      <protection locked="0"/>
    </xf>
    <xf numFmtId="43" fontId="20" fillId="2" borderId="69" xfId="1" applyFont="1" applyFill="1" applyBorder="1" applyAlignment="1">
      <alignment horizontal="center" vertical="center" wrapText="1"/>
    </xf>
    <xf numFmtId="43" fontId="18" fillId="2" borderId="76" xfId="1" applyFont="1" applyFill="1" applyBorder="1" applyAlignment="1">
      <alignment horizontal="center" vertical="center"/>
    </xf>
    <xf numFmtId="0" fontId="27" fillId="5" borderId="28" xfId="2" applyFont="1" applyFill="1" applyBorder="1" applyAlignment="1">
      <alignment horizontal="left" vertical="center" wrapText="1"/>
    </xf>
    <xf numFmtId="43" fontId="27" fillId="5" borderId="28" xfId="3" applyFont="1" applyFill="1" applyBorder="1" applyAlignment="1">
      <alignment horizontal="center" vertical="center" wrapText="1"/>
    </xf>
    <xf numFmtId="43" fontId="13" fillId="0" borderId="28" xfId="1" applyFont="1" applyBorder="1" applyAlignment="1">
      <alignment horizontal="center" vertical="center" wrapText="1"/>
    </xf>
    <xf numFmtId="0" fontId="26" fillId="3" borderId="77" xfId="0" applyFont="1" applyFill="1" applyBorder="1" applyAlignment="1">
      <alignment horizontal="center" vertical="center" wrapText="1"/>
    </xf>
    <xf numFmtId="0" fontId="26" fillId="3" borderId="78" xfId="0" applyFont="1" applyFill="1" applyBorder="1" applyAlignment="1">
      <alignment horizontal="left" vertical="center" wrapText="1"/>
    </xf>
    <xf numFmtId="0" fontId="27" fillId="3" borderId="78" xfId="0" applyFont="1" applyFill="1" applyBorder="1" applyAlignment="1">
      <alignment horizontal="center" vertical="center" wrapText="1"/>
    </xf>
    <xf numFmtId="43" fontId="27" fillId="3" borderId="78" xfId="1" applyFont="1" applyFill="1" applyBorder="1" applyAlignment="1">
      <alignment horizontal="center" vertical="center" wrapText="1"/>
    </xf>
    <xf numFmtId="43" fontId="28" fillId="3" borderId="79" xfId="1" applyFont="1" applyFill="1" applyBorder="1" applyAlignment="1">
      <alignment horizontal="center" vertical="center" wrapText="1"/>
    </xf>
    <xf numFmtId="0" fontId="27" fillId="5" borderId="64" xfId="2" applyFont="1" applyFill="1" applyBorder="1" applyAlignment="1">
      <alignment horizontal="center" vertical="center" wrapText="1"/>
    </xf>
    <xf numFmtId="43" fontId="29" fillId="0" borderId="65" xfId="1" applyFont="1" applyFill="1" applyBorder="1" applyAlignment="1">
      <alignment horizontal="center" vertical="center" wrapText="1"/>
    </xf>
    <xf numFmtId="0" fontId="27" fillId="5" borderId="66" xfId="2" applyFont="1" applyFill="1" applyBorder="1" applyAlignment="1">
      <alignment horizontal="center" vertical="center" wrapText="1"/>
    </xf>
    <xf numFmtId="0" fontId="27" fillId="5" borderId="67" xfId="2" applyFont="1" applyFill="1" applyBorder="1" applyAlignment="1">
      <alignment horizontal="left" vertical="center" wrapText="1"/>
    </xf>
    <xf numFmtId="43" fontId="27" fillId="5" borderId="67" xfId="3" applyFont="1" applyFill="1" applyBorder="1" applyAlignment="1">
      <alignment horizontal="center" vertical="center" wrapText="1"/>
    </xf>
    <xf numFmtId="43" fontId="13" fillId="0" borderId="67" xfId="1" applyFont="1" applyBorder="1" applyAlignment="1">
      <alignment horizontal="center" vertical="center" wrapText="1"/>
    </xf>
    <xf numFmtId="43" fontId="29" fillId="0" borderId="68" xfId="1" applyFont="1" applyFill="1" applyBorder="1" applyAlignment="1">
      <alignment horizontal="center" vertical="center" wrapText="1"/>
    </xf>
    <xf numFmtId="166" fontId="15" fillId="9" borderId="26" xfId="6" applyNumberFormat="1" applyFont="1" applyFill="1" applyBorder="1" applyAlignment="1">
      <alignment vertical="center"/>
    </xf>
    <xf numFmtId="166" fontId="15" fillId="10" borderId="34" xfId="6" applyNumberFormat="1" applyFont="1" applyFill="1" applyBorder="1" applyAlignment="1">
      <alignment vertical="center"/>
    </xf>
    <xf numFmtId="43" fontId="18" fillId="2" borderId="19" xfId="1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43" fontId="18" fillId="2" borderId="71" xfId="1" applyFont="1" applyFill="1" applyBorder="1" applyAlignment="1">
      <alignment horizontal="center" vertical="center"/>
    </xf>
    <xf numFmtId="43" fontId="18" fillId="2" borderId="72" xfId="1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left" vertical="center"/>
    </xf>
    <xf numFmtId="0" fontId="18" fillId="2" borderId="69" xfId="0" applyFont="1" applyFill="1" applyBorder="1" applyAlignment="1">
      <alignment horizontal="left" vertical="center"/>
    </xf>
    <xf numFmtId="3" fontId="18" fillId="2" borderId="71" xfId="0" applyNumberFormat="1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 vertical="center"/>
    </xf>
    <xf numFmtId="43" fontId="18" fillId="2" borderId="71" xfId="0" applyNumberFormat="1" applyFont="1" applyFill="1" applyBorder="1" applyAlignment="1">
      <alignment horizontal="center" vertical="center"/>
    </xf>
    <xf numFmtId="43" fontId="18" fillId="2" borderId="69" xfId="0" applyNumberFormat="1" applyFont="1" applyFill="1" applyBorder="1" applyAlignment="1">
      <alignment horizontal="center" vertical="center"/>
    </xf>
    <xf numFmtId="164" fontId="12" fillId="9" borderId="59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2" fillId="9" borderId="63" xfId="6" applyNumberFormat="1" applyFont="1" applyFill="1" applyBorder="1" applyAlignment="1">
      <alignment horizontal="center" vertical="center" wrapText="1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60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  <xf numFmtId="164" fontId="13" fillId="8" borderId="33" xfId="6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</cellXfs>
  <cellStyles count="11">
    <cellStyle name="Moeda 2" xfId="9" xr:uid="{00000000-0005-0000-0000-000000000000}"/>
    <cellStyle name="Normal" xfId="0" builtinId="0"/>
    <cellStyle name="Normal 2" xfId="2" xr:uid="{00000000-0005-0000-0000-000002000000}"/>
    <cellStyle name="Normal 2 2" xfId="10" xr:uid="{00000000-0005-0000-0000-000003000000}"/>
    <cellStyle name="Normal 3" xfId="4" xr:uid="{00000000-0005-0000-0000-000004000000}"/>
    <cellStyle name="Normal 4" xfId="8" xr:uid="{00000000-0005-0000-0000-000005000000}"/>
    <cellStyle name="Normal 9" xfId="7" xr:uid="{00000000-0005-0000-0000-000006000000}"/>
    <cellStyle name="Porcentagem" xfId="5" builtinId="5"/>
    <cellStyle name="Separador de milhares 2" xfId="6" xr:uid="{00000000-0005-0000-0000-000008000000}"/>
    <cellStyle name="Vírgula" xfId="1" builtinId="3"/>
    <cellStyle name="Vírgula 2" xfId="3" xr:uid="{00000000-0005-0000-0000-00000A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OLETIM%20REFERENCIAL\01%20-%20CDHU\CDHU%20186\servicos.sd_18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DE%20MEDI&#199;&#195;O\CDHU%20185\servicos.sd_18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REFERENCIAL\CDHU%20185\servicos.sd_1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"/>
    </sheetNames>
    <sheetDataSet>
      <sheetData sheetId="0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186</v>
          </cell>
        </row>
        <row r="6">
          <cell r="E6" t="str">
            <v>Data Base:</v>
          </cell>
          <cell r="F6" t="str">
            <v>MAIO/22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6218.4</v>
          </cell>
          <cell r="F11">
            <v>6218.4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8269.26</v>
          </cell>
          <cell r="F12">
            <v>8269.26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14125.76</v>
          </cell>
          <cell r="F13">
            <v>14125.76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19368.080000000002</v>
          </cell>
          <cell r="F14">
            <v>19368.080000000002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22570.5</v>
          </cell>
          <cell r="F15">
            <v>22570.5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7942.64</v>
          </cell>
          <cell r="F17">
            <v>7942.64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13453.18</v>
          </cell>
          <cell r="F18">
            <v>13453.18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18204.759999999998</v>
          </cell>
          <cell r="F19">
            <v>18204.759999999998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24214.5</v>
          </cell>
          <cell r="F20">
            <v>24214.5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3128.84</v>
          </cell>
          <cell r="F22">
            <v>3128.84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4229.84</v>
          </cell>
          <cell r="F23">
            <v>4229.84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2294.69</v>
          </cell>
          <cell r="F24">
            <v>2294.69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3139.53</v>
          </cell>
          <cell r="F25">
            <v>3139.53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985.1</v>
          </cell>
          <cell r="F26">
            <v>985.1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1311.29</v>
          </cell>
          <cell r="F27">
            <v>1311.29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1093.8900000000001</v>
          </cell>
          <cell r="F28">
            <v>1093.8900000000001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1516.73</v>
          </cell>
          <cell r="F29">
            <v>1516.73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2105.56</v>
          </cell>
          <cell r="F30">
            <v>2105.56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2870.11</v>
          </cell>
          <cell r="F31">
            <v>2870.11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1817.73</v>
          </cell>
          <cell r="F32">
            <v>1817.73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2349.48</v>
          </cell>
          <cell r="F33">
            <v>2349.48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1166.17</v>
          </cell>
          <cell r="F35">
            <v>1166.17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0.04</v>
          </cell>
          <cell r="E36">
            <v>0.15</v>
          </cell>
          <cell r="F36">
            <v>0.19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0.49</v>
          </cell>
          <cell r="E37">
            <v>0.51</v>
          </cell>
          <cell r="F37">
            <v>1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0.38</v>
          </cell>
          <cell r="E38">
            <v>0.4</v>
          </cell>
          <cell r="F38">
            <v>0.78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0.32</v>
          </cell>
          <cell r="E39">
            <v>0.32</v>
          </cell>
          <cell r="F39">
            <v>0.64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0.43</v>
          </cell>
          <cell r="E40">
            <v>0.44</v>
          </cell>
          <cell r="F40">
            <v>0.87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0.2</v>
          </cell>
          <cell r="E41">
            <v>0.49</v>
          </cell>
          <cell r="F41">
            <v>0.69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0.27</v>
          </cell>
          <cell r="E42">
            <v>0.28000000000000003</v>
          </cell>
          <cell r="F42">
            <v>0.55000000000000004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0.37</v>
          </cell>
          <cell r="E43">
            <v>0.4</v>
          </cell>
          <cell r="F43">
            <v>0.77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0.33</v>
          </cell>
          <cell r="E44">
            <v>0.34</v>
          </cell>
          <cell r="F44">
            <v>0.67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0.32</v>
          </cell>
          <cell r="E45">
            <v>0.33</v>
          </cell>
          <cell r="F45">
            <v>0.65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0.52</v>
          </cell>
          <cell r="E46">
            <v>0.54</v>
          </cell>
          <cell r="F46">
            <v>1.06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0.41</v>
          </cell>
          <cell r="E47">
            <v>0.43</v>
          </cell>
          <cell r="F47">
            <v>0.84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0.33</v>
          </cell>
          <cell r="E48">
            <v>0.34</v>
          </cell>
          <cell r="F48">
            <v>0.67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0.44</v>
          </cell>
          <cell r="E49">
            <v>0.46</v>
          </cell>
          <cell r="F49">
            <v>0.9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0.36</v>
          </cell>
          <cell r="E50">
            <v>0.37</v>
          </cell>
          <cell r="F50">
            <v>0.73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0.31</v>
          </cell>
          <cell r="E51">
            <v>0.32</v>
          </cell>
          <cell r="F51">
            <v>0.63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0.51</v>
          </cell>
          <cell r="E52">
            <v>0.53</v>
          </cell>
          <cell r="F52">
            <v>1.04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0.34</v>
          </cell>
          <cell r="E53">
            <v>0.35</v>
          </cell>
          <cell r="F53">
            <v>0.69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0.2</v>
          </cell>
          <cell r="E54">
            <v>0.38</v>
          </cell>
          <cell r="F54">
            <v>0.57999999999999996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0.21</v>
          </cell>
          <cell r="E55">
            <v>0.21</v>
          </cell>
          <cell r="F55">
            <v>0.42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0.15</v>
          </cell>
          <cell r="E56">
            <v>0.16</v>
          </cell>
          <cell r="F56">
            <v>0.31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0.11</v>
          </cell>
          <cell r="E57">
            <v>0.13</v>
          </cell>
          <cell r="F57">
            <v>0.24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0.1</v>
          </cell>
          <cell r="E58">
            <v>0.11</v>
          </cell>
          <cell r="F58">
            <v>0.21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789.09</v>
          </cell>
          <cell r="E59">
            <v>648.01</v>
          </cell>
          <cell r="F59">
            <v>1437.1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825.01</v>
          </cell>
          <cell r="E60">
            <v>442.92</v>
          </cell>
          <cell r="F60">
            <v>1267.93</v>
          </cell>
        </row>
        <row r="61">
          <cell r="A61" t="str">
            <v>01.21</v>
          </cell>
          <cell r="B61" t="str">
            <v>Estudo geotecnico (sondagem)</v>
          </cell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1128.53</v>
          </cell>
          <cell r="F62">
            <v>1128.53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6356.01</v>
          </cell>
          <cell r="F63">
            <v>6356.01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80.959999999999994</v>
          </cell>
          <cell r="F64">
            <v>80.959999999999994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89.97</v>
          </cell>
          <cell r="F65">
            <v>89.97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341.33</v>
          </cell>
          <cell r="F66">
            <v>341.33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599.49</v>
          </cell>
          <cell r="F67">
            <v>599.49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83.12</v>
          </cell>
          <cell r="F68">
            <v>83.12</v>
          </cell>
        </row>
        <row r="69">
          <cell r="A69" t="str">
            <v>01.23</v>
          </cell>
          <cell r="B69" t="str">
            <v>Tratamento, recuperação e trabalhos especiais em concreto</v>
          </cell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323.62</v>
          </cell>
          <cell r="F70">
            <v>323.62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2.84</v>
          </cell>
          <cell r="E71">
            <v>5.84</v>
          </cell>
          <cell r="F71">
            <v>8.68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117.82</v>
          </cell>
          <cell r="E72">
            <v>43.16</v>
          </cell>
          <cell r="F72">
            <v>160.97999999999999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24.4</v>
          </cell>
          <cell r="E73">
            <v>41.16</v>
          </cell>
          <cell r="F73">
            <v>65.56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E74">
            <v>29.21</v>
          </cell>
          <cell r="F74">
            <v>29.21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1.03</v>
          </cell>
          <cell r="E75">
            <v>4.32</v>
          </cell>
          <cell r="F75">
            <v>5.35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E76">
            <v>440.8</v>
          </cell>
          <cell r="F76">
            <v>440.8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192.15</v>
          </cell>
          <cell r="F77">
            <v>192.15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197.1</v>
          </cell>
          <cell r="F78">
            <v>197.1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270.06</v>
          </cell>
          <cell r="F79">
            <v>270.06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275.79000000000002</v>
          </cell>
          <cell r="F80">
            <v>275.79000000000002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261.94</v>
          </cell>
          <cell r="F81">
            <v>261.94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7.77</v>
          </cell>
          <cell r="F82">
            <v>7.77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8.2899999999999991</v>
          </cell>
          <cell r="F83">
            <v>8.2899999999999991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10.99</v>
          </cell>
          <cell r="F84">
            <v>10.99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11.04</v>
          </cell>
          <cell r="F85">
            <v>11.04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12.76</v>
          </cell>
          <cell r="F86">
            <v>12.76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16.93</v>
          </cell>
          <cell r="F87">
            <v>16.93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19.72</v>
          </cell>
          <cell r="F88">
            <v>19.72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16.170000000000002</v>
          </cell>
          <cell r="F89">
            <v>16.170000000000002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16.66</v>
          </cell>
          <cell r="F90">
            <v>16.66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22.57</v>
          </cell>
          <cell r="F91">
            <v>22.57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27.18</v>
          </cell>
          <cell r="F92">
            <v>27.18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174.42</v>
          </cell>
          <cell r="F93">
            <v>174.42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254.27</v>
          </cell>
          <cell r="F94">
            <v>254.27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288.81</v>
          </cell>
          <cell r="F95">
            <v>288.81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321.13</v>
          </cell>
          <cell r="F96">
            <v>321.13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370.39</v>
          </cell>
          <cell r="F97">
            <v>370.39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443.36</v>
          </cell>
          <cell r="F98">
            <v>443.36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187.42</v>
          </cell>
          <cell r="F99">
            <v>187.42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1525.44</v>
          </cell>
          <cell r="E100">
            <v>3968.19</v>
          </cell>
          <cell r="F100">
            <v>5493.63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6.56</v>
          </cell>
          <cell r="E101">
            <v>42.19</v>
          </cell>
          <cell r="F101">
            <v>48.75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290.76</v>
          </cell>
          <cell r="E102">
            <v>301</v>
          </cell>
          <cell r="F102">
            <v>591.76</v>
          </cell>
        </row>
        <row r="103">
          <cell r="A103" t="str">
            <v>01.27</v>
          </cell>
          <cell r="B103" t="str">
            <v>Estudo e programa ambientais</v>
          </cell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196.95</v>
          </cell>
          <cell r="E104">
            <v>8815.07</v>
          </cell>
          <cell r="F104">
            <v>9012.02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196.95</v>
          </cell>
          <cell r="E105">
            <v>11807.85</v>
          </cell>
          <cell r="F105">
            <v>12004.8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196.95</v>
          </cell>
          <cell r="E106">
            <v>10448.07</v>
          </cell>
          <cell r="F106">
            <v>10645.02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567.95000000000005</v>
          </cell>
          <cell r="E107">
            <v>24330.89</v>
          </cell>
          <cell r="F107">
            <v>24898.84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567.95000000000005</v>
          </cell>
          <cell r="E108">
            <v>37335.230000000003</v>
          </cell>
          <cell r="F108">
            <v>37903.18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567.95000000000005</v>
          </cell>
          <cell r="E109">
            <v>14800.65</v>
          </cell>
          <cell r="F109">
            <v>15368.6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461.95</v>
          </cell>
          <cell r="E110">
            <v>17764.21</v>
          </cell>
          <cell r="F110">
            <v>18226.16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281.75</v>
          </cell>
          <cell r="E111">
            <v>28772.720000000001</v>
          </cell>
          <cell r="F111">
            <v>29054.47</v>
          </cell>
        </row>
        <row r="112">
          <cell r="A112" t="str">
            <v>01.28</v>
          </cell>
          <cell r="B112" t="str">
            <v>Poço profundo</v>
          </cell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F113">
            <v>8405.0300000000007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10415.629999999999</v>
          </cell>
          <cell r="F114">
            <v>10415.629999999999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12537.55</v>
          </cell>
          <cell r="F115">
            <v>12537.55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350.72</v>
          </cell>
          <cell r="F116">
            <v>350.72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388.4</v>
          </cell>
          <cell r="F117">
            <v>388.4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595.44000000000005</v>
          </cell>
          <cell r="F118">
            <v>595.44000000000005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886.72</v>
          </cell>
          <cell r="F119">
            <v>886.72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1098.1300000000001</v>
          </cell>
          <cell r="F120">
            <v>1098.1300000000001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1304.3699999999999</v>
          </cell>
          <cell r="F121">
            <v>1304.3699999999999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1481.55</v>
          </cell>
          <cell r="F122">
            <v>1481.55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1727.6</v>
          </cell>
          <cell r="F123">
            <v>1727.6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2100.46</v>
          </cell>
          <cell r="F124">
            <v>2100.46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516.32000000000005</v>
          </cell>
          <cell r="F125">
            <v>516.32000000000005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1176.78</v>
          </cell>
          <cell r="F126">
            <v>1176.78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4472.82</v>
          </cell>
          <cell r="F127">
            <v>4472.82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349.57</v>
          </cell>
          <cell r="F128">
            <v>349.57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427.05</v>
          </cell>
          <cell r="F129">
            <v>427.05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484.84</v>
          </cell>
          <cell r="F130">
            <v>484.84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273.33</v>
          </cell>
          <cell r="F131">
            <v>273.33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434.79</v>
          </cell>
          <cell r="F132">
            <v>434.79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632.42999999999995</v>
          </cell>
          <cell r="F133">
            <v>632.42999999999995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1633.34</v>
          </cell>
          <cell r="F134">
            <v>1633.34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1935.15</v>
          </cell>
          <cell r="F135">
            <v>1935.15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2521.41</v>
          </cell>
          <cell r="F136">
            <v>2521.41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507.86</v>
          </cell>
          <cell r="F137">
            <v>507.86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315.70999999999998</v>
          </cell>
          <cell r="F138">
            <v>315.70999999999998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649.08000000000004</v>
          </cell>
          <cell r="F139">
            <v>649.08000000000004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527.66999999999996</v>
          </cell>
          <cell r="F140">
            <v>527.66999999999996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544.91</v>
          </cell>
          <cell r="F141">
            <v>544.91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804.69</v>
          </cell>
          <cell r="F142">
            <v>804.69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1383.52</v>
          </cell>
          <cell r="F143">
            <v>1383.52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978.51</v>
          </cell>
          <cell r="F144">
            <v>978.51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1208.56</v>
          </cell>
          <cell r="F145">
            <v>1208.56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1431.91</v>
          </cell>
          <cell r="F146">
            <v>1431.91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1213.31</v>
          </cell>
          <cell r="F147">
            <v>1213.31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476.91</v>
          </cell>
          <cell r="F148">
            <v>476.91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825.75</v>
          </cell>
          <cell r="F149">
            <v>825.75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1068.1600000000001</v>
          </cell>
          <cell r="F150">
            <v>1068.1600000000001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1229.8399999999999</v>
          </cell>
          <cell r="F151">
            <v>1229.8399999999999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2285.6799999999998</v>
          </cell>
          <cell r="F152">
            <v>2285.6799999999998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872.26</v>
          </cell>
          <cell r="F153">
            <v>872.26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1400.42</v>
          </cell>
          <cell r="F154">
            <v>1400.42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1698.13</v>
          </cell>
          <cell r="F155">
            <v>1698.13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81.98</v>
          </cell>
          <cell r="F156">
            <v>81.98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160.66999999999999</v>
          </cell>
          <cell r="F157">
            <v>160.66999999999999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3240.96</v>
          </cell>
          <cell r="F158">
            <v>3240.96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380.68</v>
          </cell>
          <cell r="F159">
            <v>380.68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335.71</v>
          </cell>
          <cell r="F160">
            <v>335.71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297.02999999999997</v>
          </cell>
          <cell r="F161">
            <v>297.02999999999997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278.39999999999998</v>
          </cell>
          <cell r="F162">
            <v>278.39999999999998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2103.67</v>
          </cell>
          <cell r="F163">
            <v>2103.67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3200.2</v>
          </cell>
          <cell r="F164">
            <v>3200.2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352.73</v>
          </cell>
          <cell r="F165">
            <v>352.73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1801.62</v>
          </cell>
          <cell r="F166">
            <v>1801.62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1272.8</v>
          </cell>
          <cell r="E167">
            <v>506.84</v>
          </cell>
          <cell r="F167">
            <v>1779.64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884.15</v>
          </cell>
          <cell r="F168">
            <v>884.15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5480.74</v>
          </cell>
          <cell r="F169">
            <v>5480.74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4045.34</v>
          </cell>
          <cell r="F170">
            <v>4045.34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6737.09</v>
          </cell>
          <cell r="F171">
            <v>6737.09</v>
          </cell>
        </row>
        <row r="172">
          <cell r="A172" t="str">
            <v>02</v>
          </cell>
          <cell r="B172" t="str">
            <v>INICIO, APOIO E ADMINISTRACAO DA OBRA</v>
          </cell>
        </row>
        <row r="173">
          <cell r="A173" t="str">
            <v>02.01</v>
          </cell>
          <cell r="B173" t="str">
            <v>Construção provisória</v>
          </cell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379.63</v>
          </cell>
          <cell r="E174">
            <v>124.76</v>
          </cell>
          <cell r="F174">
            <v>504.39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588.08000000000004</v>
          </cell>
          <cell r="E175">
            <v>314.92</v>
          </cell>
          <cell r="F175">
            <v>903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773.54</v>
          </cell>
          <cell r="F176">
            <v>773.54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16.27</v>
          </cell>
          <cell r="E177">
            <v>6.88</v>
          </cell>
          <cell r="F177">
            <v>23.15</v>
          </cell>
        </row>
        <row r="178">
          <cell r="A178" t="str">
            <v>02.02</v>
          </cell>
          <cell r="B178" t="str">
            <v>Container</v>
          </cell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654.79999999999995</v>
          </cell>
          <cell r="E179">
            <v>79.510000000000005</v>
          </cell>
          <cell r="F179">
            <v>734.31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972.88</v>
          </cell>
          <cell r="E180">
            <v>133.32</v>
          </cell>
          <cell r="F180">
            <v>1106.2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943.5</v>
          </cell>
          <cell r="E181">
            <v>133.32</v>
          </cell>
          <cell r="F181">
            <v>1076.82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617.44000000000005</v>
          </cell>
          <cell r="E182">
            <v>79.510000000000005</v>
          </cell>
          <cell r="F182">
            <v>696.95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548.45000000000005</v>
          </cell>
          <cell r="E183">
            <v>26.51</v>
          </cell>
          <cell r="F183">
            <v>574.96</v>
          </cell>
        </row>
        <row r="184">
          <cell r="A184" t="str">
            <v>02.03</v>
          </cell>
          <cell r="B184" t="str">
            <v>Tapume, vedação e proteções diversas</v>
          </cell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0.59</v>
          </cell>
          <cell r="E185">
            <v>1.95</v>
          </cell>
          <cell r="F185">
            <v>2.54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</v>
          </cell>
          <cell r="E186">
            <v>19.22</v>
          </cell>
          <cell r="F186">
            <v>24.22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18.239999999999998</v>
          </cell>
          <cell r="E187">
            <v>28.64</v>
          </cell>
          <cell r="F187">
            <v>46.88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55.41</v>
          </cell>
          <cell r="E188">
            <v>51.92</v>
          </cell>
          <cell r="F188">
            <v>107.33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55.41</v>
          </cell>
          <cell r="E189">
            <v>51.57</v>
          </cell>
          <cell r="F189">
            <v>106.98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38.6</v>
          </cell>
          <cell r="E190">
            <v>0.97</v>
          </cell>
          <cell r="F190">
            <v>39.57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12.49</v>
          </cell>
          <cell r="E191">
            <v>3.89</v>
          </cell>
          <cell r="F191">
            <v>16.38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88.31</v>
          </cell>
          <cell r="E192">
            <v>37.14</v>
          </cell>
          <cell r="F192">
            <v>125.45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86.16</v>
          </cell>
          <cell r="E193">
            <v>37.14</v>
          </cell>
          <cell r="F193">
            <v>123.3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101.26</v>
          </cell>
          <cell r="E194">
            <v>37.14</v>
          </cell>
          <cell r="F194">
            <v>138.4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57.41</v>
          </cell>
          <cell r="E195">
            <v>42.85</v>
          </cell>
          <cell r="F195">
            <v>100.26</v>
          </cell>
        </row>
        <row r="196">
          <cell r="A196" t="str">
            <v>02.05</v>
          </cell>
          <cell r="B196" t="str">
            <v>Andaime e balancim</v>
          </cell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E197">
            <v>11.89</v>
          </cell>
          <cell r="F197">
            <v>11.89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E198">
            <v>30</v>
          </cell>
          <cell r="F198">
            <v>30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E199">
            <v>11.89</v>
          </cell>
          <cell r="F199">
            <v>11.89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E200">
            <v>30</v>
          </cell>
          <cell r="F200">
            <v>30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1834.89</v>
          </cell>
          <cell r="F201">
            <v>1834.89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19.8</v>
          </cell>
          <cell r="E202">
            <v>4.67</v>
          </cell>
          <cell r="F202">
            <v>24.47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8.25</v>
          </cell>
          <cell r="E203">
            <v>4.67</v>
          </cell>
          <cell r="F203">
            <v>12.92</v>
          </cell>
        </row>
        <row r="204">
          <cell r="A204" t="str">
            <v>02.06</v>
          </cell>
          <cell r="B204" t="str">
            <v>Alocação de equipe, equipamento e ferramental</v>
          </cell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8168.96</v>
          </cell>
          <cell r="E205">
            <v>3333.6</v>
          </cell>
          <cell r="F205">
            <v>11502.56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16413.400000000001</v>
          </cell>
          <cell r="E206">
            <v>3333.6</v>
          </cell>
          <cell r="F206">
            <v>19747</v>
          </cell>
        </row>
        <row r="207">
          <cell r="A207" t="str">
            <v>02.08</v>
          </cell>
          <cell r="B207" t="str">
            <v>Sinalização de obra</v>
          </cell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770.75</v>
          </cell>
          <cell r="E208">
            <v>89.45</v>
          </cell>
          <cell r="F208">
            <v>860.2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398.1</v>
          </cell>
          <cell r="E209">
            <v>25.31</v>
          </cell>
          <cell r="F209">
            <v>423.41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124.92</v>
          </cell>
          <cell r="E210">
            <v>51.06</v>
          </cell>
          <cell r="F210">
            <v>175.98</v>
          </cell>
        </row>
        <row r="211">
          <cell r="A211" t="str">
            <v>02.09</v>
          </cell>
          <cell r="B211" t="str">
            <v>Limpeza de terreno</v>
          </cell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2.4</v>
          </cell>
          <cell r="E212">
            <v>4.87</v>
          </cell>
          <cell r="F212">
            <v>7.27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3.85</v>
          </cell>
          <cell r="E213">
            <v>0.16</v>
          </cell>
          <cell r="F213">
            <v>4.01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4.1500000000000004</v>
          </cell>
          <cell r="E214">
            <v>0.16</v>
          </cell>
          <cell r="F214">
            <v>4.3099999999999996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75.45</v>
          </cell>
          <cell r="E215">
            <v>8.76</v>
          </cell>
          <cell r="F215">
            <v>84.21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88.87</v>
          </cell>
          <cell r="E216">
            <v>10.32</v>
          </cell>
          <cell r="F216">
            <v>99.19</v>
          </cell>
        </row>
        <row r="217">
          <cell r="A217" t="str">
            <v>02.10</v>
          </cell>
          <cell r="B217" t="str">
            <v>Locação de obra</v>
          </cell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10.06</v>
          </cell>
          <cell r="E218">
            <v>5.61</v>
          </cell>
          <cell r="F218">
            <v>15.67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0.95</v>
          </cell>
          <cell r="E219">
            <v>0.39</v>
          </cell>
          <cell r="F219">
            <v>1.34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0.95</v>
          </cell>
          <cell r="E220">
            <v>0.39</v>
          </cell>
          <cell r="F220">
            <v>1.34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0.99</v>
          </cell>
          <cell r="E221">
            <v>0.8</v>
          </cell>
          <cell r="F221">
            <v>1.79</v>
          </cell>
        </row>
        <row r="222">
          <cell r="A222" t="str">
            <v>03</v>
          </cell>
          <cell r="B222" t="str">
            <v>DEMOLICAO SEM REAPROVEITAMENTO</v>
          </cell>
        </row>
        <row r="223">
          <cell r="A223" t="str">
            <v>03.01</v>
          </cell>
          <cell r="B223" t="str">
            <v>Demolição de concreto, lastro, mistura e afins</v>
          </cell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E224">
            <v>214.17</v>
          </cell>
          <cell r="F224">
            <v>214.17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E225">
            <v>389.4</v>
          </cell>
          <cell r="F225">
            <v>389.4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E226">
            <v>29.21</v>
          </cell>
          <cell r="F226">
            <v>29.21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429.85</v>
          </cell>
          <cell r="E227">
            <v>116.82</v>
          </cell>
          <cell r="F227">
            <v>546.66999999999996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409.34</v>
          </cell>
          <cell r="E228">
            <v>116.82</v>
          </cell>
          <cell r="F228">
            <v>526.16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225.18</v>
          </cell>
          <cell r="E229">
            <v>77.88</v>
          </cell>
          <cell r="F229">
            <v>303.06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204.67</v>
          </cell>
          <cell r="E230">
            <v>77.88</v>
          </cell>
          <cell r="F230">
            <v>282.55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22.06</v>
          </cell>
          <cell r="E231">
            <v>7.79</v>
          </cell>
          <cell r="F231">
            <v>29.85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20.47</v>
          </cell>
          <cell r="E232">
            <v>7.79</v>
          </cell>
          <cell r="F232">
            <v>28.26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220.55</v>
          </cell>
          <cell r="E233">
            <v>77.88</v>
          </cell>
          <cell r="F233">
            <v>298.43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204.67</v>
          </cell>
          <cell r="E234">
            <v>77.88</v>
          </cell>
          <cell r="F234">
            <v>282.55</v>
          </cell>
        </row>
        <row r="235">
          <cell r="A235" t="str">
            <v>03.02</v>
          </cell>
          <cell r="B235" t="str">
            <v>Demolição de alvenaria</v>
          </cell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E236">
            <v>116.82</v>
          </cell>
          <cell r="F236">
            <v>116.82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E237">
            <v>77.88</v>
          </cell>
          <cell r="F237">
            <v>77.88</v>
          </cell>
        </row>
        <row r="238">
          <cell r="A238" t="str">
            <v>03.03</v>
          </cell>
          <cell r="B238" t="str">
            <v>Demolição de revestimento em massa</v>
          </cell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E239">
            <v>2.92</v>
          </cell>
          <cell r="F239">
            <v>2.92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E240">
            <v>5.84</v>
          </cell>
          <cell r="F240">
            <v>5.84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E241">
            <v>9.74</v>
          </cell>
          <cell r="F241">
            <v>9.74</v>
          </cell>
        </row>
        <row r="242">
          <cell r="A242" t="str">
            <v>03.04</v>
          </cell>
          <cell r="B242" t="str">
            <v>Demolição de revestimento cerâmico e ladrilho hidráulico</v>
          </cell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E243">
            <v>11.68</v>
          </cell>
          <cell r="F243">
            <v>11.68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E244">
            <v>9.74</v>
          </cell>
          <cell r="F244">
            <v>9.74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E245">
            <v>2.92</v>
          </cell>
          <cell r="F245">
            <v>2.92</v>
          </cell>
        </row>
        <row r="246">
          <cell r="A246" t="str">
            <v>03.05</v>
          </cell>
          <cell r="B246" t="str">
            <v>Demolição de revestimento sintético</v>
          </cell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E247">
            <v>7.79</v>
          </cell>
          <cell r="F247">
            <v>7.79</v>
          </cell>
        </row>
        <row r="248">
          <cell r="A248" t="str">
            <v>03.06</v>
          </cell>
          <cell r="B248" t="str">
            <v>Demolição de revestimento em pedra e blocos maciços</v>
          </cell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16.45</v>
          </cell>
          <cell r="E249">
            <v>9.74</v>
          </cell>
          <cell r="F249">
            <v>26.19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1.47</v>
          </cell>
          <cell r="E250">
            <v>9.74</v>
          </cell>
          <cell r="F250">
            <v>11.21</v>
          </cell>
        </row>
        <row r="251">
          <cell r="A251" t="str">
            <v>03.07</v>
          </cell>
          <cell r="B251" t="str">
            <v>Demolição de revestimento asfáltico</v>
          </cell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22.65</v>
          </cell>
          <cell r="E252">
            <v>3.89</v>
          </cell>
          <cell r="F252">
            <v>26.54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20.47</v>
          </cell>
          <cell r="E253">
            <v>3.89</v>
          </cell>
          <cell r="F253">
            <v>24.36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9.1300000000000008</v>
          </cell>
          <cell r="E254">
            <v>1.36</v>
          </cell>
          <cell r="F254">
            <v>10.49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6.63</v>
          </cell>
          <cell r="E255">
            <v>1.36</v>
          </cell>
          <cell r="F255">
            <v>7.99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12.32</v>
          </cell>
          <cell r="E256">
            <v>0.57999999999999996</v>
          </cell>
          <cell r="F256">
            <v>12.9</v>
          </cell>
        </row>
        <row r="257">
          <cell r="A257" t="str">
            <v>03.08</v>
          </cell>
          <cell r="B257" t="str">
            <v>Demolição de forro / divisórias</v>
          </cell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E258">
            <v>10.119999999999999</v>
          </cell>
          <cell r="F258">
            <v>10.119999999999999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E259">
            <v>5.84</v>
          </cell>
          <cell r="F259">
            <v>5.84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E260">
            <v>5.84</v>
          </cell>
          <cell r="F260">
            <v>5.84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E261">
            <v>6.43</v>
          </cell>
          <cell r="F261">
            <v>6.43</v>
          </cell>
        </row>
        <row r="262">
          <cell r="A262" t="str">
            <v>03.09</v>
          </cell>
          <cell r="B262" t="str">
            <v>Demolição de impermeabilização e afins</v>
          </cell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E263">
            <v>15.66</v>
          </cell>
          <cell r="F263">
            <v>15.66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E264">
            <v>18.79</v>
          </cell>
          <cell r="F264">
            <v>18.79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E265">
            <v>6.26</v>
          </cell>
          <cell r="F265">
            <v>6.26</v>
          </cell>
        </row>
        <row r="266">
          <cell r="A266" t="str">
            <v>03.10</v>
          </cell>
          <cell r="B266" t="str">
            <v>Remoção de pintura</v>
          </cell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1.42</v>
          </cell>
          <cell r="F267">
            <v>1.49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</v>
          </cell>
          <cell r="E268">
            <v>1.42</v>
          </cell>
          <cell r="F268">
            <v>2.12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3.52</v>
          </cell>
          <cell r="E269">
            <v>11.36</v>
          </cell>
          <cell r="F269">
            <v>14.88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0.34</v>
          </cell>
          <cell r="E270">
            <v>8.52</v>
          </cell>
          <cell r="F270">
            <v>8.86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3.52</v>
          </cell>
          <cell r="E271">
            <v>8.52</v>
          </cell>
          <cell r="F271">
            <v>12.04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0.34</v>
          </cell>
          <cell r="E272">
            <v>5.68</v>
          </cell>
          <cell r="F272">
            <v>6.02</v>
          </cell>
        </row>
        <row r="273">
          <cell r="A273" t="str">
            <v>03.16</v>
          </cell>
          <cell r="B273" t="str">
            <v>Remoção de sinalização horizontal</v>
          </cell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101.92</v>
          </cell>
          <cell r="F274">
            <v>101.92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2.95</v>
          </cell>
          <cell r="E275">
            <v>8.6300000000000008</v>
          </cell>
          <cell r="F275">
            <v>11.58</v>
          </cell>
        </row>
        <row r="276">
          <cell r="A276" t="str">
            <v>04</v>
          </cell>
          <cell r="B276" t="str">
            <v>RETIRADA COM PROVAVEL REAPROVEITAMENTO</v>
          </cell>
        </row>
        <row r="277">
          <cell r="A277" t="str">
            <v>04.01</v>
          </cell>
          <cell r="B277" t="str">
            <v>Retirada de fechamento e elemento divisor</v>
          </cell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E278">
            <v>35.54</v>
          </cell>
          <cell r="F278">
            <v>35.54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E279">
            <v>30.8</v>
          </cell>
          <cell r="F279">
            <v>30.8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E280">
            <v>18.95</v>
          </cell>
          <cell r="F280">
            <v>18.95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2.5099999999999998</v>
          </cell>
          <cell r="E281">
            <v>0.66</v>
          </cell>
          <cell r="F281">
            <v>3.17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E282">
            <v>4.0999999999999996</v>
          </cell>
          <cell r="F282">
            <v>4.0999999999999996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E283">
            <v>12.07</v>
          </cell>
          <cell r="F283">
            <v>12.07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E285">
            <v>1.29</v>
          </cell>
          <cell r="F285">
            <v>1.29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E286">
            <v>4.32</v>
          </cell>
          <cell r="F286">
            <v>4.32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E287">
            <v>23.74</v>
          </cell>
          <cell r="F287">
            <v>23.74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E288">
            <v>19.420000000000002</v>
          </cell>
          <cell r="F288">
            <v>19.420000000000002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E289">
            <v>17.27</v>
          </cell>
          <cell r="F289">
            <v>17.27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E290">
            <v>12.95</v>
          </cell>
          <cell r="F290">
            <v>12.95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2.04</v>
          </cell>
          <cell r="F291">
            <v>2.04</v>
          </cell>
        </row>
        <row r="292">
          <cell r="A292" t="str">
            <v>04.03</v>
          </cell>
          <cell r="B292" t="str">
            <v>Retirada de telhamento e proteção</v>
          </cell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E293">
            <v>15.58</v>
          </cell>
          <cell r="F293">
            <v>15.58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E294">
            <v>7.79</v>
          </cell>
          <cell r="F294">
            <v>7.79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E295">
            <v>5.84</v>
          </cell>
          <cell r="F295">
            <v>5.84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E296">
            <v>9.74</v>
          </cell>
          <cell r="F296">
            <v>9.74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E297">
            <v>11.85</v>
          </cell>
          <cell r="F297">
            <v>11.85</v>
          </cell>
        </row>
        <row r="298">
          <cell r="A298" t="str">
            <v>04.04</v>
          </cell>
          <cell r="B298" t="str">
            <v>Retirada de revestimento em pedra e blocos maciços</v>
          </cell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E299">
            <v>41.65</v>
          </cell>
          <cell r="F299">
            <v>41.65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E300">
            <v>25.31</v>
          </cell>
          <cell r="F300">
            <v>25.31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E301">
            <v>17.52</v>
          </cell>
          <cell r="F301">
            <v>17.52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E302">
            <v>19.47</v>
          </cell>
          <cell r="F302">
            <v>19.47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E303">
            <v>15.58</v>
          </cell>
          <cell r="F303">
            <v>15.58</v>
          </cell>
        </row>
        <row r="304">
          <cell r="A304" t="str">
            <v>04.05</v>
          </cell>
          <cell r="B304" t="str">
            <v>Retirada de revestimentos em madeira</v>
          </cell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E305">
            <v>54.6</v>
          </cell>
          <cell r="F305">
            <v>54.6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E306">
            <v>11.68</v>
          </cell>
          <cell r="F306">
            <v>11.68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E307">
            <v>15.1</v>
          </cell>
          <cell r="F307">
            <v>15.1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E308">
            <v>25.89</v>
          </cell>
          <cell r="F308">
            <v>25.89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E309">
            <v>12.95</v>
          </cell>
          <cell r="F309">
            <v>12.95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E310">
            <v>2.92</v>
          </cell>
          <cell r="F310">
            <v>2.92</v>
          </cell>
        </row>
        <row r="311">
          <cell r="A311" t="str">
            <v>04.06</v>
          </cell>
          <cell r="B311" t="str">
            <v>Retirada de revestimentos sintéticos e metálicos</v>
          </cell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E312">
            <v>54.6</v>
          </cell>
          <cell r="F312">
            <v>54.6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E313">
            <v>4.32</v>
          </cell>
          <cell r="F313">
            <v>4.32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E314">
            <v>4.01</v>
          </cell>
          <cell r="F314">
            <v>4.01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E315">
            <v>0.97</v>
          </cell>
          <cell r="F315">
            <v>0.97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E316">
            <v>47.49</v>
          </cell>
          <cell r="F316">
            <v>47.49</v>
          </cell>
        </row>
        <row r="317">
          <cell r="A317" t="str">
            <v>04.07</v>
          </cell>
          <cell r="B317" t="str">
            <v>Retirada de forro, brise e fachada</v>
          </cell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E318">
            <v>12.08</v>
          </cell>
          <cell r="F318">
            <v>12.08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E319">
            <v>6.47</v>
          </cell>
          <cell r="F319">
            <v>6.47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E320">
            <v>4.87</v>
          </cell>
          <cell r="F320">
            <v>4.87</v>
          </cell>
        </row>
        <row r="321">
          <cell r="A321" t="str">
            <v>04.08</v>
          </cell>
          <cell r="B321" t="str">
            <v>Retirada de esquadria e elemento de madeira</v>
          </cell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E322">
            <v>21.59</v>
          </cell>
          <cell r="F322">
            <v>21.59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E323">
            <v>1.66</v>
          </cell>
          <cell r="F323">
            <v>1.66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E324">
            <v>12.95</v>
          </cell>
          <cell r="F324">
            <v>12.95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E325">
            <v>5.84</v>
          </cell>
          <cell r="F325">
            <v>5.84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E326">
            <v>19.420000000000002</v>
          </cell>
          <cell r="F326">
            <v>19.420000000000002</v>
          </cell>
        </row>
        <row r="327">
          <cell r="A327" t="str">
            <v>04.09</v>
          </cell>
          <cell r="B327" t="str">
            <v>Retirada de esquadria e elementos metálicos</v>
          </cell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E328">
            <v>30.21</v>
          </cell>
          <cell r="F328">
            <v>30.21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E329">
            <v>25.31</v>
          </cell>
          <cell r="F329">
            <v>25.31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E330">
            <v>10.36</v>
          </cell>
          <cell r="F330">
            <v>10.36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E331">
            <v>7.11</v>
          </cell>
          <cell r="F331">
            <v>7.11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E332">
            <v>30.21</v>
          </cell>
          <cell r="F332">
            <v>30.21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E333">
            <v>34.53</v>
          </cell>
          <cell r="F333">
            <v>34.53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E334">
            <v>25.31</v>
          </cell>
          <cell r="F334">
            <v>25.31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E335">
            <v>4.0999999999999996</v>
          </cell>
          <cell r="F335">
            <v>4.0999999999999996</v>
          </cell>
        </row>
        <row r="336">
          <cell r="A336" t="str">
            <v>04.10</v>
          </cell>
          <cell r="B336" t="str">
            <v>Retirada de ferragens e acessórios para esquadrias</v>
          </cell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E337">
            <v>11.85</v>
          </cell>
          <cell r="F337">
            <v>11.85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E338">
            <v>4.74</v>
          </cell>
          <cell r="F338">
            <v>4.74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E339">
            <v>2.37</v>
          </cell>
          <cell r="F339">
            <v>2.37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E340">
            <v>18.68</v>
          </cell>
          <cell r="F340">
            <v>18.68</v>
          </cell>
        </row>
        <row r="341">
          <cell r="A341" t="str">
            <v>04.11</v>
          </cell>
          <cell r="B341" t="str">
            <v>Retirada de aparelhos, metais sanitários e registro</v>
          </cell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E342">
            <v>42.59</v>
          </cell>
          <cell r="F342">
            <v>42.59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E343">
            <v>60.43</v>
          </cell>
          <cell r="F343">
            <v>60.43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E344">
            <v>14.21</v>
          </cell>
          <cell r="F344">
            <v>14.21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E345">
            <v>5.92</v>
          </cell>
          <cell r="F345">
            <v>5.92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E346">
            <v>54.44</v>
          </cell>
          <cell r="F346">
            <v>54.44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E347">
            <v>31.23</v>
          </cell>
          <cell r="F347">
            <v>31.23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E348">
            <v>31.23</v>
          </cell>
          <cell r="F348">
            <v>31.23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E349">
            <v>7.38</v>
          </cell>
          <cell r="F349">
            <v>7.38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E350">
            <v>11.36</v>
          </cell>
          <cell r="F350">
            <v>11.36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E351">
            <v>21.58</v>
          </cell>
          <cell r="F351">
            <v>21.58</v>
          </cell>
        </row>
        <row r="352">
          <cell r="A352" t="str">
            <v>04.12</v>
          </cell>
          <cell r="B352" t="str">
            <v>Retirada de aparelhos elétricos e hidráulicos</v>
          </cell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E353">
            <v>90.45</v>
          </cell>
          <cell r="F353">
            <v>90.45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E354">
            <v>71.8</v>
          </cell>
          <cell r="F354">
            <v>71.8</v>
          </cell>
        </row>
        <row r="355">
          <cell r="A355" t="str">
            <v>04.13</v>
          </cell>
          <cell r="B355" t="str">
            <v>Retirada de impermeabilização e afins</v>
          </cell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E356">
            <v>5.84</v>
          </cell>
          <cell r="F356">
            <v>5.84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E357">
            <v>0.97</v>
          </cell>
          <cell r="F357">
            <v>0.97</v>
          </cell>
        </row>
        <row r="358">
          <cell r="A358" t="str">
            <v>04.14</v>
          </cell>
          <cell r="B358" t="str">
            <v>Retirada de vidro</v>
          </cell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E359">
            <v>14.2</v>
          </cell>
          <cell r="F359">
            <v>14.2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E360">
            <v>43.16</v>
          </cell>
          <cell r="F360">
            <v>43.16</v>
          </cell>
        </row>
        <row r="361">
          <cell r="A361" t="str">
            <v>04.17</v>
          </cell>
          <cell r="B361" t="str">
            <v>Retirada em instalação elétrica - letra A ate B</v>
          </cell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E362">
            <v>19.149999999999999</v>
          </cell>
          <cell r="F362">
            <v>19.149999999999999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E363">
            <v>71.8</v>
          </cell>
          <cell r="F363">
            <v>71.8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E364">
            <v>23.94</v>
          </cell>
          <cell r="F364">
            <v>23.94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E365">
            <v>19.149999999999999</v>
          </cell>
          <cell r="F365">
            <v>19.149999999999999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E366">
            <v>7.18</v>
          </cell>
          <cell r="F366">
            <v>7.18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E367">
            <v>7.18</v>
          </cell>
          <cell r="F367">
            <v>7.18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E368">
            <v>47.86</v>
          </cell>
          <cell r="F368">
            <v>47.86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E369">
            <v>23.94</v>
          </cell>
          <cell r="F369">
            <v>23.94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E370">
            <v>21.54</v>
          </cell>
          <cell r="F370">
            <v>21.54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E371">
            <v>19.149999999999999</v>
          </cell>
          <cell r="F371">
            <v>19.149999999999999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E372">
            <v>19.149999999999999</v>
          </cell>
          <cell r="F372">
            <v>19.149999999999999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E373">
            <v>14.36</v>
          </cell>
          <cell r="F373">
            <v>14.36</v>
          </cell>
        </row>
        <row r="374">
          <cell r="A374" t="str">
            <v>04.18</v>
          </cell>
          <cell r="B374" t="str">
            <v>Retirada em instalação elétrica - letra C</v>
          </cell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E375">
            <v>11.97</v>
          </cell>
          <cell r="F375">
            <v>11.97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E376">
            <v>16.75</v>
          </cell>
          <cell r="F376">
            <v>16.75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E377">
            <v>239.3</v>
          </cell>
          <cell r="F377">
            <v>239.3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E378">
            <v>191.44</v>
          </cell>
          <cell r="F378">
            <v>191.44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E379">
            <v>95.72</v>
          </cell>
          <cell r="F379">
            <v>95.72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E380">
            <v>53.14</v>
          </cell>
          <cell r="F380">
            <v>53.14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E381">
            <v>7.1</v>
          </cell>
          <cell r="F381">
            <v>7.1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E382">
            <v>8.52</v>
          </cell>
          <cell r="F382">
            <v>8.52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E383">
            <v>53.14</v>
          </cell>
          <cell r="F383">
            <v>53.14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E384">
            <v>11.97</v>
          </cell>
          <cell r="F384">
            <v>11.97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E385">
            <v>23.94</v>
          </cell>
          <cell r="F385">
            <v>23.94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E386">
            <v>19.149999999999999</v>
          </cell>
          <cell r="F386">
            <v>19.149999999999999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E387">
            <v>28.71</v>
          </cell>
          <cell r="F387">
            <v>28.71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E388">
            <v>23.94</v>
          </cell>
          <cell r="F388">
            <v>23.94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E389">
            <v>47.86</v>
          </cell>
          <cell r="F389">
            <v>47.86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E390">
            <v>71.8</v>
          </cell>
          <cell r="F390">
            <v>71.8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E391">
            <v>134.66</v>
          </cell>
          <cell r="F391">
            <v>134.66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E392">
            <v>35.89</v>
          </cell>
          <cell r="F392">
            <v>35.89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E393">
            <v>9.74</v>
          </cell>
          <cell r="F393">
            <v>9.74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E394">
            <v>19.07</v>
          </cell>
          <cell r="F394">
            <v>19.07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E395">
            <v>5.75</v>
          </cell>
          <cell r="F395">
            <v>5.75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E396">
            <v>2.87</v>
          </cell>
          <cell r="F396">
            <v>2.87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E397">
            <v>4.79</v>
          </cell>
          <cell r="F397">
            <v>4.79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E398">
            <v>2.39</v>
          </cell>
          <cell r="F398">
            <v>2.39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E399">
            <v>33.67</v>
          </cell>
          <cell r="F399">
            <v>33.67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E400">
            <v>9.57</v>
          </cell>
          <cell r="F400">
            <v>9.57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E401">
            <v>47.86</v>
          </cell>
          <cell r="F401">
            <v>47.86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E402">
            <v>9.57</v>
          </cell>
          <cell r="F402">
            <v>9.57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E403">
            <v>71.8</v>
          </cell>
          <cell r="F403">
            <v>71.8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E404">
            <v>101</v>
          </cell>
          <cell r="F404">
            <v>101</v>
          </cell>
        </row>
        <row r="405">
          <cell r="A405" t="str">
            <v>04.19</v>
          </cell>
          <cell r="B405" t="str">
            <v>Retirada em instalação elétrica - letra D ate I</v>
          </cell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E406">
            <v>197.01</v>
          </cell>
          <cell r="F406">
            <v>197.01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E407">
            <v>47.86</v>
          </cell>
          <cell r="F407">
            <v>47.86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E408">
            <v>11.97</v>
          </cell>
          <cell r="F408">
            <v>11.97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E409">
            <v>47.86</v>
          </cell>
          <cell r="F409">
            <v>47.86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E410">
            <v>9.57</v>
          </cell>
          <cell r="F410">
            <v>9.57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E411">
            <v>19.149999999999999</v>
          </cell>
          <cell r="F411">
            <v>19.149999999999999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E412">
            <v>4.79</v>
          </cell>
          <cell r="F412">
            <v>4.79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E413">
            <v>7.18</v>
          </cell>
          <cell r="F413">
            <v>7.18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E414">
            <v>11.97</v>
          </cell>
          <cell r="F414">
            <v>11.97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E415">
            <v>11.97</v>
          </cell>
          <cell r="F415">
            <v>11.97</v>
          </cell>
        </row>
        <row r="416">
          <cell r="A416" t="str">
            <v>04.20</v>
          </cell>
          <cell r="B416" t="str">
            <v>Retirada em instalação elétrica - letra J ate N</v>
          </cell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E417">
            <v>33.67</v>
          </cell>
          <cell r="F417">
            <v>33.67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E418">
            <v>3.89</v>
          </cell>
          <cell r="F418">
            <v>3.89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E419">
            <v>47.86</v>
          </cell>
          <cell r="F419">
            <v>47.86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E420">
            <v>23.94</v>
          </cell>
          <cell r="F420">
            <v>23.94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E421">
            <v>19.47</v>
          </cell>
          <cell r="F421">
            <v>19.47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E422">
            <v>67.33</v>
          </cell>
          <cell r="F422">
            <v>67.33</v>
          </cell>
        </row>
        <row r="423">
          <cell r="A423" t="str">
            <v>04.21</v>
          </cell>
          <cell r="B423" t="str">
            <v>Retirada em instalação elétrica - letra O ate S</v>
          </cell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E424">
            <v>0.78</v>
          </cell>
          <cell r="F424">
            <v>0.78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E425">
            <v>71.8</v>
          </cell>
          <cell r="F425">
            <v>71.8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E426">
            <v>95.72</v>
          </cell>
          <cell r="F426">
            <v>95.72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E427">
            <v>19.149999999999999</v>
          </cell>
          <cell r="F427">
            <v>19.149999999999999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E428">
            <v>47.86</v>
          </cell>
          <cell r="F428">
            <v>47.86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125.15</v>
          </cell>
          <cell r="E429">
            <v>134.66</v>
          </cell>
          <cell r="F429">
            <v>259.81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125.15</v>
          </cell>
          <cell r="E430">
            <v>134.66</v>
          </cell>
          <cell r="F430">
            <v>259.81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E431">
            <v>150.81</v>
          </cell>
          <cell r="F431">
            <v>150.81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E432">
            <v>95.72</v>
          </cell>
          <cell r="F432">
            <v>95.72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E433">
            <v>16.84</v>
          </cell>
          <cell r="F433">
            <v>16.84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E434">
            <v>95.72</v>
          </cell>
          <cell r="F434">
            <v>95.72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E435">
            <v>22.71</v>
          </cell>
          <cell r="F435">
            <v>22.71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E436">
            <v>3.89</v>
          </cell>
          <cell r="F436">
            <v>3.89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E437">
            <v>3.89</v>
          </cell>
          <cell r="F437">
            <v>3.89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E438">
            <v>31.15</v>
          </cell>
          <cell r="F438">
            <v>31.15</v>
          </cell>
        </row>
        <row r="439">
          <cell r="A439" t="str">
            <v>04.22</v>
          </cell>
          <cell r="B439" t="str">
            <v>Retirada em instalação elétrica - letra T ate o final</v>
          </cell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E440">
            <v>4.87</v>
          </cell>
          <cell r="F440">
            <v>4.87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E441">
            <v>331.67</v>
          </cell>
          <cell r="F441">
            <v>331.67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E442">
            <v>31.11</v>
          </cell>
          <cell r="F442">
            <v>31.11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250.29</v>
          </cell>
          <cell r="E443">
            <v>382.88</v>
          </cell>
          <cell r="F443">
            <v>633.16999999999996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E444">
            <v>23.94</v>
          </cell>
          <cell r="F444">
            <v>23.94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E445">
            <v>11.97</v>
          </cell>
          <cell r="F445">
            <v>11.97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E446">
            <v>47.86</v>
          </cell>
          <cell r="F446">
            <v>47.86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E447">
            <v>23.94</v>
          </cell>
          <cell r="F447">
            <v>23.94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E448">
            <v>9.57</v>
          </cell>
          <cell r="F448">
            <v>9.57</v>
          </cell>
        </row>
        <row r="449">
          <cell r="A449" t="str">
            <v>04.30</v>
          </cell>
          <cell r="B449" t="str">
            <v>Retirada em instalação hidráulica</v>
          </cell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E450">
            <v>4.4800000000000004</v>
          </cell>
          <cell r="F450">
            <v>4.4800000000000004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E451">
            <v>2.92</v>
          </cell>
          <cell r="F451">
            <v>2.92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E452">
            <v>7.79</v>
          </cell>
          <cell r="F452">
            <v>7.79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E453">
            <v>85.17</v>
          </cell>
          <cell r="F453">
            <v>85.17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E454">
            <v>143.58000000000001</v>
          </cell>
          <cell r="F454">
            <v>143.58000000000001</v>
          </cell>
        </row>
        <row r="455">
          <cell r="A455" t="str">
            <v>04.31</v>
          </cell>
          <cell r="B455" t="str">
            <v>Retirada em instalação de combate a incêndio</v>
          </cell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E456">
            <v>13.47</v>
          </cell>
          <cell r="F456">
            <v>13.47</v>
          </cell>
        </row>
        <row r="457">
          <cell r="A457" t="str">
            <v>04.35</v>
          </cell>
          <cell r="B457" t="str">
            <v>Retirada de sistema e equipamento de conforto mecânico</v>
          </cell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E458">
            <v>21.7</v>
          </cell>
          <cell r="F458">
            <v>21.7</v>
          </cell>
        </row>
        <row r="459">
          <cell r="A459" t="str">
            <v>04.40</v>
          </cell>
          <cell r="B459" t="str">
            <v>Retirada diversa de pecas pre-moldadas</v>
          </cell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0.84</v>
          </cell>
          <cell r="E460">
            <v>7.79</v>
          </cell>
          <cell r="F460">
            <v>8.6300000000000008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E461">
            <v>3.89</v>
          </cell>
          <cell r="F461">
            <v>3.89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E462">
            <v>7.79</v>
          </cell>
          <cell r="F462">
            <v>7.79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6.72</v>
          </cell>
          <cell r="E463">
            <v>11.68</v>
          </cell>
          <cell r="F463">
            <v>18.399999999999999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E464">
            <v>11.68</v>
          </cell>
          <cell r="F464">
            <v>11.68</v>
          </cell>
        </row>
        <row r="465">
          <cell r="A465" t="str">
            <v>04.41</v>
          </cell>
          <cell r="B465" t="str">
            <v>Retirada de dispositivos viários</v>
          </cell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41.8</v>
          </cell>
          <cell r="E466">
            <v>17.27</v>
          </cell>
          <cell r="F466">
            <v>59.07</v>
          </cell>
        </row>
        <row r="467">
          <cell r="A467" t="str">
            <v>05</v>
          </cell>
          <cell r="B467" t="str">
            <v>TRANSPORTE E MOVIMENTACAO, DENTRO E FORA DA OBRA</v>
          </cell>
        </row>
        <row r="468">
          <cell r="A468" t="str">
            <v>05.04</v>
          </cell>
          <cell r="B468" t="str">
            <v>Transporte de material solto</v>
          </cell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27.45</v>
          </cell>
          <cell r="E469">
            <v>105.14</v>
          </cell>
          <cell r="F469">
            <v>132.59</v>
          </cell>
        </row>
        <row r="470">
          <cell r="A470" t="str">
            <v>05.07</v>
          </cell>
          <cell r="B470" t="str">
            <v>Transporte comercial, carreteiro e aluguel</v>
          </cell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80.53</v>
          </cell>
          <cell r="E471">
            <v>11.68</v>
          </cell>
          <cell r="F471">
            <v>92.21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103.9</v>
          </cell>
          <cell r="E472">
            <v>11.68</v>
          </cell>
          <cell r="F472">
            <v>115.58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108.51</v>
          </cell>
          <cell r="E473">
            <v>11.68</v>
          </cell>
          <cell r="F473">
            <v>120.19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102.92</v>
          </cell>
          <cell r="E474">
            <v>11.68</v>
          </cell>
          <cell r="F474">
            <v>114.6</v>
          </cell>
        </row>
        <row r="475">
          <cell r="A475" t="str">
            <v>05.08</v>
          </cell>
          <cell r="B475" t="str">
            <v>Transporte mecanizado de material solto</v>
          </cell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20.55</v>
          </cell>
          <cell r="F476">
            <v>20.55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38.520000000000003</v>
          </cell>
          <cell r="F477">
            <v>38.520000000000003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47.84</v>
          </cell>
          <cell r="F478">
            <v>47.84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54.4</v>
          </cell>
          <cell r="F479">
            <v>54.4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2.72</v>
          </cell>
          <cell r="F480">
            <v>2.72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16.29</v>
          </cell>
          <cell r="F481">
            <v>16.29</v>
          </cell>
        </row>
        <row r="482">
          <cell r="A482" t="str">
            <v>05.09</v>
          </cell>
          <cell r="B482" t="str">
            <v>Taxas de recolhimento</v>
          </cell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32.979999999999997</v>
          </cell>
          <cell r="F483">
            <v>32.979999999999997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25.27</v>
          </cell>
          <cell r="F484">
            <v>25.27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977.76</v>
          </cell>
          <cell r="F485">
            <v>977.76</v>
          </cell>
        </row>
        <row r="486">
          <cell r="A486" t="str">
            <v>05.10</v>
          </cell>
          <cell r="B486" t="str">
            <v>Transporte mecanizado de solo</v>
          </cell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4.93</v>
          </cell>
          <cell r="F487">
            <v>4.93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7.97</v>
          </cell>
          <cell r="F488">
            <v>7.97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11.9</v>
          </cell>
          <cell r="F489">
            <v>11.9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13.16</v>
          </cell>
          <cell r="F490">
            <v>13.16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17.59</v>
          </cell>
          <cell r="F491">
            <v>17.59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26.35</v>
          </cell>
          <cell r="F492">
            <v>26.35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35.090000000000003</v>
          </cell>
          <cell r="F493">
            <v>35.090000000000003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1.69</v>
          </cell>
          <cell r="F494">
            <v>1.69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13.71</v>
          </cell>
          <cell r="F495">
            <v>13.71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18.91</v>
          </cell>
          <cell r="F496">
            <v>18.91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19.739999999999998</v>
          </cell>
          <cell r="F497">
            <v>19.739999999999998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25.23</v>
          </cell>
          <cell r="F498">
            <v>25.23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37.83</v>
          </cell>
          <cell r="F499">
            <v>37.83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50.43</v>
          </cell>
          <cell r="F500">
            <v>50.43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2.4500000000000002</v>
          </cell>
          <cell r="F501">
            <v>2.4500000000000002</v>
          </cell>
        </row>
        <row r="502">
          <cell r="A502" t="str">
            <v>06</v>
          </cell>
          <cell r="B502" t="str">
            <v>SERVICO EM SOLO E ROCHA, MANUAL</v>
          </cell>
        </row>
        <row r="503">
          <cell r="A503" t="str">
            <v>06.01</v>
          </cell>
          <cell r="B503" t="str">
            <v>Escavação manual em campo aberto de solo, exceto rocha</v>
          </cell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E504">
            <v>48.68</v>
          </cell>
          <cell r="F504">
            <v>48.68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E505">
            <v>60.75</v>
          </cell>
          <cell r="F505">
            <v>60.75</v>
          </cell>
        </row>
        <row r="506">
          <cell r="A506" t="str">
            <v>06.02</v>
          </cell>
          <cell r="B506" t="str">
            <v>Escavação manual em valas e buracos de solo, exceto rocha</v>
          </cell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E507">
            <v>58.41</v>
          </cell>
          <cell r="F507">
            <v>58.41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E508">
            <v>75.540000000000006</v>
          </cell>
          <cell r="F508">
            <v>75.540000000000006</v>
          </cell>
        </row>
        <row r="509">
          <cell r="A509" t="str">
            <v>06.11</v>
          </cell>
          <cell r="B509" t="str">
            <v>Reaterro manual sem fornecimento de material</v>
          </cell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E510">
            <v>8.3699999999999992</v>
          </cell>
          <cell r="F510">
            <v>8.3699999999999992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E511">
            <v>18.16</v>
          </cell>
          <cell r="F511">
            <v>18.16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17.32</v>
          </cell>
          <cell r="E512">
            <v>65.42</v>
          </cell>
          <cell r="F512">
            <v>82.74</v>
          </cell>
        </row>
        <row r="513">
          <cell r="A513" t="str">
            <v>06.12</v>
          </cell>
          <cell r="B513" t="str">
            <v>Aterro manual sem fornecimento de material</v>
          </cell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E514">
            <v>60.14</v>
          </cell>
          <cell r="F514">
            <v>60.14</v>
          </cell>
        </row>
        <row r="515">
          <cell r="A515" t="str">
            <v>06.14</v>
          </cell>
          <cell r="B515" t="str">
            <v>Carga / carregamento e descarga manual</v>
          </cell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E516">
            <v>11.68</v>
          </cell>
          <cell r="F516">
            <v>11.68</v>
          </cell>
        </row>
        <row r="517">
          <cell r="A517" t="str">
            <v>07</v>
          </cell>
          <cell r="B517" t="str">
            <v>SERVICO EM SOLO E ROCHA, MECANIZADO</v>
          </cell>
        </row>
        <row r="518">
          <cell r="A518" t="str">
            <v>07.01</v>
          </cell>
          <cell r="B518" t="str">
            <v>Escavação ou corte mecanizados em campo aberto de solo, exceto rocha</v>
          </cell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14.95</v>
          </cell>
          <cell r="E519">
            <v>0.27</v>
          </cell>
          <cell r="F519">
            <v>15.22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15.36</v>
          </cell>
          <cell r="E520">
            <v>0.27</v>
          </cell>
          <cell r="F520">
            <v>15.63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25.69</v>
          </cell>
          <cell r="E521">
            <v>0.91</v>
          </cell>
          <cell r="F521">
            <v>26.6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14.17</v>
          </cell>
          <cell r="F522">
            <v>14.17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9.49</v>
          </cell>
          <cell r="E524">
            <v>1.25</v>
          </cell>
          <cell r="F524">
            <v>10.74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10.7</v>
          </cell>
          <cell r="E525">
            <v>1.41</v>
          </cell>
          <cell r="F525">
            <v>12.11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19.79</v>
          </cell>
          <cell r="E526">
            <v>0.81</v>
          </cell>
          <cell r="F526">
            <v>20.6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20.9</v>
          </cell>
          <cell r="E527">
            <v>0.77</v>
          </cell>
          <cell r="F527">
            <v>21.67</v>
          </cell>
        </row>
        <row r="528">
          <cell r="A528" t="str">
            <v>07.05</v>
          </cell>
          <cell r="B528" t="str">
            <v>Escavação mecanizada em solo brejoso ou turfa</v>
          </cell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36.44</v>
          </cell>
          <cell r="E529">
            <v>1.82</v>
          </cell>
          <cell r="F529">
            <v>38.26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31.14</v>
          </cell>
          <cell r="E530">
            <v>1.46</v>
          </cell>
          <cell r="F530">
            <v>32.6</v>
          </cell>
        </row>
        <row r="531">
          <cell r="A531" t="str">
            <v>07.06</v>
          </cell>
          <cell r="B531" t="str">
            <v>Escavação ou carga mecanizada em campo aberto</v>
          </cell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244.5</v>
          </cell>
          <cell r="F532">
            <v>244.5</v>
          </cell>
        </row>
        <row r="533">
          <cell r="A533" t="str">
            <v>07.10</v>
          </cell>
          <cell r="B533" t="str">
            <v>Apiloamento e nivelamento mecanizado de solo</v>
          </cell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6.07</v>
          </cell>
          <cell r="E534">
            <v>0.11</v>
          </cell>
          <cell r="F534">
            <v>6.18</v>
          </cell>
        </row>
        <row r="535">
          <cell r="A535" t="str">
            <v>07.11</v>
          </cell>
          <cell r="B535" t="str">
            <v>Reaterro mecanizado sem fornecimento de material</v>
          </cell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3.69</v>
          </cell>
          <cell r="E536">
            <v>2.72</v>
          </cell>
          <cell r="F536">
            <v>6.41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19.93</v>
          </cell>
          <cell r="E537">
            <v>2.5</v>
          </cell>
          <cell r="F537">
            <v>22.43</v>
          </cell>
        </row>
        <row r="538">
          <cell r="A538" t="str">
            <v>07.12</v>
          </cell>
          <cell r="B538" t="str">
            <v>Aterro mecanizado sem fornecimento de material</v>
          </cell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18.100000000000001</v>
          </cell>
          <cell r="E539">
            <v>0.41</v>
          </cell>
          <cell r="F539">
            <v>18.510000000000002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12.87</v>
          </cell>
          <cell r="E540">
            <v>0.28999999999999998</v>
          </cell>
          <cell r="F540">
            <v>13.16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13.06</v>
          </cell>
          <cell r="E541">
            <v>0.13</v>
          </cell>
          <cell r="F541">
            <v>13.19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19.39</v>
          </cell>
          <cell r="E542">
            <v>0.39</v>
          </cell>
          <cell r="F542">
            <v>19.78</v>
          </cell>
        </row>
        <row r="543">
          <cell r="A543" t="str">
            <v>08</v>
          </cell>
          <cell r="B543" t="str">
            <v>ESCORAMENTO, CONTENCAO E DRENAGEM</v>
          </cell>
        </row>
        <row r="544">
          <cell r="A544" t="str">
            <v>08.01</v>
          </cell>
          <cell r="B544" t="str">
            <v>Escoramento</v>
          </cell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37.07</v>
          </cell>
          <cell r="E545">
            <v>57.41</v>
          </cell>
          <cell r="F545">
            <v>94.48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19.54</v>
          </cell>
          <cell r="E546">
            <v>34.53</v>
          </cell>
          <cell r="F546">
            <v>54.07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13.26</v>
          </cell>
          <cell r="E547">
            <v>8.35</v>
          </cell>
          <cell r="F547">
            <v>21.61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47.49</v>
          </cell>
          <cell r="E548">
            <v>66.81</v>
          </cell>
          <cell r="F548">
            <v>114.3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271.52999999999997</v>
          </cell>
          <cell r="F549">
            <v>271.52999999999997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285.99</v>
          </cell>
          <cell r="F550">
            <v>285.99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308.20999999999998</v>
          </cell>
          <cell r="F551">
            <v>308.20999999999998</v>
          </cell>
        </row>
        <row r="552">
          <cell r="A552" t="str">
            <v>08.02</v>
          </cell>
          <cell r="B552" t="str">
            <v>Cimbramento</v>
          </cell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19.09</v>
          </cell>
          <cell r="E553">
            <v>31.32</v>
          </cell>
          <cell r="F553">
            <v>50.41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9.2200000000000006</v>
          </cell>
          <cell r="E554">
            <v>2.15</v>
          </cell>
          <cell r="F554">
            <v>11.37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5.08</v>
          </cell>
          <cell r="E555">
            <v>1.95</v>
          </cell>
          <cell r="F555">
            <v>7.03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E556">
            <v>14.81</v>
          </cell>
          <cell r="F556">
            <v>14.81</v>
          </cell>
        </row>
        <row r="557">
          <cell r="A557" t="str">
            <v>08.03</v>
          </cell>
          <cell r="B557" t="str">
            <v>Descimbramento</v>
          </cell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E558">
            <v>8.6300000000000008</v>
          </cell>
          <cell r="F558">
            <v>8.6300000000000008</v>
          </cell>
        </row>
        <row r="559">
          <cell r="A559" t="str">
            <v>08.05</v>
          </cell>
          <cell r="B559" t="str">
            <v>Manta, filtro e dreno</v>
          </cell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33.36</v>
          </cell>
          <cell r="E560">
            <v>0.73</v>
          </cell>
          <cell r="F560">
            <v>34.090000000000003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97.08</v>
          </cell>
          <cell r="E561">
            <v>21.59</v>
          </cell>
          <cell r="F561">
            <v>118.67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132.77000000000001</v>
          </cell>
          <cell r="E562">
            <v>12.95</v>
          </cell>
          <cell r="F562">
            <v>145.72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5.31</v>
          </cell>
          <cell r="E563">
            <v>12.95</v>
          </cell>
          <cell r="F563">
            <v>18.260000000000002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7.94</v>
          </cell>
          <cell r="E564">
            <v>12.95</v>
          </cell>
          <cell r="F564">
            <v>20.89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15.76</v>
          </cell>
          <cell r="E565">
            <v>12.95</v>
          </cell>
          <cell r="F565">
            <v>28.71</v>
          </cell>
        </row>
        <row r="566">
          <cell r="A566" t="str">
            <v>08.06</v>
          </cell>
          <cell r="B566" t="str">
            <v>Barbaca</v>
          </cell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</v>
          </cell>
          <cell r="E567">
            <v>15.1</v>
          </cell>
          <cell r="F567">
            <v>28.1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18.75</v>
          </cell>
          <cell r="E568">
            <v>17.27</v>
          </cell>
          <cell r="F568">
            <v>36.020000000000003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18.32</v>
          </cell>
          <cell r="E569">
            <v>21.59</v>
          </cell>
          <cell r="F569">
            <v>39.909999999999997</v>
          </cell>
        </row>
        <row r="570">
          <cell r="A570" t="str">
            <v>08.07</v>
          </cell>
          <cell r="B570" t="str">
            <v>Esgotamento</v>
          </cell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11087.34</v>
          </cell>
          <cell r="F571">
            <v>11087.34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689.9</v>
          </cell>
          <cell r="F572">
            <v>689.9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373.46</v>
          </cell>
          <cell r="F573">
            <v>373.46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2.87</v>
          </cell>
          <cell r="E574">
            <v>3.89</v>
          </cell>
          <cell r="F574">
            <v>6.76</v>
          </cell>
        </row>
        <row r="575">
          <cell r="A575" t="str">
            <v>08.10</v>
          </cell>
          <cell r="B575" t="str">
            <v>Contenção</v>
          </cell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112.42</v>
          </cell>
          <cell r="E576">
            <v>129.47999999999999</v>
          </cell>
          <cell r="F576">
            <v>241.9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236.04</v>
          </cell>
          <cell r="E577">
            <v>250.52</v>
          </cell>
          <cell r="F577">
            <v>486.56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845.1</v>
          </cell>
          <cell r="E578">
            <v>116.49</v>
          </cell>
          <cell r="F578">
            <v>961.59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636.88</v>
          </cell>
          <cell r="E579">
            <v>143.07</v>
          </cell>
          <cell r="F579">
            <v>779.95</v>
          </cell>
        </row>
        <row r="580">
          <cell r="A580" t="str">
            <v>09</v>
          </cell>
          <cell r="B580" t="str">
            <v>FORMA</v>
          </cell>
        </row>
        <row r="581">
          <cell r="A581" t="str">
            <v>09.01</v>
          </cell>
          <cell r="B581" t="str">
            <v>Forma em tabua</v>
          </cell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40.229999999999997</v>
          </cell>
          <cell r="E582">
            <v>56.11</v>
          </cell>
          <cell r="F582">
            <v>96.34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170.73</v>
          </cell>
          <cell r="E583">
            <v>64.75</v>
          </cell>
          <cell r="F583">
            <v>235.48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66.790000000000006</v>
          </cell>
          <cell r="E584">
            <v>51.79</v>
          </cell>
          <cell r="F584">
            <v>118.58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E585">
            <v>6.65</v>
          </cell>
          <cell r="F585">
            <v>6.65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E586">
            <v>7.9</v>
          </cell>
          <cell r="F586">
            <v>7.9</v>
          </cell>
        </row>
        <row r="587">
          <cell r="A587" t="str">
            <v>09.02</v>
          </cell>
          <cell r="B587" t="str">
            <v>Forma em madeira compensada</v>
          </cell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127.25</v>
          </cell>
          <cell r="E588">
            <v>60.43</v>
          </cell>
          <cell r="F588">
            <v>187.68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138.06</v>
          </cell>
          <cell r="E589">
            <v>60.43</v>
          </cell>
          <cell r="F589">
            <v>198.49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117.31</v>
          </cell>
          <cell r="E590">
            <v>107.91</v>
          </cell>
          <cell r="F590">
            <v>225.22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89.39</v>
          </cell>
          <cell r="E591">
            <v>58.26</v>
          </cell>
          <cell r="F591">
            <v>147.65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45.57</v>
          </cell>
          <cell r="E592">
            <v>47.48</v>
          </cell>
          <cell r="F592">
            <v>93.05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114.74</v>
          </cell>
          <cell r="E593">
            <v>94.43</v>
          </cell>
          <cell r="F593">
            <v>209.17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95.29</v>
          </cell>
          <cell r="E594">
            <v>37.159999999999997</v>
          </cell>
          <cell r="F594">
            <v>132.44999999999999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95.29</v>
          </cell>
          <cell r="E595">
            <v>66.27</v>
          </cell>
          <cell r="F595">
            <v>161.56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61.99</v>
          </cell>
          <cell r="E596">
            <v>113.75</v>
          </cell>
          <cell r="F596">
            <v>175.74</v>
          </cell>
        </row>
        <row r="597">
          <cell r="A597" t="str">
            <v>09.04</v>
          </cell>
          <cell r="B597" t="str">
            <v>Forma em papelão</v>
          </cell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84.41</v>
          </cell>
          <cell r="E598">
            <v>10.24</v>
          </cell>
          <cell r="F598">
            <v>94.65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120.07</v>
          </cell>
          <cell r="E599">
            <v>10.24</v>
          </cell>
          <cell r="F599">
            <v>130.31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145.69</v>
          </cell>
          <cell r="E600">
            <v>10.24</v>
          </cell>
          <cell r="F600">
            <v>155.93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166.15</v>
          </cell>
          <cell r="E601">
            <v>10.24</v>
          </cell>
          <cell r="F601">
            <v>176.39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184.08</v>
          </cell>
          <cell r="E602">
            <v>10.24</v>
          </cell>
          <cell r="F602">
            <v>194.32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166.51</v>
          </cell>
          <cell r="E603">
            <v>10.24</v>
          </cell>
          <cell r="F603">
            <v>176.75</v>
          </cell>
        </row>
        <row r="604">
          <cell r="A604" t="str">
            <v>09.07</v>
          </cell>
          <cell r="B604" t="str">
            <v>Forma em polipropileno</v>
          </cell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355.61</v>
          </cell>
          <cell r="E605">
            <v>75.540000000000006</v>
          </cell>
          <cell r="F605">
            <v>431.15</v>
          </cell>
        </row>
        <row r="606">
          <cell r="A606" t="str">
            <v>10</v>
          </cell>
          <cell r="B606" t="str">
            <v>ARMADURA E CORDOALHA ESTRUTURAL</v>
          </cell>
        </row>
        <row r="607">
          <cell r="A607" t="str">
            <v>10.01</v>
          </cell>
          <cell r="B607" t="str">
            <v>Armadura em barra</v>
          </cell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11.01</v>
          </cell>
          <cell r="E608">
            <v>2.5099999999999998</v>
          </cell>
          <cell r="F608">
            <v>13.52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9.08</v>
          </cell>
          <cell r="E609">
            <v>2.5099999999999998</v>
          </cell>
          <cell r="F609">
            <v>11.59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10.26</v>
          </cell>
          <cell r="E610">
            <v>2.5099999999999998</v>
          </cell>
          <cell r="F610">
            <v>12.77</v>
          </cell>
        </row>
        <row r="611">
          <cell r="A611" t="str">
            <v>10.02</v>
          </cell>
          <cell r="B611" t="str">
            <v>Armadura em tela</v>
          </cell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12.91</v>
          </cell>
          <cell r="E612">
            <v>1.25</v>
          </cell>
          <cell r="F612">
            <v>14.16</v>
          </cell>
        </row>
        <row r="613">
          <cell r="A613" t="str">
            <v>11</v>
          </cell>
          <cell r="B613" t="str">
            <v>CONCRETO, MASSA E LASTRO</v>
          </cell>
        </row>
        <row r="614">
          <cell r="A614" t="str">
            <v>11.01</v>
          </cell>
          <cell r="B614" t="str">
            <v>Concreto usinado com controle fck - fornecimento do material</v>
          </cell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398.63</v>
          </cell>
          <cell r="F615">
            <v>398.63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416.28</v>
          </cell>
          <cell r="F616">
            <v>416.28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434.71</v>
          </cell>
          <cell r="F617">
            <v>434.71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453.96</v>
          </cell>
          <cell r="F618">
            <v>453.96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474.06</v>
          </cell>
          <cell r="F619">
            <v>474.06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448.6</v>
          </cell>
          <cell r="F620">
            <v>448.6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465.47</v>
          </cell>
          <cell r="F621">
            <v>465.47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484.09</v>
          </cell>
          <cell r="F622">
            <v>484.09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503.53</v>
          </cell>
          <cell r="F623">
            <v>503.53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524.97</v>
          </cell>
          <cell r="F624">
            <v>524.97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501.93</v>
          </cell>
          <cell r="F625">
            <v>501.93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485.84</v>
          </cell>
          <cell r="F626">
            <v>485.84</v>
          </cell>
        </row>
        <row r="627">
          <cell r="A627" t="str">
            <v>11.02</v>
          </cell>
          <cell r="B627" t="str">
            <v>Concreto usinado não estrutural - fornecimento do material</v>
          </cell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407.4</v>
          </cell>
          <cell r="F628">
            <v>407.4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431.55</v>
          </cell>
          <cell r="F629">
            <v>431.55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416.79</v>
          </cell>
          <cell r="F630">
            <v>416.79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342.58</v>
          </cell>
          <cell r="E632">
            <v>116.82</v>
          </cell>
          <cell r="F632">
            <v>459.4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392.63</v>
          </cell>
          <cell r="E633">
            <v>116.82</v>
          </cell>
          <cell r="F633">
            <v>509.45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266.14</v>
          </cell>
          <cell r="E635">
            <v>48.68</v>
          </cell>
          <cell r="F635">
            <v>314.82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296.64</v>
          </cell>
          <cell r="E636">
            <v>48.68</v>
          </cell>
          <cell r="F636">
            <v>345.32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360.73</v>
          </cell>
          <cell r="E637">
            <v>48.68</v>
          </cell>
          <cell r="F637">
            <v>409.41</v>
          </cell>
        </row>
        <row r="638">
          <cell r="A638" t="str">
            <v>11.05</v>
          </cell>
          <cell r="B638" t="str">
            <v>Concreto e argamassa especial</v>
          </cell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74.650000000000006</v>
          </cell>
          <cell r="E639">
            <v>48.68</v>
          </cell>
          <cell r="F639">
            <v>123.33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3811.6</v>
          </cell>
          <cell r="E640">
            <v>54.6</v>
          </cell>
          <cell r="F640">
            <v>3866.2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319.45</v>
          </cell>
          <cell r="E641">
            <v>54.6</v>
          </cell>
          <cell r="F641">
            <v>374.05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308.27</v>
          </cell>
          <cell r="E642">
            <v>358.9</v>
          </cell>
          <cell r="F642">
            <v>667.17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2258.52</v>
          </cell>
          <cell r="E643">
            <v>656.8</v>
          </cell>
          <cell r="F643">
            <v>2915.32</v>
          </cell>
        </row>
        <row r="644">
          <cell r="A644" t="str">
            <v>11.11</v>
          </cell>
          <cell r="B644" t="str">
            <v>Argamassas especiais</v>
          </cell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480.16</v>
          </cell>
          <cell r="E645">
            <v>48.68</v>
          </cell>
          <cell r="F645">
            <v>528.84</v>
          </cell>
        </row>
        <row r="646">
          <cell r="A646" t="str">
            <v>11.16</v>
          </cell>
          <cell r="B646" t="str">
            <v>Lançamento e aplicação</v>
          </cell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E647">
            <v>82.1</v>
          </cell>
          <cell r="F647">
            <v>82.1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E648">
            <v>164.2</v>
          </cell>
          <cell r="F648">
            <v>164.2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E649">
            <v>113.42</v>
          </cell>
          <cell r="F649">
            <v>113.42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43.63</v>
          </cell>
          <cell r="E650">
            <v>125.26</v>
          </cell>
          <cell r="F650">
            <v>168.89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13.56</v>
          </cell>
          <cell r="F651">
            <v>13.56</v>
          </cell>
        </row>
        <row r="652">
          <cell r="A652" t="str">
            <v>11.18</v>
          </cell>
          <cell r="B652" t="str">
            <v>Lastro e enchimento</v>
          </cell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151.04</v>
          </cell>
          <cell r="E653">
            <v>68.150000000000006</v>
          </cell>
          <cell r="F653">
            <v>219.19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116.5</v>
          </cell>
          <cell r="E654">
            <v>29.21</v>
          </cell>
          <cell r="F654">
            <v>145.71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2.3199999999999998</v>
          </cell>
          <cell r="E655">
            <v>0.57999999999999996</v>
          </cell>
          <cell r="F655">
            <v>2.9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610.33000000000004</v>
          </cell>
          <cell r="E656">
            <v>50.79</v>
          </cell>
          <cell r="F656">
            <v>661.12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259.88</v>
          </cell>
          <cell r="E657">
            <v>38.94</v>
          </cell>
          <cell r="F657">
            <v>298.82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E658">
            <v>38.94</v>
          </cell>
          <cell r="F658">
            <v>38.94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146.96</v>
          </cell>
          <cell r="E659">
            <v>19.47</v>
          </cell>
          <cell r="F659">
            <v>166.43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121.89</v>
          </cell>
          <cell r="E660">
            <v>58.41</v>
          </cell>
          <cell r="F660">
            <v>180.3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151.04</v>
          </cell>
          <cell r="E661">
            <v>91.84</v>
          </cell>
          <cell r="F661">
            <v>242.88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165.94</v>
          </cell>
          <cell r="E662">
            <v>0.19</v>
          </cell>
          <cell r="F662">
            <v>166.13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314.64</v>
          </cell>
          <cell r="E663">
            <v>15.58</v>
          </cell>
          <cell r="F663">
            <v>330.22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1107.57</v>
          </cell>
          <cell r="E664">
            <v>15.58</v>
          </cell>
          <cell r="F664">
            <v>1123.1500000000001</v>
          </cell>
        </row>
        <row r="665">
          <cell r="A665" t="str">
            <v>11.20</v>
          </cell>
          <cell r="B665" t="str">
            <v>Reparos, conservações e complementos - GRUPO 11</v>
          </cell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1.64</v>
          </cell>
          <cell r="E666">
            <v>4.87</v>
          </cell>
          <cell r="F666">
            <v>6.51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10.73</v>
          </cell>
          <cell r="F667">
            <v>10.73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4.21</v>
          </cell>
          <cell r="E668">
            <v>4.87</v>
          </cell>
          <cell r="F668">
            <v>9.08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8093.93</v>
          </cell>
          <cell r="E669">
            <v>1690.72</v>
          </cell>
          <cell r="F669">
            <v>9784.65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119.34</v>
          </cell>
          <cell r="E670">
            <v>129.47999999999999</v>
          </cell>
          <cell r="F670">
            <v>248.82</v>
          </cell>
        </row>
        <row r="671">
          <cell r="A671" t="str">
            <v>12</v>
          </cell>
          <cell r="B671" t="str">
            <v>FUNDACAO PROFUNDA</v>
          </cell>
        </row>
        <row r="672">
          <cell r="A672" t="str">
            <v>12.01</v>
          </cell>
          <cell r="B672" t="str">
            <v>Broca</v>
          </cell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16.989999999999998</v>
          </cell>
          <cell r="E673">
            <v>45.43</v>
          </cell>
          <cell r="F673">
            <v>62.42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26.48</v>
          </cell>
          <cell r="E674">
            <v>47.25</v>
          </cell>
          <cell r="F674">
            <v>73.73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38.28</v>
          </cell>
          <cell r="E675">
            <v>75.22</v>
          </cell>
          <cell r="F675">
            <v>113.5</v>
          </cell>
        </row>
        <row r="676">
          <cell r="A676" t="str">
            <v>12.04</v>
          </cell>
          <cell r="B676" t="str">
            <v>Estaca pre-moldada de concreto</v>
          </cell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F677">
            <v>5700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1.95</v>
          </cell>
          <cell r="F678">
            <v>89.68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1.95</v>
          </cell>
          <cell r="F679">
            <v>93.47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1.95</v>
          </cell>
          <cell r="F680">
            <v>122.81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156.68</v>
          </cell>
          <cell r="E681">
            <v>1.95</v>
          </cell>
          <cell r="F681">
            <v>158.63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178.37</v>
          </cell>
          <cell r="E682">
            <v>1.95</v>
          </cell>
          <cell r="F682">
            <v>180.32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199.44</v>
          </cell>
          <cell r="E683">
            <v>1.95</v>
          </cell>
          <cell r="F683">
            <v>201.39</v>
          </cell>
        </row>
        <row r="684">
          <cell r="A684" t="str">
            <v>12.05</v>
          </cell>
          <cell r="B684" t="str">
            <v>Estaca escavada mecanicamente</v>
          </cell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1876.99</v>
          </cell>
          <cell r="F685">
            <v>1876.99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34.28</v>
          </cell>
          <cell r="E686">
            <v>14.39</v>
          </cell>
          <cell r="F686">
            <v>48.67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48.28</v>
          </cell>
          <cell r="E687">
            <v>20.8</v>
          </cell>
          <cell r="F687">
            <v>69.08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63.15</v>
          </cell>
          <cell r="E688">
            <v>28.49</v>
          </cell>
          <cell r="F688">
            <v>91.64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83.3</v>
          </cell>
          <cell r="E689">
            <v>37.69</v>
          </cell>
          <cell r="F689">
            <v>120.99</v>
          </cell>
        </row>
        <row r="690">
          <cell r="A690" t="str">
            <v>12.06</v>
          </cell>
          <cell r="B690" t="str">
            <v>Estaca tipo STRAUSS</v>
          </cell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1997.01</v>
          </cell>
          <cell r="F691">
            <v>1997.01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55.71</v>
          </cell>
          <cell r="E692">
            <v>12.12</v>
          </cell>
          <cell r="F692">
            <v>67.83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69.89</v>
          </cell>
          <cell r="E693">
            <v>17.489999999999998</v>
          </cell>
          <cell r="F693">
            <v>87.38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91.62</v>
          </cell>
          <cell r="E694">
            <v>23.83</v>
          </cell>
          <cell r="F694">
            <v>115.45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151.15</v>
          </cell>
          <cell r="E695">
            <v>31.09</v>
          </cell>
          <cell r="F695">
            <v>182.24</v>
          </cell>
        </row>
        <row r="696">
          <cell r="A696" t="str">
            <v>12.07</v>
          </cell>
          <cell r="B696" t="str">
            <v>Estaca tipo RAIZ</v>
          </cell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17102.77</v>
          </cell>
          <cell r="F697">
            <v>17102.77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165.14</v>
          </cell>
          <cell r="E698">
            <v>8.82</v>
          </cell>
          <cell r="F698">
            <v>173.96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175.74</v>
          </cell>
          <cell r="E699">
            <v>11.05</v>
          </cell>
          <cell r="F699">
            <v>186.79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225.34</v>
          </cell>
          <cell r="E700">
            <v>16.72</v>
          </cell>
          <cell r="F700">
            <v>242.06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257.02999999999997</v>
          </cell>
          <cell r="E701">
            <v>23.4</v>
          </cell>
          <cell r="F701">
            <v>280.43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328.21</v>
          </cell>
          <cell r="E702">
            <v>35.75</v>
          </cell>
          <cell r="F702">
            <v>363.96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387.62</v>
          </cell>
          <cell r="E703">
            <v>41.93</v>
          </cell>
          <cell r="F703">
            <v>429.55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465.85</v>
          </cell>
          <cell r="E704">
            <v>49.58</v>
          </cell>
          <cell r="F704">
            <v>515.42999999999995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545.41</v>
          </cell>
          <cell r="E705">
            <v>41.93</v>
          </cell>
          <cell r="F705">
            <v>587.34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245.67</v>
          </cell>
          <cell r="F706">
            <v>245.67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408.97</v>
          </cell>
          <cell r="F707">
            <v>408.97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17102.77</v>
          </cell>
          <cell r="F708">
            <v>17102.77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895.37</v>
          </cell>
          <cell r="F709">
            <v>895.37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1188.96</v>
          </cell>
          <cell r="F710">
            <v>1188.96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1470.04</v>
          </cell>
          <cell r="F711">
            <v>1470.04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592</v>
          </cell>
          <cell r="F712">
            <v>592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679.24</v>
          </cell>
          <cell r="F713">
            <v>679.24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370.76</v>
          </cell>
          <cell r="F714">
            <v>370.76</v>
          </cell>
        </row>
        <row r="715">
          <cell r="A715" t="str">
            <v>12.09</v>
          </cell>
          <cell r="B715" t="str">
            <v>Tubulão</v>
          </cell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1703.5</v>
          </cell>
          <cell r="F716">
            <v>1703.5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28.73</v>
          </cell>
          <cell r="F717">
            <v>28.73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33.53</v>
          </cell>
          <cell r="F718">
            <v>33.53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56.27</v>
          </cell>
          <cell r="F719">
            <v>56.27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E720">
            <v>478.6</v>
          </cell>
          <cell r="F720">
            <v>478.6</v>
          </cell>
        </row>
        <row r="721">
          <cell r="A721" t="str">
            <v>12.12</v>
          </cell>
          <cell r="B721" t="str">
            <v>Estaca hélice continua</v>
          </cell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26995.15</v>
          </cell>
          <cell r="F722">
            <v>26995.15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31.45</v>
          </cell>
          <cell r="E723">
            <v>5.19</v>
          </cell>
          <cell r="F723">
            <v>36.64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41.16</v>
          </cell>
          <cell r="E724">
            <v>5.19</v>
          </cell>
          <cell r="F724">
            <v>46.35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48.63</v>
          </cell>
          <cell r="E725">
            <v>5.19</v>
          </cell>
          <cell r="F725">
            <v>53.82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55.59</v>
          </cell>
          <cell r="E726">
            <v>5.19</v>
          </cell>
          <cell r="F726">
            <v>60.78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69.87</v>
          </cell>
          <cell r="E727">
            <v>5.19</v>
          </cell>
          <cell r="F727">
            <v>75.06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85.96</v>
          </cell>
          <cell r="E728">
            <v>5.19</v>
          </cell>
          <cell r="F728">
            <v>91.15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105.45</v>
          </cell>
          <cell r="E729">
            <v>5.19</v>
          </cell>
          <cell r="F729">
            <v>110.64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128.82</v>
          </cell>
          <cell r="E730">
            <v>5.19</v>
          </cell>
          <cell r="F730">
            <v>134.01</v>
          </cell>
        </row>
        <row r="731">
          <cell r="A731" t="str">
            <v>12.14</v>
          </cell>
          <cell r="B731" t="str">
            <v>Estaca escavada com injeção ou micro estaca</v>
          </cell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19876.97</v>
          </cell>
          <cell r="F732">
            <v>19876.97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229.22</v>
          </cell>
          <cell r="E733">
            <v>23.4</v>
          </cell>
          <cell r="F733">
            <v>252.62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281.17</v>
          </cell>
          <cell r="E734">
            <v>35.75</v>
          </cell>
          <cell r="F734">
            <v>316.92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336.39</v>
          </cell>
          <cell r="E735">
            <v>41.93</v>
          </cell>
          <cell r="F735">
            <v>378.32</v>
          </cell>
        </row>
        <row r="736">
          <cell r="A736" t="str">
            <v>13</v>
          </cell>
          <cell r="B736" t="str">
            <v>LAJE E PAINEL DE FECHAMENTO PRE-FABRICADOS</v>
          </cell>
        </row>
        <row r="737">
          <cell r="A737" t="str">
            <v>13.01</v>
          </cell>
          <cell r="B737" t="str">
            <v>Laje pre-fabricada mista em vigotas treplicadas e lajotas</v>
          </cell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118.23</v>
          </cell>
          <cell r="E738">
            <v>31.41</v>
          </cell>
          <cell r="F738">
            <v>149.63999999999999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125.47</v>
          </cell>
          <cell r="E739">
            <v>34.549999999999997</v>
          </cell>
          <cell r="F739">
            <v>160.02000000000001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152.76</v>
          </cell>
          <cell r="E740">
            <v>37.67</v>
          </cell>
          <cell r="F740">
            <v>190.43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165.39</v>
          </cell>
          <cell r="E741">
            <v>40.81</v>
          </cell>
          <cell r="F741">
            <v>206.2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211.56</v>
          </cell>
          <cell r="E742">
            <v>44.81</v>
          </cell>
          <cell r="F742">
            <v>256.37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123.19</v>
          </cell>
          <cell r="E743">
            <v>34.549999999999997</v>
          </cell>
          <cell r="F743">
            <v>157.74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144.93</v>
          </cell>
          <cell r="E744">
            <v>34.549999999999997</v>
          </cell>
          <cell r="F744">
            <v>179.48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167.67</v>
          </cell>
          <cell r="E745">
            <v>37.67</v>
          </cell>
          <cell r="F745">
            <v>205.34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184.38</v>
          </cell>
          <cell r="E746">
            <v>40.81</v>
          </cell>
          <cell r="F746">
            <v>225.19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278.83999999999997</v>
          </cell>
          <cell r="E747">
            <v>44.81</v>
          </cell>
          <cell r="F747">
            <v>323.64999999999998</v>
          </cell>
        </row>
        <row r="748">
          <cell r="A748" t="str">
            <v>13.02</v>
          </cell>
          <cell r="B748" t="str">
            <v>Laje pre-fabricada mista em vigotas protendidas e lajotas</v>
          </cell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146</v>
          </cell>
          <cell r="E749">
            <v>34.549999999999997</v>
          </cell>
          <cell r="F749">
            <v>180.55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152.31</v>
          </cell>
          <cell r="E750">
            <v>37.67</v>
          </cell>
          <cell r="F750">
            <v>189.98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162.54</v>
          </cell>
          <cell r="E751">
            <v>40.81</v>
          </cell>
          <cell r="F751">
            <v>203.35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177.17</v>
          </cell>
          <cell r="E752">
            <v>44.81</v>
          </cell>
          <cell r="F752">
            <v>221.98</v>
          </cell>
        </row>
        <row r="753">
          <cell r="A753" t="str">
            <v>13.05</v>
          </cell>
          <cell r="B753" t="str">
            <v>Pre-laje</v>
          </cell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155.22999999999999</v>
          </cell>
          <cell r="E754">
            <v>10.53</v>
          </cell>
          <cell r="F754">
            <v>165.76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159.5</v>
          </cell>
          <cell r="E755">
            <v>11.07</v>
          </cell>
          <cell r="F755">
            <v>170.57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173.85</v>
          </cell>
          <cell r="E756">
            <v>11.62</v>
          </cell>
          <cell r="F756">
            <v>185.47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226.13</v>
          </cell>
          <cell r="E757">
            <v>11.83</v>
          </cell>
          <cell r="F757">
            <v>237.96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147.27000000000001</v>
          </cell>
          <cell r="E758">
            <v>10.53</v>
          </cell>
          <cell r="F758">
            <v>157.80000000000001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160.13999999999999</v>
          </cell>
          <cell r="E759">
            <v>11.07</v>
          </cell>
          <cell r="F759">
            <v>171.21</v>
          </cell>
        </row>
        <row r="760">
          <cell r="A760" t="str">
            <v>14</v>
          </cell>
          <cell r="B760" t="str">
            <v>ALVENARIA E ELEMENTO DIVISOR</v>
          </cell>
        </row>
        <row r="761">
          <cell r="A761" t="str">
            <v>14.01</v>
          </cell>
          <cell r="B761" t="str">
            <v>Alvenaria de fundação (embasamento)</v>
          </cell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528.36</v>
          </cell>
          <cell r="E762">
            <v>357.61</v>
          </cell>
          <cell r="F762">
            <v>885.97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52.99</v>
          </cell>
          <cell r="E763">
            <v>34.32</v>
          </cell>
          <cell r="F763">
            <v>87.31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69.36</v>
          </cell>
          <cell r="E764">
            <v>35.1</v>
          </cell>
          <cell r="F764">
            <v>104.46</v>
          </cell>
        </row>
        <row r="765">
          <cell r="A765" t="str">
            <v>14.02</v>
          </cell>
          <cell r="B765" t="str">
            <v>Alvenaria com tijolo maciço comum ou especial</v>
          </cell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32.630000000000003</v>
          </cell>
          <cell r="E766">
            <v>44.16</v>
          </cell>
          <cell r="F766">
            <v>76.790000000000006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44.91</v>
          </cell>
          <cell r="E767">
            <v>69.89</v>
          </cell>
          <cell r="F767">
            <v>114.8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99.19</v>
          </cell>
          <cell r="E768">
            <v>113.4</v>
          </cell>
          <cell r="F768">
            <v>212.59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143.38</v>
          </cell>
          <cell r="E769">
            <v>139.85</v>
          </cell>
          <cell r="F769">
            <v>283.23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120.62</v>
          </cell>
          <cell r="E770">
            <v>69.89</v>
          </cell>
          <cell r="F770">
            <v>190.51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273.20999999999998</v>
          </cell>
          <cell r="E771">
            <v>113.4</v>
          </cell>
          <cell r="F771">
            <v>386.61</v>
          </cell>
        </row>
        <row r="772">
          <cell r="A772" t="str">
            <v>14.03</v>
          </cell>
          <cell r="B772" t="str">
            <v>Alvenaria com tijolo laminado aparente</v>
          </cell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120.75</v>
          </cell>
          <cell r="E773">
            <v>62.28</v>
          </cell>
          <cell r="F773">
            <v>183.03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227.82</v>
          </cell>
          <cell r="E774">
            <v>117.47</v>
          </cell>
          <cell r="F774">
            <v>345.29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471.22</v>
          </cell>
          <cell r="E775">
            <v>164.3</v>
          </cell>
          <cell r="F775">
            <v>635.52</v>
          </cell>
        </row>
        <row r="776">
          <cell r="A776" t="str">
            <v>14.04</v>
          </cell>
          <cell r="B776" t="str">
            <v>Alvenaria com bloco cerâmico de vedação</v>
          </cell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31.32</v>
          </cell>
          <cell r="E777">
            <v>31.62</v>
          </cell>
          <cell r="F777">
            <v>62.94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42.33</v>
          </cell>
          <cell r="E778">
            <v>34.32</v>
          </cell>
          <cell r="F778">
            <v>76.650000000000006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47.52</v>
          </cell>
          <cell r="E779">
            <v>36.83</v>
          </cell>
          <cell r="F779">
            <v>84.35</v>
          </cell>
        </row>
        <row r="780">
          <cell r="A780" t="str">
            <v>14.05</v>
          </cell>
          <cell r="B780" t="str">
            <v>Alvenaria com bloco cerâmico estrutural</v>
          </cell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38.049999999999997</v>
          </cell>
          <cell r="E781">
            <v>34.32</v>
          </cell>
          <cell r="F781">
            <v>72.37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47.24</v>
          </cell>
          <cell r="E782">
            <v>36.83</v>
          </cell>
          <cell r="F782">
            <v>84.07</v>
          </cell>
        </row>
        <row r="783">
          <cell r="A783" t="str">
            <v>14.10</v>
          </cell>
          <cell r="B783" t="str">
            <v>Alvenaria com bloco de concreto de vedação</v>
          </cell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32.81</v>
          </cell>
          <cell r="E784">
            <v>31.62</v>
          </cell>
          <cell r="F784">
            <v>64.430000000000007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41.22</v>
          </cell>
          <cell r="E785">
            <v>34.32</v>
          </cell>
          <cell r="F785">
            <v>75.540000000000006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53.15</v>
          </cell>
          <cell r="E786">
            <v>35.1</v>
          </cell>
          <cell r="F786">
            <v>88.25</v>
          </cell>
        </row>
        <row r="787">
          <cell r="A787" t="str">
            <v>14.11</v>
          </cell>
          <cell r="B787" t="str">
            <v>Alvenaria com bloco de concreto estrutural</v>
          </cell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47.97</v>
          </cell>
          <cell r="E788">
            <v>38.64</v>
          </cell>
          <cell r="F788">
            <v>86.61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64.14</v>
          </cell>
          <cell r="E789">
            <v>39.61</v>
          </cell>
          <cell r="F789">
            <v>103.75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53.95</v>
          </cell>
          <cell r="E790">
            <v>51.15</v>
          </cell>
          <cell r="F790">
            <v>105.1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70.77</v>
          </cell>
          <cell r="E791">
            <v>54.52</v>
          </cell>
          <cell r="F791">
            <v>125.29</v>
          </cell>
        </row>
        <row r="792">
          <cell r="A792" t="str">
            <v>14.15</v>
          </cell>
          <cell r="B792" t="str">
            <v>Alvenaria de concreto celular ou silico calcário</v>
          </cell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88.57</v>
          </cell>
          <cell r="E793">
            <v>14.98</v>
          </cell>
          <cell r="F793">
            <v>103.55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104.5</v>
          </cell>
          <cell r="E794">
            <v>15.37</v>
          </cell>
          <cell r="F794">
            <v>119.87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132.65</v>
          </cell>
          <cell r="E795">
            <v>15.56</v>
          </cell>
          <cell r="F795">
            <v>148.21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167.84</v>
          </cell>
          <cell r="E796">
            <v>16.149999999999999</v>
          </cell>
          <cell r="F796">
            <v>183.99</v>
          </cell>
        </row>
        <row r="797">
          <cell r="A797" t="str">
            <v>14.20</v>
          </cell>
          <cell r="B797" t="str">
            <v>Pecas moldadas no local (vergas, pilaretes, etc.)</v>
          </cell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951.03</v>
          </cell>
          <cell r="E798">
            <v>816.21</v>
          </cell>
          <cell r="F798">
            <v>1767.24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3.28</v>
          </cell>
          <cell r="E799">
            <v>7.38</v>
          </cell>
          <cell r="F799">
            <v>10.66</v>
          </cell>
        </row>
        <row r="800">
          <cell r="A800" t="str">
            <v>14.28</v>
          </cell>
          <cell r="B800" t="str">
            <v>Elementos vazados (concreto, cerâmica e vidros)</v>
          </cell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132.30000000000001</v>
          </cell>
          <cell r="E801">
            <v>77.64</v>
          </cell>
          <cell r="F801">
            <v>209.94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119.66</v>
          </cell>
          <cell r="E802">
            <v>64.44</v>
          </cell>
          <cell r="F802">
            <v>184.1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135</v>
          </cell>
          <cell r="E803">
            <v>64.44</v>
          </cell>
          <cell r="F803">
            <v>199.44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1519.12</v>
          </cell>
          <cell r="E804">
            <v>174.78</v>
          </cell>
          <cell r="F804">
            <v>1693.9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1043.23</v>
          </cell>
          <cell r="E805">
            <v>116.05</v>
          </cell>
          <cell r="F805">
            <v>1159.28</v>
          </cell>
        </row>
        <row r="806">
          <cell r="A806" t="str">
            <v>14.30</v>
          </cell>
          <cell r="B806" t="str">
            <v>Divisória e fechamento</v>
          </cell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806.72</v>
          </cell>
          <cell r="E807">
            <v>75.16</v>
          </cell>
          <cell r="F807">
            <v>881.88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220.27</v>
          </cell>
          <cell r="F808">
            <v>220.27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601.58000000000004</v>
          </cell>
          <cell r="F809">
            <v>601.58000000000004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932.38</v>
          </cell>
          <cell r="E810">
            <v>75.16</v>
          </cell>
          <cell r="F810">
            <v>1007.54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131.34</v>
          </cell>
          <cell r="F811">
            <v>131.34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179.69</v>
          </cell>
          <cell r="F812">
            <v>179.69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150.96</v>
          </cell>
          <cell r="F813">
            <v>150.96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165.54</v>
          </cell>
          <cell r="F814">
            <v>165.54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153.94999999999999</v>
          </cell>
          <cell r="F815">
            <v>153.94999999999999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122.43</v>
          </cell>
          <cell r="F816">
            <v>122.43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165.79</v>
          </cell>
          <cell r="F817">
            <v>165.79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132.54</v>
          </cell>
          <cell r="F818">
            <v>132.54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204.02</v>
          </cell>
          <cell r="F819">
            <v>204.02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191.6</v>
          </cell>
          <cell r="F820">
            <v>191.6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815.08</v>
          </cell>
          <cell r="F821">
            <v>815.08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745.5</v>
          </cell>
          <cell r="F822">
            <v>745.5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1330.01</v>
          </cell>
          <cell r="F823">
            <v>1330.01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290.57</v>
          </cell>
          <cell r="E824">
            <v>69.739999999999995</v>
          </cell>
          <cell r="F824">
            <v>360.31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251.36</v>
          </cell>
          <cell r="F825">
            <v>251.36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247.88</v>
          </cell>
          <cell r="F826">
            <v>247.88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247.31</v>
          </cell>
          <cell r="F827">
            <v>247.31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212.59</v>
          </cell>
          <cell r="F828">
            <v>212.59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219.12</v>
          </cell>
          <cell r="F829">
            <v>219.12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218.75</v>
          </cell>
          <cell r="F830">
            <v>218.75</v>
          </cell>
        </row>
        <row r="831">
          <cell r="A831" t="str">
            <v>14.31</v>
          </cell>
          <cell r="B831" t="str">
            <v>Divisória e fechamento.</v>
          </cell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101</v>
          </cell>
          <cell r="E832">
            <v>124.89</v>
          </cell>
          <cell r="F832">
            <v>225.89</v>
          </cell>
        </row>
        <row r="833">
          <cell r="A833" t="str">
            <v>14.40</v>
          </cell>
          <cell r="B833" t="str">
            <v>Reparos, conservações e complementos - GRUPO 14</v>
          </cell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E834">
            <v>43.16</v>
          </cell>
          <cell r="F834">
            <v>43.16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2.4900000000000002</v>
          </cell>
          <cell r="E835">
            <v>5.92</v>
          </cell>
          <cell r="F835">
            <v>8.41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2.96</v>
          </cell>
          <cell r="E836">
            <v>5.92</v>
          </cell>
          <cell r="F836">
            <v>8.8800000000000008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3.6</v>
          </cell>
          <cell r="E837">
            <v>5.92</v>
          </cell>
          <cell r="F837">
            <v>9.52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3.82</v>
          </cell>
          <cell r="E838">
            <v>5.92</v>
          </cell>
          <cell r="F838">
            <v>9.74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5.05</v>
          </cell>
          <cell r="E839">
            <v>5.92</v>
          </cell>
          <cell r="F839">
            <v>10.97</v>
          </cell>
        </row>
        <row r="840">
          <cell r="A840" t="str">
            <v>15</v>
          </cell>
          <cell r="B840" t="str">
            <v>ESTRUTURA EM MADEIRA, FERRO, ALUMINIO E CONCRETO</v>
          </cell>
        </row>
        <row r="841">
          <cell r="A841" t="str">
            <v>15.01</v>
          </cell>
          <cell r="B841" t="str">
            <v>Estrutura em madeira para cobertura</v>
          </cell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97.88</v>
          </cell>
          <cell r="E842">
            <v>53.95</v>
          </cell>
          <cell r="F842">
            <v>151.83000000000001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105.04</v>
          </cell>
          <cell r="E843">
            <v>56.11</v>
          </cell>
          <cell r="F843">
            <v>161.15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112.21</v>
          </cell>
          <cell r="E844">
            <v>58.26</v>
          </cell>
          <cell r="F844">
            <v>170.47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123.13</v>
          </cell>
          <cell r="E845">
            <v>62.58</v>
          </cell>
          <cell r="F845">
            <v>185.71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66.88</v>
          </cell>
          <cell r="E846">
            <v>41.01</v>
          </cell>
          <cell r="F846">
            <v>107.89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74.05</v>
          </cell>
          <cell r="E847">
            <v>43.16</v>
          </cell>
          <cell r="F847">
            <v>117.21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81.209999999999994</v>
          </cell>
          <cell r="E848">
            <v>45.31</v>
          </cell>
          <cell r="F848">
            <v>126.52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88.73</v>
          </cell>
          <cell r="E849">
            <v>49.63</v>
          </cell>
          <cell r="F849">
            <v>138.36000000000001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75.53</v>
          </cell>
          <cell r="E850">
            <v>51.79</v>
          </cell>
          <cell r="F850">
            <v>127.32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56.5</v>
          </cell>
          <cell r="E851">
            <v>38.840000000000003</v>
          </cell>
          <cell r="F851">
            <v>95.34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69.14</v>
          </cell>
          <cell r="E852">
            <v>28.06</v>
          </cell>
          <cell r="F852">
            <v>97.2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21.27</v>
          </cell>
          <cell r="E853">
            <v>5.5</v>
          </cell>
          <cell r="F853">
            <v>26.77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13.44</v>
          </cell>
          <cell r="E854">
            <v>5.5</v>
          </cell>
          <cell r="F854">
            <v>18.940000000000001</v>
          </cell>
        </row>
        <row r="855">
          <cell r="A855" t="str">
            <v>15.03</v>
          </cell>
          <cell r="B855" t="str">
            <v>Estrutura em aço</v>
          </cell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18.47</v>
          </cell>
          <cell r="F856">
            <v>18.47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E857">
            <v>5.56</v>
          </cell>
          <cell r="F857">
            <v>5.56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20.97</v>
          </cell>
          <cell r="F858">
            <v>20.97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17</v>
          </cell>
          <cell r="F859">
            <v>17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18.350000000000001</v>
          </cell>
          <cell r="F860">
            <v>18.350000000000001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14.45</v>
          </cell>
          <cell r="E861">
            <v>5.56</v>
          </cell>
          <cell r="F861">
            <v>20.010000000000002</v>
          </cell>
        </row>
        <row r="862">
          <cell r="A862" t="str">
            <v>15.05</v>
          </cell>
          <cell r="B862" t="str">
            <v>Estrutura pre-fabricada de concreto</v>
          </cell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2853.3</v>
          </cell>
          <cell r="E863">
            <v>831.31</v>
          </cell>
          <cell r="F863">
            <v>3684.61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2765.93</v>
          </cell>
          <cell r="E864">
            <v>917.1</v>
          </cell>
          <cell r="F864">
            <v>3683.03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2449.39</v>
          </cell>
          <cell r="E865">
            <v>790.38</v>
          </cell>
          <cell r="F865">
            <v>3239.77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2215.1799999999998</v>
          </cell>
          <cell r="E866">
            <v>782.39</v>
          </cell>
          <cell r="F866">
            <v>2997.57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2426.6</v>
          </cell>
          <cell r="E867">
            <v>838.27</v>
          </cell>
          <cell r="F867">
            <v>3264.87</v>
          </cell>
        </row>
        <row r="868">
          <cell r="A868" t="str">
            <v>15.20</v>
          </cell>
          <cell r="B868" t="str">
            <v>Reparos, conservações e complementos - GRUPO 15</v>
          </cell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3456.84</v>
          </cell>
          <cell r="E869">
            <v>1294.8</v>
          </cell>
          <cell r="F869">
            <v>4751.6400000000003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0.17</v>
          </cell>
          <cell r="E870">
            <v>6.05</v>
          </cell>
          <cell r="F870">
            <v>6.22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0.42</v>
          </cell>
          <cell r="E871">
            <v>15.97</v>
          </cell>
          <cell r="F871">
            <v>16.39</v>
          </cell>
        </row>
        <row r="872">
          <cell r="A872" t="str">
            <v>16</v>
          </cell>
          <cell r="B872" t="str">
            <v>TELHAMENTO</v>
          </cell>
        </row>
        <row r="873">
          <cell r="A873" t="str">
            <v>16.02</v>
          </cell>
          <cell r="B873" t="str">
            <v>Telhamento em barro</v>
          </cell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23.04</v>
          </cell>
          <cell r="E874">
            <v>31.32</v>
          </cell>
          <cell r="F874">
            <v>54.36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50.08</v>
          </cell>
          <cell r="E875">
            <v>31.32</v>
          </cell>
          <cell r="F875">
            <v>81.400000000000006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28.48</v>
          </cell>
          <cell r="E876">
            <v>31.32</v>
          </cell>
          <cell r="F876">
            <v>59.8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73.709999999999994</v>
          </cell>
          <cell r="E877">
            <v>46.98</v>
          </cell>
          <cell r="F877">
            <v>120.69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82.62</v>
          </cell>
          <cell r="E878">
            <v>46.98</v>
          </cell>
          <cell r="F878">
            <v>129.6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0.81</v>
          </cell>
          <cell r="E879">
            <v>13.81</v>
          </cell>
          <cell r="F879">
            <v>14.62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11.43</v>
          </cell>
          <cell r="E880">
            <v>17.27</v>
          </cell>
          <cell r="F880">
            <v>28.7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17.2</v>
          </cell>
          <cell r="E881">
            <v>17.27</v>
          </cell>
          <cell r="F881">
            <v>34.47</v>
          </cell>
        </row>
        <row r="882">
          <cell r="A882" t="str">
            <v>16.03</v>
          </cell>
          <cell r="B882" t="str">
            <v>Telhamento em cimento reforçado com fio sintético (CRFS)</v>
          </cell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43.04</v>
          </cell>
          <cell r="E883">
            <v>17.27</v>
          </cell>
          <cell r="F883">
            <v>60.31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63.07</v>
          </cell>
          <cell r="E884">
            <v>17.27</v>
          </cell>
          <cell r="F884">
            <v>80.34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132.61000000000001</v>
          </cell>
          <cell r="E885">
            <v>17.27</v>
          </cell>
          <cell r="F885">
            <v>149.88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146.59</v>
          </cell>
          <cell r="E886">
            <v>17.27</v>
          </cell>
          <cell r="F886">
            <v>163.86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77.5</v>
          </cell>
          <cell r="E887">
            <v>8.6300000000000008</v>
          </cell>
          <cell r="F887">
            <v>86.13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68.17</v>
          </cell>
          <cell r="E888">
            <v>8.6300000000000008</v>
          </cell>
          <cell r="F888">
            <v>76.8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108.58</v>
          </cell>
          <cell r="E889">
            <v>8.6300000000000008</v>
          </cell>
          <cell r="F889">
            <v>117.21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153.52000000000001</v>
          </cell>
          <cell r="E890">
            <v>8.6300000000000008</v>
          </cell>
          <cell r="F890">
            <v>162.15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47.88</v>
          </cell>
          <cell r="E891">
            <v>8.6300000000000008</v>
          </cell>
          <cell r="F891">
            <v>56.51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78.069999999999993</v>
          </cell>
          <cell r="E892">
            <v>8.6300000000000008</v>
          </cell>
          <cell r="F892">
            <v>86.7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66.41</v>
          </cell>
          <cell r="E893">
            <v>8.6300000000000008</v>
          </cell>
          <cell r="F893">
            <v>75.040000000000006</v>
          </cell>
        </row>
        <row r="894">
          <cell r="A894" t="str">
            <v>16.10</v>
          </cell>
          <cell r="B894" t="str">
            <v>Telhamento em madeira ou fibra vegetal</v>
          </cell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74.72</v>
          </cell>
          <cell r="E895">
            <v>28.06</v>
          </cell>
          <cell r="F895">
            <v>102.78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109.09</v>
          </cell>
          <cell r="E896">
            <v>9.49</v>
          </cell>
          <cell r="F896">
            <v>118.58</v>
          </cell>
        </row>
        <row r="897">
          <cell r="A897" t="str">
            <v>16.12</v>
          </cell>
          <cell r="B897" t="str">
            <v>Telhamento metálico comum</v>
          </cell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129.24</v>
          </cell>
          <cell r="E898">
            <v>17.27</v>
          </cell>
          <cell r="F898">
            <v>146.51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230.33</v>
          </cell>
          <cell r="E899">
            <v>17.27</v>
          </cell>
          <cell r="F899">
            <v>247.6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178.47</v>
          </cell>
          <cell r="E900">
            <v>17.27</v>
          </cell>
          <cell r="F900">
            <v>195.74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122.24</v>
          </cell>
          <cell r="E901">
            <v>17.27</v>
          </cell>
          <cell r="F901">
            <v>139.51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101.36</v>
          </cell>
          <cell r="E902">
            <v>8.6300000000000008</v>
          </cell>
          <cell r="F902">
            <v>109.99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111.22</v>
          </cell>
          <cell r="E903">
            <v>8.6300000000000008</v>
          </cell>
          <cell r="F903">
            <v>119.85</v>
          </cell>
        </row>
        <row r="904">
          <cell r="A904" t="str">
            <v>16.13</v>
          </cell>
          <cell r="B904" t="str">
            <v>Telhamento metálico especial</v>
          </cell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43.42</v>
          </cell>
          <cell r="F905">
            <v>295.45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245.03</v>
          </cell>
          <cell r="E906">
            <v>18.79</v>
          </cell>
          <cell r="F906">
            <v>263.82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164.87</v>
          </cell>
          <cell r="E907">
            <v>18.79</v>
          </cell>
          <cell r="F907">
            <v>183.66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160.18</v>
          </cell>
          <cell r="E908">
            <v>17.27</v>
          </cell>
          <cell r="F908">
            <v>177.45</v>
          </cell>
        </row>
        <row r="909">
          <cell r="A909" t="str">
            <v>16.16</v>
          </cell>
          <cell r="B909" t="str">
            <v>Telhamento em material sintético</v>
          </cell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75.8</v>
          </cell>
          <cell r="E910">
            <v>17.27</v>
          </cell>
          <cell r="F910">
            <v>93.07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111.19</v>
          </cell>
          <cell r="E911">
            <v>17.27</v>
          </cell>
          <cell r="F911">
            <v>128.46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156.01</v>
          </cell>
          <cell r="E912">
            <v>8.6300000000000008</v>
          </cell>
          <cell r="F912">
            <v>164.64</v>
          </cell>
        </row>
        <row r="913">
          <cell r="A913" t="str">
            <v>16.20</v>
          </cell>
          <cell r="B913" t="str">
            <v>Telhamento em vidro</v>
          </cell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71.819999999999993</v>
          </cell>
          <cell r="E914">
            <v>4.32</v>
          </cell>
          <cell r="F914">
            <v>76.14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71.819999999999993</v>
          </cell>
          <cell r="E915">
            <v>4.32</v>
          </cell>
          <cell r="F915">
            <v>76.14</v>
          </cell>
        </row>
        <row r="916">
          <cell r="A916" t="str">
            <v>16.30</v>
          </cell>
          <cell r="B916" t="str">
            <v>Domos</v>
          </cell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716.07</v>
          </cell>
          <cell r="F917">
            <v>716.07</v>
          </cell>
        </row>
        <row r="918">
          <cell r="A918" t="str">
            <v>16.32</v>
          </cell>
          <cell r="B918" t="str">
            <v>Painel, chapas e fechamento</v>
          </cell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146.57</v>
          </cell>
          <cell r="E919">
            <v>88.36</v>
          </cell>
          <cell r="F919">
            <v>234.93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225.16</v>
          </cell>
          <cell r="E920">
            <v>79.52</v>
          </cell>
          <cell r="F920">
            <v>304.68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227.86</v>
          </cell>
          <cell r="E921">
            <v>88.36</v>
          </cell>
          <cell r="F921">
            <v>316.22000000000003</v>
          </cell>
        </row>
        <row r="922">
          <cell r="A922" t="str">
            <v>16.33</v>
          </cell>
          <cell r="B922" t="str">
            <v>Calhas e rufos</v>
          </cell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54.03</v>
          </cell>
          <cell r="E923">
            <v>52.65</v>
          </cell>
          <cell r="F923">
            <v>106.68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83.2</v>
          </cell>
          <cell r="E924">
            <v>62.22</v>
          </cell>
          <cell r="F924">
            <v>145.41999999999999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166.78</v>
          </cell>
          <cell r="E925">
            <v>67.010000000000005</v>
          </cell>
          <cell r="F925">
            <v>233.79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42.88</v>
          </cell>
          <cell r="E926">
            <v>52.65</v>
          </cell>
          <cell r="F926">
            <v>95.53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63.28</v>
          </cell>
          <cell r="E927">
            <v>62.22</v>
          </cell>
          <cell r="F927">
            <v>125.5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94.77</v>
          </cell>
          <cell r="E928">
            <v>45.47</v>
          </cell>
          <cell r="F928">
            <v>140.24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14.48</v>
          </cell>
          <cell r="E929">
            <v>1.36</v>
          </cell>
          <cell r="F929">
            <v>15.84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16.89</v>
          </cell>
          <cell r="E930">
            <v>1.95</v>
          </cell>
          <cell r="F930">
            <v>18.84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16.309999999999999</v>
          </cell>
          <cell r="E931">
            <v>2.73</v>
          </cell>
          <cell r="F931">
            <v>19.04</v>
          </cell>
        </row>
        <row r="932">
          <cell r="A932" t="str">
            <v>16.40</v>
          </cell>
          <cell r="B932" t="str">
            <v>Reparos, conservações e complementos - GRUPO 16</v>
          </cell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2.1</v>
          </cell>
          <cell r="E933">
            <v>17.27</v>
          </cell>
          <cell r="F933">
            <v>19.37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E934">
            <v>46.98</v>
          </cell>
          <cell r="F934">
            <v>46.98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E935">
            <v>46.98</v>
          </cell>
          <cell r="F935">
            <v>46.98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E936">
            <v>21.59</v>
          </cell>
          <cell r="F936">
            <v>21.59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E937">
            <v>31.32</v>
          </cell>
          <cell r="F937">
            <v>31.32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3.84</v>
          </cell>
          <cell r="E938">
            <v>17.27</v>
          </cell>
          <cell r="F938">
            <v>21.11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11.52</v>
          </cell>
          <cell r="E939">
            <v>17.27</v>
          </cell>
          <cell r="F939">
            <v>28.79</v>
          </cell>
        </row>
        <row r="940">
          <cell r="A940" t="str">
            <v>17</v>
          </cell>
          <cell r="B940" t="str">
            <v>REVESTIMENTO EM MASSA OU FUNDIDO NO LOCAL</v>
          </cell>
        </row>
        <row r="941">
          <cell r="A941" t="str">
            <v>17.01</v>
          </cell>
          <cell r="B941" t="str">
            <v>Regularização de base</v>
          </cell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817.42</v>
          </cell>
          <cell r="E942">
            <v>307.64</v>
          </cell>
          <cell r="F942">
            <v>1125.06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424.18</v>
          </cell>
          <cell r="E943">
            <v>307.64</v>
          </cell>
          <cell r="F943">
            <v>731.82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347.2</v>
          </cell>
          <cell r="E944">
            <v>307.64</v>
          </cell>
          <cell r="F944">
            <v>654.84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3.48</v>
          </cell>
          <cell r="E945">
            <v>23.95</v>
          </cell>
          <cell r="F945">
            <v>27.43</v>
          </cell>
        </row>
        <row r="946">
          <cell r="A946" t="str">
            <v>17.01.060</v>
          </cell>
          <cell r="B946" t="str">
            <v>Regularização de piso com nata de cimento e bianco</v>
          </cell>
          <cell r="C946" t="str">
            <v>M2</v>
          </cell>
          <cell r="D946">
            <v>8.09</v>
          </cell>
          <cell r="E946">
            <v>23.53</v>
          </cell>
          <cell r="F946">
            <v>31.62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1002.72</v>
          </cell>
          <cell r="E947">
            <v>307.64</v>
          </cell>
          <cell r="F947">
            <v>1310.3599999999999</v>
          </cell>
        </row>
        <row r="948">
          <cell r="A948" t="str">
            <v>17.02</v>
          </cell>
          <cell r="B948" t="str">
            <v>Revestimento em argamassa</v>
          </cell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2.11</v>
          </cell>
          <cell r="E949">
            <v>4.5599999999999996</v>
          </cell>
          <cell r="F949">
            <v>6.67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1.31</v>
          </cell>
          <cell r="E950">
            <v>4.5599999999999996</v>
          </cell>
          <cell r="F950">
            <v>5.87</v>
          </cell>
        </row>
        <row r="951">
          <cell r="A951" t="str">
            <v>17.02.040</v>
          </cell>
          <cell r="B951" t="str">
            <v>Chapisco com bianco</v>
          </cell>
          <cell r="C951" t="str">
            <v>M2</v>
          </cell>
          <cell r="D951">
            <v>6.48</v>
          </cell>
          <cell r="E951">
            <v>4.5599999999999996</v>
          </cell>
          <cell r="F951">
            <v>11.04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2.15</v>
          </cell>
          <cell r="E952">
            <v>6.65</v>
          </cell>
          <cell r="F952">
            <v>8.8000000000000007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3.54</v>
          </cell>
          <cell r="E953">
            <v>7.05</v>
          </cell>
          <cell r="F953">
            <v>10.59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8.2200000000000006</v>
          </cell>
          <cell r="E954">
            <v>12.53</v>
          </cell>
          <cell r="F954">
            <v>20.75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8.2200000000000006</v>
          </cell>
          <cell r="E955">
            <v>17.27</v>
          </cell>
          <cell r="F955">
            <v>25.49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34.85</v>
          </cell>
          <cell r="E956">
            <v>10.79</v>
          </cell>
          <cell r="F956">
            <v>45.64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1.7</v>
          </cell>
          <cell r="E957">
            <v>10.79</v>
          </cell>
          <cell r="F957">
            <v>12.49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8.7100000000000009</v>
          </cell>
          <cell r="E958">
            <v>28.06</v>
          </cell>
          <cell r="F958">
            <v>36.770000000000003</v>
          </cell>
        </row>
        <row r="959">
          <cell r="A959" t="str">
            <v>17.03</v>
          </cell>
          <cell r="B959" t="str">
            <v>Revestimento em cimentado</v>
          </cell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8.49</v>
          </cell>
          <cell r="E960">
            <v>23.74</v>
          </cell>
          <cell r="F960">
            <v>32.229999999999997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9.1</v>
          </cell>
          <cell r="E961">
            <v>28.06</v>
          </cell>
          <cell r="F961">
            <v>37.159999999999997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28.58</v>
          </cell>
          <cell r="E962">
            <v>28.06</v>
          </cell>
          <cell r="F962">
            <v>56.64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8.49</v>
          </cell>
          <cell r="E963">
            <v>17.27</v>
          </cell>
          <cell r="F963">
            <v>25.76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8.49</v>
          </cell>
          <cell r="E964">
            <v>30.21</v>
          </cell>
          <cell r="F964">
            <v>38.700000000000003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6.1</v>
          </cell>
          <cell r="E965">
            <v>48.87</v>
          </cell>
          <cell r="F965">
            <v>54.97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1.44</v>
          </cell>
          <cell r="E966">
            <v>22.75</v>
          </cell>
          <cell r="F966">
            <v>24.19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1.61</v>
          </cell>
          <cell r="E967">
            <v>22.75</v>
          </cell>
          <cell r="F967">
            <v>24.36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1.84</v>
          </cell>
          <cell r="E968">
            <v>22.75</v>
          </cell>
          <cell r="F968">
            <v>24.59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2.25</v>
          </cell>
          <cell r="E969">
            <v>22.75</v>
          </cell>
          <cell r="F969">
            <v>25</v>
          </cell>
        </row>
        <row r="970">
          <cell r="A970" t="str">
            <v>17.04</v>
          </cell>
          <cell r="B970" t="str">
            <v>Revestimento em gesso</v>
          </cell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</v>
          </cell>
          <cell r="E971">
            <v>14.35</v>
          </cell>
          <cell r="F971">
            <v>19.350000000000001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</v>
          </cell>
          <cell r="E972">
            <v>14.35</v>
          </cell>
          <cell r="F972">
            <v>21.35</v>
          </cell>
        </row>
        <row r="973">
          <cell r="A973" t="str">
            <v>17.05</v>
          </cell>
          <cell r="B973" t="str">
            <v>Revestimento em concreto</v>
          </cell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407.88</v>
          </cell>
          <cell r="E974">
            <v>414.25</v>
          </cell>
          <cell r="F974">
            <v>822.13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477.2</v>
          </cell>
          <cell r="E975">
            <v>414.25</v>
          </cell>
          <cell r="F975">
            <v>891.45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508.07</v>
          </cell>
          <cell r="E976">
            <v>414.25</v>
          </cell>
          <cell r="F976">
            <v>922.32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28.19</v>
          </cell>
          <cell r="E977">
            <v>48.14</v>
          </cell>
          <cell r="F977">
            <v>76.33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13.68</v>
          </cell>
          <cell r="E978">
            <v>65.52</v>
          </cell>
          <cell r="F978">
            <v>79.2</v>
          </cell>
        </row>
        <row r="979">
          <cell r="A979" t="str">
            <v>17.10</v>
          </cell>
          <cell r="B979" t="str">
            <v>Revestimento em granilite fundido no local</v>
          </cell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78.42</v>
          </cell>
          <cell r="E980">
            <v>7.79</v>
          </cell>
          <cell r="F980">
            <v>86.21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43.17</v>
          </cell>
          <cell r="E981">
            <v>1.95</v>
          </cell>
          <cell r="F981">
            <v>45.12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76.34</v>
          </cell>
          <cell r="E982">
            <v>2.34</v>
          </cell>
          <cell r="F982">
            <v>78.680000000000007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40.130000000000003</v>
          </cell>
          <cell r="E983">
            <v>3.89</v>
          </cell>
          <cell r="F983">
            <v>44.02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88</v>
          </cell>
          <cell r="E984">
            <v>0.47</v>
          </cell>
          <cell r="F984">
            <v>88.47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186.14</v>
          </cell>
          <cell r="E985">
            <v>4.67</v>
          </cell>
          <cell r="F985">
            <v>190.81</v>
          </cell>
        </row>
        <row r="986">
          <cell r="A986" t="str">
            <v>17.12</v>
          </cell>
          <cell r="B986" t="str">
            <v>Revestimento industrial fundido no local</v>
          </cell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79.58</v>
          </cell>
          <cell r="E987">
            <v>7.79</v>
          </cell>
          <cell r="F987">
            <v>87.37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37.35</v>
          </cell>
          <cell r="E988">
            <v>1.95</v>
          </cell>
          <cell r="F988">
            <v>39.299999999999997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68.900000000000006</v>
          </cell>
          <cell r="E989">
            <v>2.34</v>
          </cell>
          <cell r="F989">
            <v>71.239999999999995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77.47</v>
          </cell>
          <cell r="E990">
            <v>2.34</v>
          </cell>
          <cell r="F990">
            <v>79.81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39.340000000000003</v>
          </cell>
          <cell r="E991">
            <v>3.89</v>
          </cell>
          <cell r="F991">
            <v>43.23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60</v>
          </cell>
          <cell r="F992">
            <v>60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142.9</v>
          </cell>
          <cell r="F993">
            <v>142.9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2523.33</v>
          </cell>
          <cell r="F994">
            <v>2523.33</v>
          </cell>
        </row>
        <row r="995">
          <cell r="A995" t="str">
            <v>17.20</v>
          </cell>
          <cell r="B995" t="str">
            <v>Revestimento especial fundido no local</v>
          </cell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28.84</v>
          </cell>
          <cell r="E996">
            <v>54.71</v>
          </cell>
          <cell r="F996">
            <v>83.55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74.39</v>
          </cell>
          <cell r="E997">
            <v>19.47</v>
          </cell>
          <cell r="F997">
            <v>93.86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10.1</v>
          </cell>
          <cell r="F998">
            <v>10.1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129.59</v>
          </cell>
          <cell r="E999">
            <v>19.47</v>
          </cell>
          <cell r="F999">
            <v>149.06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10.94</v>
          </cell>
          <cell r="E1000">
            <v>21.46</v>
          </cell>
          <cell r="F1000">
            <v>32.4</v>
          </cell>
        </row>
        <row r="1001">
          <cell r="A1001" t="str">
            <v>17.40</v>
          </cell>
          <cell r="B1001" t="str">
            <v>Reparos e conservações em massa e concreto - GRUPO 17</v>
          </cell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41.24</v>
          </cell>
          <cell r="F1002">
            <v>41.24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37.18</v>
          </cell>
          <cell r="F1003">
            <v>37.18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38.67</v>
          </cell>
          <cell r="F1004">
            <v>38.67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26.2</v>
          </cell>
          <cell r="F1005">
            <v>26.2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E1006">
            <v>43.16</v>
          </cell>
          <cell r="F1006">
            <v>43.16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8.8800000000000008</v>
          </cell>
          <cell r="E1007">
            <v>21.99</v>
          </cell>
          <cell r="F1007">
            <v>30.87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17.28</v>
          </cell>
          <cell r="E1008">
            <v>21.99</v>
          </cell>
          <cell r="F1008">
            <v>39.270000000000003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4.74</v>
          </cell>
          <cell r="E1009">
            <v>11.47</v>
          </cell>
          <cell r="F1009">
            <v>16.21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9.2100000000000009</v>
          </cell>
          <cell r="E1010">
            <v>11.47</v>
          </cell>
          <cell r="F1010">
            <v>20.68</v>
          </cell>
        </row>
        <row r="1011">
          <cell r="A1011" t="str">
            <v>18</v>
          </cell>
          <cell r="B1011" t="str">
            <v>REVESTIMENTO CERAMICO</v>
          </cell>
        </row>
        <row r="1012">
          <cell r="A1012" t="str">
            <v>18.05</v>
          </cell>
          <cell r="B1012" t="str">
            <v>Plaqueta laminada para revestimento</v>
          </cell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60.21</v>
          </cell>
          <cell r="E1013">
            <v>12.42</v>
          </cell>
          <cell r="F1013">
            <v>72.63</v>
          </cell>
        </row>
        <row r="1014">
          <cell r="A1014" t="str">
            <v>18.06</v>
          </cell>
          <cell r="B1014" t="str">
            <v>Placa cerâmica esmaltada prensada</v>
          </cell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29.61</v>
          </cell>
          <cell r="E1015">
            <v>14.7</v>
          </cell>
          <cell r="F1015">
            <v>44.31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4.87</v>
          </cell>
          <cell r="E1016">
            <v>1.17</v>
          </cell>
          <cell r="F1016">
            <v>6.04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145.13999999999999</v>
          </cell>
          <cell r="E1017">
            <v>14.7</v>
          </cell>
          <cell r="F1017">
            <v>159.84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24.44</v>
          </cell>
          <cell r="E1018">
            <v>1.17</v>
          </cell>
          <cell r="F1018">
            <v>25.61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44.44</v>
          </cell>
          <cell r="E1019">
            <v>14.7</v>
          </cell>
          <cell r="F1019">
            <v>59.14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7.23</v>
          </cell>
          <cell r="E1020">
            <v>1.17</v>
          </cell>
          <cell r="F1020">
            <v>8.4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30.78</v>
          </cell>
          <cell r="E1021">
            <v>14.7</v>
          </cell>
          <cell r="F1021">
            <v>45.48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4.8899999999999997</v>
          </cell>
          <cell r="E1022">
            <v>1.17</v>
          </cell>
          <cell r="F1022">
            <v>6.06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10.56</v>
          </cell>
          <cell r="E1023">
            <v>61.82</v>
          </cell>
          <cell r="F1023">
            <v>72.38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1.19</v>
          </cell>
          <cell r="E1024">
            <v>9.81</v>
          </cell>
          <cell r="F1024">
            <v>11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2.4</v>
          </cell>
          <cell r="E1025">
            <v>9.81</v>
          </cell>
          <cell r="F1025">
            <v>12.21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2.39</v>
          </cell>
          <cell r="E1026">
            <v>9.81</v>
          </cell>
          <cell r="F1026">
            <v>12.2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</v>
          </cell>
          <cell r="E1027">
            <v>9.81</v>
          </cell>
          <cell r="F1027">
            <v>15.81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0.12</v>
          </cell>
          <cell r="E1028">
            <v>1.1000000000000001</v>
          </cell>
          <cell r="F1028">
            <v>1.22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0.24</v>
          </cell>
          <cell r="E1029">
            <v>1.1000000000000001</v>
          </cell>
          <cell r="F1029">
            <v>1.34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0.24</v>
          </cell>
          <cell r="E1030">
            <v>1.1000000000000001</v>
          </cell>
          <cell r="F1030">
            <v>1.34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</v>
          </cell>
          <cell r="E1031">
            <v>1.1000000000000001</v>
          </cell>
          <cell r="F1031">
            <v>1.7</v>
          </cell>
        </row>
        <row r="1032">
          <cell r="A1032" t="str">
            <v>18.07</v>
          </cell>
          <cell r="B1032" t="str">
            <v>Placa ceramica nao esmaltada extrudada</v>
          </cell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126.3</v>
          </cell>
          <cell r="E1033">
            <v>14.7</v>
          </cell>
          <cell r="F1033">
            <v>141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163.79</v>
          </cell>
          <cell r="E1034">
            <v>14.7</v>
          </cell>
          <cell r="F1034">
            <v>178.49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202.42</v>
          </cell>
          <cell r="E1035">
            <v>14.7</v>
          </cell>
          <cell r="F1035">
            <v>217.12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41.76</v>
          </cell>
          <cell r="E1036">
            <v>1.47</v>
          </cell>
          <cell r="F1036">
            <v>43.23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273.35000000000002</v>
          </cell>
          <cell r="E1037">
            <v>14.7</v>
          </cell>
          <cell r="F1037">
            <v>288.05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50.78</v>
          </cell>
          <cell r="E1038">
            <v>1.47</v>
          </cell>
          <cell r="F1038">
            <v>52.25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37.729999999999997</v>
          </cell>
          <cell r="E1039">
            <v>9.81</v>
          </cell>
          <cell r="F1039">
            <v>47.54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28.48</v>
          </cell>
          <cell r="E1040">
            <v>9.81</v>
          </cell>
          <cell r="F1040">
            <v>38.29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62.88</v>
          </cell>
          <cell r="E1041">
            <v>9.81</v>
          </cell>
          <cell r="F1041">
            <v>72.69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47.46</v>
          </cell>
          <cell r="E1042">
            <v>9.81</v>
          </cell>
          <cell r="F1042">
            <v>57.27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50</v>
          </cell>
          <cell r="E1043">
            <v>9.81</v>
          </cell>
          <cell r="F1043">
            <v>59.81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3.77</v>
          </cell>
          <cell r="E1044">
            <v>0.98</v>
          </cell>
          <cell r="F1044">
            <v>4.75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2.85</v>
          </cell>
          <cell r="E1045">
            <v>0.98</v>
          </cell>
          <cell r="F1045">
            <v>3.83</v>
          </cell>
        </row>
        <row r="1046">
          <cell r="A1046" t="str">
            <v>18.08</v>
          </cell>
          <cell r="B1046" t="str">
            <v>Revestimento em porcelanato</v>
          </cell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99.71</v>
          </cell>
          <cell r="E1047">
            <v>38.840000000000003</v>
          </cell>
          <cell r="F1047">
            <v>138.55000000000001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17.75</v>
          </cell>
          <cell r="E1048">
            <v>10.79</v>
          </cell>
          <cell r="F1048">
            <v>28.54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153.06</v>
          </cell>
          <cell r="E1049">
            <v>38.840000000000003</v>
          </cell>
          <cell r="F1049">
            <v>191.9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27.04</v>
          </cell>
          <cell r="E1050">
            <v>10.79</v>
          </cell>
          <cell r="F1050">
            <v>37.83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87.06</v>
          </cell>
          <cell r="E1051">
            <v>38.840000000000003</v>
          </cell>
          <cell r="F1051">
            <v>125.9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15.55</v>
          </cell>
          <cell r="E1052">
            <v>10.79</v>
          </cell>
          <cell r="F1052">
            <v>26.34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176.71</v>
          </cell>
          <cell r="E1053">
            <v>38.840000000000003</v>
          </cell>
          <cell r="F1053">
            <v>215.55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31.36</v>
          </cell>
          <cell r="E1054">
            <v>10.79</v>
          </cell>
          <cell r="F1054">
            <v>42.15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109.22</v>
          </cell>
          <cell r="E1055">
            <v>38.840000000000003</v>
          </cell>
          <cell r="F1055">
            <v>148.06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19.61</v>
          </cell>
          <cell r="E1056">
            <v>10.79</v>
          </cell>
          <cell r="F1056">
            <v>30.4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170.64</v>
          </cell>
          <cell r="E1057">
            <v>38.840000000000003</v>
          </cell>
          <cell r="F1057">
            <v>209.48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30.3</v>
          </cell>
          <cell r="E1058">
            <v>10.79</v>
          </cell>
          <cell r="F1058">
            <v>41.09</v>
          </cell>
        </row>
        <row r="1059">
          <cell r="A1059" t="str">
            <v>18.11</v>
          </cell>
          <cell r="B1059" t="str">
            <v>Revestimento em placa ceramica esmaltada</v>
          </cell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117</v>
          </cell>
          <cell r="E1060">
            <v>22</v>
          </cell>
          <cell r="F1060">
            <v>139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65.23</v>
          </cell>
          <cell r="E1061">
            <v>22</v>
          </cell>
          <cell r="F1061">
            <v>87.23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65.22</v>
          </cell>
          <cell r="E1062">
            <v>22</v>
          </cell>
          <cell r="F1062">
            <v>87.22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50.21</v>
          </cell>
          <cell r="E1063">
            <v>22</v>
          </cell>
          <cell r="F1063">
            <v>72.209999999999994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53.47</v>
          </cell>
          <cell r="E1064">
            <v>22</v>
          </cell>
          <cell r="F1064">
            <v>75.47</v>
          </cell>
        </row>
        <row r="1065">
          <cell r="A1065" t="str">
            <v>18.12</v>
          </cell>
          <cell r="B1065" t="str">
            <v>Revestimento em pastilha e mosaico</v>
          </cell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164.57</v>
          </cell>
          <cell r="E1066">
            <v>27.84</v>
          </cell>
          <cell r="F1066">
            <v>192.41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346.54</v>
          </cell>
          <cell r="E1067">
            <v>27.84</v>
          </cell>
          <cell r="F1067">
            <v>374.38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364.66</v>
          </cell>
          <cell r="E1068">
            <v>27.84</v>
          </cell>
          <cell r="F1068">
            <v>392.5</v>
          </cell>
        </row>
        <row r="1069">
          <cell r="A1069" t="str">
            <v>18.13</v>
          </cell>
          <cell r="B1069" t="str">
            <v>Revestimento ceramico nao esmaltado extrudado</v>
          </cell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116.65</v>
          </cell>
          <cell r="E1070">
            <v>17.82</v>
          </cell>
          <cell r="F1070">
            <v>134.47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117.4</v>
          </cell>
          <cell r="E1071">
            <v>17.82</v>
          </cell>
          <cell r="F1071">
            <v>135.22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41.53</v>
          </cell>
          <cell r="E1072">
            <v>9.81</v>
          </cell>
          <cell r="F1072">
            <v>51.34</v>
          </cell>
        </row>
        <row r="1073">
          <cell r="A1073" t="str">
            <v>19</v>
          </cell>
          <cell r="B1073" t="str">
            <v>REVESTIMENTO EM PEDRA</v>
          </cell>
        </row>
        <row r="1074">
          <cell r="A1074" t="str">
            <v>19.01</v>
          </cell>
          <cell r="B1074" t="str">
            <v>Granito</v>
          </cell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388.65</v>
          </cell>
          <cell r="E1075">
            <v>45.3</v>
          </cell>
          <cell r="F1075">
            <v>433.95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124.84</v>
          </cell>
          <cell r="E1076">
            <v>20.85</v>
          </cell>
          <cell r="F1076">
            <v>145.69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148.6</v>
          </cell>
          <cell r="E1077">
            <v>26.06</v>
          </cell>
          <cell r="F1077">
            <v>174.66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332.27</v>
          </cell>
          <cell r="E1078">
            <v>52.11</v>
          </cell>
          <cell r="F1078">
            <v>384.38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74.64</v>
          </cell>
          <cell r="E1079">
            <v>11.41</v>
          </cell>
          <cell r="F1079">
            <v>86.05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80.8</v>
          </cell>
          <cell r="E1080">
            <v>11.41</v>
          </cell>
          <cell r="F1080">
            <v>92.21</v>
          </cell>
        </row>
        <row r="1081">
          <cell r="A1081" t="str">
            <v>19.02</v>
          </cell>
          <cell r="B1081" t="str">
            <v>Marmore</v>
          </cell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556.11</v>
          </cell>
          <cell r="E1082">
            <v>11.68</v>
          </cell>
          <cell r="F1082">
            <v>567.79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632.22</v>
          </cell>
          <cell r="E1083">
            <v>11.68</v>
          </cell>
          <cell r="F1083">
            <v>643.9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742.55</v>
          </cell>
          <cell r="E1084">
            <v>13.63</v>
          </cell>
          <cell r="F1084">
            <v>756.18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798.45</v>
          </cell>
          <cell r="E1085">
            <v>13.63</v>
          </cell>
          <cell r="F1085">
            <v>812.08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315.86</v>
          </cell>
          <cell r="E1086">
            <v>6.81</v>
          </cell>
          <cell r="F1086">
            <v>322.67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313.52999999999997</v>
          </cell>
          <cell r="E1087">
            <v>6.81</v>
          </cell>
          <cell r="F1087">
            <v>320.33999999999997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56.4</v>
          </cell>
          <cell r="E1088">
            <v>1.95</v>
          </cell>
          <cell r="F1088">
            <v>58.35</v>
          </cell>
        </row>
        <row r="1089">
          <cell r="A1089" t="str">
            <v>19.03</v>
          </cell>
          <cell r="B1089" t="str">
            <v>Pedra</v>
          </cell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229.17</v>
          </cell>
          <cell r="E1090">
            <v>31.15</v>
          </cell>
          <cell r="F1090">
            <v>260.32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317.38</v>
          </cell>
          <cell r="E1091">
            <v>31.15</v>
          </cell>
          <cell r="F1091">
            <v>348.53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89.51</v>
          </cell>
          <cell r="E1092">
            <v>24.44</v>
          </cell>
          <cell r="F1092">
            <v>113.95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2.84</v>
          </cell>
          <cell r="E1093">
            <v>26.32</v>
          </cell>
          <cell r="F1093">
            <v>29.16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5.76</v>
          </cell>
          <cell r="E1094">
            <v>39.270000000000003</v>
          </cell>
          <cell r="F1094">
            <v>45.03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76.66</v>
          </cell>
          <cell r="E1095">
            <v>1.95</v>
          </cell>
          <cell r="F1095">
            <v>78.61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125.18</v>
          </cell>
          <cell r="E1096">
            <v>25.06</v>
          </cell>
          <cell r="F1096">
            <v>150.24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24.35</v>
          </cell>
          <cell r="E1097">
            <v>6.69</v>
          </cell>
          <cell r="F1097">
            <v>31.04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119.68</v>
          </cell>
          <cell r="E1098">
            <v>3.89</v>
          </cell>
          <cell r="F1098">
            <v>123.57</v>
          </cell>
        </row>
        <row r="1099">
          <cell r="A1099" t="str">
            <v>19.20</v>
          </cell>
          <cell r="B1099" t="str">
            <v>Reparos, conservacoes e complementos - GRUPO 19</v>
          </cell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10.57</v>
          </cell>
          <cell r="E1100">
            <v>50.1</v>
          </cell>
          <cell r="F1100">
            <v>60.67</v>
          </cell>
        </row>
        <row r="1101">
          <cell r="A1101" t="str">
            <v>20</v>
          </cell>
          <cell r="B1101" t="str">
            <v>REVESTIMENTO EM MADEIRA</v>
          </cell>
        </row>
        <row r="1102">
          <cell r="A1102" t="str">
            <v>20.01</v>
          </cell>
          <cell r="B1102" t="str">
            <v>Lambris de madeira</v>
          </cell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108.37</v>
          </cell>
          <cell r="E1103">
            <v>66.69</v>
          </cell>
          <cell r="F1103">
            <v>175.06</v>
          </cell>
        </row>
        <row r="1104">
          <cell r="A1104" t="str">
            <v>20.03</v>
          </cell>
          <cell r="B1104" t="str">
            <v>Soalho de madeira</v>
          </cell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566.36</v>
          </cell>
          <cell r="F1105">
            <v>566.36</v>
          </cell>
        </row>
        <row r="1106">
          <cell r="A1106" t="str">
            <v>20.04</v>
          </cell>
          <cell r="B1106" t="str">
            <v>Tacos</v>
          </cell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274.14999999999998</v>
          </cell>
          <cell r="E1107">
            <v>21.92</v>
          </cell>
          <cell r="F1107">
            <v>296.07</v>
          </cell>
        </row>
        <row r="1108">
          <cell r="A1108" t="str">
            <v>20.10</v>
          </cell>
          <cell r="B1108" t="str">
            <v>Rodape de madeira</v>
          </cell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21.35</v>
          </cell>
          <cell r="E1109">
            <v>14.55</v>
          </cell>
          <cell r="F1109">
            <v>35.9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6.07</v>
          </cell>
          <cell r="E1110">
            <v>3.55</v>
          </cell>
          <cell r="F1110">
            <v>9.6199999999999992</v>
          </cell>
        </row>
        <row r="1111">
          <cell r="A1111" t="str">
            <v>20.20</v>
          </cell>
          <cell r="B1111" t="str">
            <v>Reparos, conservacoes e complementos - GRUPO 20</v>
          </cell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0.66</v>
          </cell>
          <cell r="E1112">
            <v>8.6300000000000008</v>
          </cell>
          <cell r="F1112">
            <v>9.2899999999999991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23.72</v>
          </cell>
          <cell r="E1113">
            <v>21.92</v>
          </cell>
          <cell r="F1113">
            <v>45.64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0.66</v>
          </cell>
          <cell r="E1114">
            <v>11</v>
          </cell>
          <cell r="F1114">
            <v>11.66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122.63</v>
          </cell>
          <cell r="F1115">
            <v>122.63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58.81</v>
          </cell>
          <cell r="F1116">
            <v>58.81</v>
          </cell>
        </row>
        <row r="1117">
          <cell r="A1117" t="str">
            <v>21</v>
          </cell>
          <cell r="B1117" t="str">
            <v>REVESTIMENTO SINTETICO E METALICO</v>
          </cell>
        </row>
        <row r="1118">
          <cell r="A1118" t="str">
            <v>21.01</v>
          </cell>
          <cell r="B1118" t="str">
            <v>Revestimento em borracha</v>
          </cell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80.13</v>
          </cell>
          <cell r="E1119">
            <v>9.93</v>
          </cell>
          <cell r="F1119">
            <v>90.06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61.51</v>
          </cell>
          <cell r="F1120">
            <v>61.51</v>
          </cell>
        </row>
        <row r="1121">
          <cell r="A1121" t="str">
            <v>21.02</v>
          </cell>
          <cell r="B1121" t="str">
            <v>Revestimento vinilico</v>
          </cell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128.16999999999999</v>
          </cell>
          <cell r="E1122">
            <v>22.04</v>
          </cell>
          <cell r="F1122">
            <v>150.21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197.47</v>
          </cell>
          <cell r="E1123">
            <v>22.04</v>
          </cell>
          <cell r="F1123">
            <v>219.51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240.28</v>
          </cell>
          <cell r="F1124">
            <v>240.28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186.46</v>
          </cell>
          <cell r="E1125">
            <v>22.04</v>
          </cell>
          <cell r="F1125">
            <v>208.5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334.78</v>
          </cell>
          <cell r="E1126">
            <v>22.04</v>
          </cell>
          <cell r="F1126">
            <v>356.82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211.92</v>
          </cell>
          <cell r="E1127">
            <v>22.04</v>
          </cell>
          <cell r="F1127">
            <v>233.96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519.58000000000004</v>
          </cell>
          <cell r="E1128">
            <v>22.04</v>
          </cell>
          <cell r="F1128">
            <v>541.62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409.02</v>
          </cell>
          <cell r="E1129">
            <v>22.04</v>
          </cell>
          <cell r="F1129">
            <v>431.06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328.61</v>
          </cell>
          <cell r="E1130">
            <v>44.75</v>
          </cell>
          <cell r="F1130">
            <v>373.36</v>
          </cell>
        </row>
        <row r="1131">
          <cell r="A1131" t="str">
            <v>21.03</v>
          </cell>
          <cell r="B1131" t="str">
            <v>Revestimento metalico</v>
          </cell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1126.08</v>
          </cell>
          <cell r="F1132">
            <v>1126.08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289.18</v>
          </cell>
          <cell r="F1133">
            <v>289.18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F1134">
            <v>730.72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447.77</v>
          </cell>
          <cell r="F1135">
            <v>447.77</v>
          </cell>
        </row>
        <row r="1136">
          <cell r="A1136" t="str">
            <v>21.04</v>
          </cell>
          <cell r="B1136" t="str">
            <v>Forracao e carpete</v>
          </cell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131.69999999999999</v>
          </cell>
          <cell r="F1137">
            <v>131.69999999999999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155.86000000000001</v>
          </cell>
          <cell r="F1138">
            <v>155.86000000000001</v>
          </cell>
        </row>
        <row r="1139">
          <cell r="A1139" t="str">
            <v>21.05</v>
          </cell>
          <cell r="B1139" t="str">
            <v>Revestimento em cimento reforcado com fio sintetico (CRFS)</v>
          </cell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175.29</v>
          </cell>
          <cell r="E1140">
            <v>93.95</v>
          </cell>
          <cell r="F1140">
            <v>269.24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301.88</v>
          </cell>
          <cell r="F1141">
            <v>301.88</v>
          </cell>
        </row>
        <row r="1142">
          <cell r="A1142" t="str">
            <v>21.07</v>
          </cell>
          <cell r="B1142" t="str">
            <v>Revestimento sintetico</v>
          </cell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473.66</v>
          </cell>
          <cell r="F1143">
            <v>473.66</v>
          </cell>
        </row>
        <row r="1144">
          <cell r="A1144" t="str">
            <v>21.10</v>
          </cell>
          <cell r="B1144" t="str">
            <v>Rodape sintetico</v>
          </cell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39</v>
          </cell>
          <cell r="E1145">
            <v>7.62</v>
          </cell>
          <cell r="F1145">
            <v>46.62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51.9</v>
          </cell>
          <cell r="E1146">
            <v>7.62</v>
          </cell>
          <cell r="F1146">
            <v>59.52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25.09</v>
          </cell>
          <cell r="E1147">
            <v>9.9499999999999993</v>
          </cell>
          <cell r="F1147">
            <v>35.04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31.05</v>
          </cell>
          <cell r="E1148">
            <v>9.9499999999999993</v>
          </cell>
          <cell r="F1148">
            <v>41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43.33</v>
          </cell>
          <cell r="E1149">
            <v>7.62</v>
          </cell>
          <cell r="F1149">
            <v>50.95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16.489999999999998</v>
          </cell>
          <cell r="E1150">
            <v>3.02</v>
          </cell>
          <cell r="F1150">
            <v>19.510000000000002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7.69</v>
          </cell>
          <cell r="F1151">
            <v>7.69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49.62</v>
          </cell>
          <cell r="F1152">
            <v>49.62</v>
          </cell>
        </row>
        <row r="1153">
          <cell r="A1153" t="str">
            <v>21.11</v>
          </cell>
          <cell r="B1153" t="str">
            <v>Degrau sintetico</v>
          </cell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115.64</v>
          </cell>
          <cell r="E1154">
            <v>8.1999999999999993</v>
          </cell>
          <cell r="F1154">
            <v>123.84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39.06</v>
          </cell>
          <cell r="E1155">
            <v>7.62</v>
          </cell>
          <cell r="F1155">
            <v>46.68</v>
          </cell>
        </row>
        <row r="1156">
          <cell r="A1156" t="str">
            <v>21.20</v>
          </cell>
          <cell r="B1156" t="str">
            <v>Reparos, conservacoes e complementos - GRUPO 21</v>
          </cell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9.7100000000000009</v>
          </cell>
          <cell r="E1157">
            <v>8.6300000000000008</v>
          </cell>
          <cell r="F1157">
            <v>18.34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3.83</v>
          </cell>
          <cell r="E1158">
            <v>30.21</v>
          </cell>
          <cell r="F1158">
            <v>34.04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E1159">
            <v>66.17</v>
          </cell>
          <cell r="F1159">
            <v>66.17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65.37</v>
          </cell>
          <cell r="F1160">
            <v>65.37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E1161">
            <v>11</v>
          </cell>
          <cell r="F1161">
            <v>11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12.62</v>
          </cell>
          <cell r="E1162">
            <v>11.85</v>
          </cell>
          <cell r="F1162">
            <v>24.47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13.45</v>
          </cell>
          <cell r="E1163">
            <v>11.85</v>
          </cell>
          <cell r="F1163">
            <v>25.3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55.03</v>
          </cell>
          <cell r="E1164">
            <v>3.02</v>
          </cell>
          <cell r="F1164">
            <v>58.05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13.37</v>
          </cell>
          <cell r="E1165">
            <v>1.51</v>
          </cell>
          <cell r="F1165">
            <v>14.88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32.01</v>
          </cell>
          <cell r="E1166">
            <v>6.47</v>
          </cell>
          <cell r="F1166">
            <v>38.479999999999997</v>
          </cell>
        </row>
        <row r="1167">
          <cell r="A1167" t="str">
            <v>22</v>
          </cell>
          <cell r="B1167" t="str">
            <v>FORRO, BRISE E FACHADA</v>
          </cell>
        </row>
        <row r="1168">
          <cell r="A1168" t="str">
            <v>22.01</v>
          </cell>
          <cell r="B1168" t="str">
            <v>Forro de madeira</v>
          </cell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46.38</v>
          </cell>
          <cell r="E1169">
            <v>25.89</v>
          </cell>
          <cell r="F1169">
            <v>72.27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83.35</v>
          </cell>
          <cell r="E1170">
            <v>51.79</v>
          </cell>
          <cell r="F1170">
            <v>135.13999999999999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117.94</v>
          </cell>
          <cell r="E1171">
            <v>56.11</v>
          </cell>
          <cell r="F1171">
            <v>174.05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18.559999999999999</v>
          </cell>
          <cell r="E1172">
            <v>17.27</v>
          </cell>
          <cell r="F1172">
            <v>35.83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152.79</v>
          </cell>
          <cell r="E1173">
            <v>51.79</v>
          </cell>
          <cell r="F1173">
            <v>204.58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117.63</v>
          </cell>
          <cell r="E1174">
            <v>25.89</v>
          </cell>
          <cell r="F1174">
            <v>143.52000000000001</v>
          </cell>
        </row>
        <row r="1175">
          <cell r="A1175" t="str">
            <v>22.02</v>
          </cell>
          <cell r="B1175" t="str">
            <v>Forro de gesso</v>
          </cell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70.05</v>
          </cell>
          <cell r="F1176">
            <v>70.05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84.54</v>
          </cell>
          <cell r="F1177">
            <v>84.54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101.2</v>
          </cell>
          <cell r="F1178">
            <v>101.2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87.53</v>
          </cell>
          <cell r="F1179">
            <v>87.53</v>
          </cell>
        </row>
        <row r="1180">
          <cell r="A1180" t="str">
            <v>22.03</v>
          </cell>
          <cell r="B1180" t="str">
            <v>Forro sintetico</v>
          </cell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94.91</v>
          </cell>
          <cell r="F1181">
            <v>94.91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125.33</v>
          </cell>
          <cell r="F1182">
            <v>125.33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97.52</v>
          </cell>
          <cell r="F1183">
            <v>97.52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106.43</v>
          </cell>
          <cell r="F1184">
            <v>106.43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75.62</v>
          </cell>
          <cell r="F1185">
            <v>75.62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215.57</v>
          </cell>
          <cell r="F1186">
            <v>215.57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141.79</v>
          </cell>
          <cell r="F1187">
            <v>141.79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163.02000000000001</v>
          </cell>
          <cell r="F1188">
            <v>163.02000000000001</v>
          </cell>
        </row>
        <row r="1189">
          <cell r="A1189" t="str">
            <v>22.04</v>
          </cell>
          <cell r="B1189" t="str">
            <v>Forro metalico</v>
          </cell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841.92</v>
          </cell>
          <cell r="F1190">
            <v>841.92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339.87</v>
          </cell>
          <cell r="F1191">
            <v>339.87</v>
          </cell>
        </row>
        <row r="1192">
          <cell r="A1192" t="str">
            <v>22.06</v>
          </cell>
          <cell r="B1192" t="str">
            <v>Brise-soleil</v>
          </cell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331.96</v>
          </cell>
          <cell r="E1193">
            <v>124.89</v>
          </cell>
          <cell r="F1193">
            <v>456.85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763.59</v>
          </cell>
          <cell r="F1194">
            <v>763.59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1307.18</v>
          </cell>
          <cell r="F1195">
            <v>1307.18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562.23</v>
          </cell>
          <cell r="F1196">
            <v>562.23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808.5</v>
          </cell>
          <cell r="F1197">
            <v>808.5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694.55</v>
          </cell>
          <cell r="F1198">
            <v>694.55</v>
          </cell>
        </row>
        <row r="1199">
          <cell r="A1199" t="str">
            <v>22.20</v>
          </cell>
          <cell r="B1199" t="str">
            <v>Reparos, conservacoes e complementos - GRUPO 22</v>
          </cell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56.76</v>
          </cell>
          <cell r="F1200">
            <v>56.76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1.33</v>
          </cell>
          <cell r="E1201">
            <v>12.95</v>
          </cell>
          <cell r="F1201">
            <v>14.28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E1202">
            <v>6.47</v>
          </cell>
          <cell r="F1202">
            <v>6.47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15.16</v>
          </cell>
          <cell r="F1203">
            <v>15.16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19.13</v>
          </cell>
          <cell r="F1204">
            <v>19.13</v>
          </cell>
        </row>
        <row r="1205">
          <cell r="A1205" t="str">
            <v>23</v>
          </cell>
          <cell r="B1205" t="str">
            <v>ESQUADRIA, MARCENARIA E ELEMENTO EM MADEIRA</v>
          </cell>
        </row>
        <row r="1206">
          <cell r="A1206" t="str">
            <v>23.01</v>
          </cell>
          <cell r="B1206" t="str">
            <v>Janela e veneziana em madeira</v>
          </cell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1024.9100000000001</v>
          </cell>
          <cell r="E1207">
            <v>56.53</v>
          </cell>
          <cell r="F1207">
            <v>1081.44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875.39</v>
          </cell>
          <cell r="E1208">
            <v>56.53</v>
          </cell>
          <cell r="F1208">
            <v>931.92</v>
          </cell>
        </row>
        <row r="1209">
          <cell r="A1209" t="str">
            <v>23.02</v>
          </cell>
          <cell r="B1209" t="str">
            <v>Porta macho / femea montada com batente</v>
          </cell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707.31</v>
          </cell>
          <cell r="E1210">
            <v>59.57</v>
          </cell>
          <cell r="F1210">
            <v>766.88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1208.5999999999999</v>
          </cell>
          <cell r="E1211">
            <v>120.86</v>
          </cell>
          <cell r="F1211">
            <v>1329.46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1340.86</v>
          </cell>
          <cell r="E1212">
            <v>120.86</v>
          </cell>
          <cell r="F1212">
            <v>1461.72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1468.43</v>
          </cell>
          <cell r="E1213">
            <v>120.86</v>
          </cell>
          <cell r="F1213">
            <v>1589.29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2106.52</v>
          </cell>
          <cell r="E1214">
            <v>151.07</v>
          </cell>
          <cell r="F1214">
            <v>2257.59</v>
          </cell>
        </row>
        <row r="1215">
          <cell r="A1215" t="str">
            <v>23.04</v>
          </cell>
          <cell r="B1215" t="str">
            <v>Porta lisa laminada montada com batente</v>
          </cell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1170.52</v>
          </cell>
          <cell r="E1216">
            <v>60.43</v>
          </cell>
          <cell r="F1216">
            <v>1230.95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1022.63</v>
          </cell>
          <cell r="E1217">
            <v>60.43</v>
          </cell>
          <cell r="F1217">
            <v>1083.06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1187.92</v>
          </cell>
          <cell r="E1218">
            <v>120.86</v>
          </cell>
          <cell r="F1218">
            <v>1308.78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1294.3699999999999</v>
          </cell>
          <cell r="E1219">
            <v>120.86</v>
          </cell>
          <cell r="F1219">
            <v>1415.23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1320.1</v>
          </cell>
          <cell r="E1220">
            <v>120.86</v>
          </cell>
          <cell r="F1220">
            <v>1440.96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2071.88</v>
          </cell>
          <cell r="E1221">
            <v>151.07</v>
          </cell>
          <cell r="F1221">
            <v>2222.9499999999998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2218.64</v>
          </cell>
          <cell r="E1222">
            <v>151.07</v>
          </cell>
          <cell r="F1222">
            <v>2369.71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4037.94</v>
          </cell>
          <cell r="E1223">
            <v>172.66</v>
          </cell>
          <cell r="F1223">
            <v>4210.6000000000004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948.93</v>
          </cell>
          <cell r="E1224">
            <v>15.1</v>
          </cell>
          <cell r="F1224">
            <v>964.03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1430.29</v>
          </cell>
          <cell r="E1225">
            <v>116.54</v>
          </cell>
          <cell r="F1225">
            <v>1546.83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1489.22</v>
          </cell>
          <cell r="E1226">
            <v>112.22</v>
          </cell>
          <cell r="F1226">
            <v>1601.44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1619.58</v>
          </cell>
          <cell r="E1227">
            <v>112.22</v>
          </cell>
          <cell r="F1227">
            <v>1731.8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1645.31</v>
          </cell>
          <cell r="E1228">
            <v>112.22</v>
          </cell>
          <cell r="F1228">
            <v>1757.53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2341.79</v>
          </cell>
          <cell r="E1229">
            <v>146.74</v>
          </cell>
          <cell r="F1229">
            <v>2488.5300000000002</v>
          </cell>
        </row>
        <row r="1230">
          <cell r="A1230" t="str">
            <v>23.08</v>
          </cell>
          <cell r="B1230" t="str">
            <v>Marcenaria em geral</v>
          </cell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115.49</v>
          </cell>
          <cell r="E1231">
            <v>43.16</v>
          </cell>
          <cell r="F1231">
            <v>158.65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9.43</v>
          </cell>
          <cell r="E1232">
            <v>8.6300000000000008</v>
          </cell>
          <cell r="F1232">
            <v>18.059999999999999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95.45</v>
          </cell>
          <cell r="E1233">
            <v>86.32</v>
          </cell>
          <cell r="F1233">
            <v>181.77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2023.04</v>
          </cell>
          <cell r="F1234">
            <v>2023.04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782.14</v>
          </cell>
          <cell r="F1235">
            <v>782.14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606</v>
          </cell>
          <cell r="E1236">
            <v>17.27</v>
          </cell>
          <cell r="F1236">
            <v>623.27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1517</v>
          </cell>
          <cell r="F1237">
            <v>1517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200.41</v>
          </cell>
          <cell r="E1238">
            <v>43.16</v>
          </cell>
          <cell r="F1238">
            <v>243.57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1040.0899999999999</v>
          </cell>
          <cell r="E1239">
            <v>185.59</v>
          </cell>
          <cell r="F1239">
            <v>1225.68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228.67</v>
          </cell>
          <cell r="E1240">
            <v>8.4600000000000009</v>
          </cell>
          <cell r="F1240">
            <v>237.13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1967.46</v>
          </cell>
          <cell r="F1241">
            <v>1967.46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1689.21</v>
          </cell>
          <cell r="F1242">
            <v>1689.21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458.5</v>
          </cell>
          <cell r="E1243">
            <v>35.54</v>
          </cell>
          <cell r="F1243">
            <v>494.04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683.56</v>
          </cell>
          <cell r="E1244">
            <v>172.64</v>
          </cell>
          <cell r="F1244">
            <v>856.2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441.75</v>
          </cell>
          <cell r="E1245">
            <v>86.31</v>
          </cell>
          <cell r="F1245">
            <v>528.05999999999995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152.38999999999999</v>
          </cell>
          <cell r="E1246">
            <v>8.6300000000000008</v>
          </cell>
          <cell r="F1246">
            <v>161.02000000000001</v>
          </cell>
        </row>
        <row r="1247">
          <cell r="A1247" t="str">
            <v>23.09</v>
          </cell>
          <cell r="B1247" t="str">
            <v>Porta lisa comum montada com batente</v>
          </cell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264.75</v>
          </cell>
          <cell r="E1248">
            <v>59.57</v>
          </cell>
          <cell r="F1248">
            <v>324.32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536.73</v>
          </cell>
          <cell r="E1249">
            <v>120.86</v>
          </cell>
          <cell r="F1249">
            <v>657.59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526.95000000000005</v>
          </cell>
          <cell r="E1250">
            <v>120.86</v>
          </cell>
          <cell r="F1250">
            <v>647.80999999999995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536.92999999999995</v>
          </cell>
          <cell r="E1251">
            <v>120.86</v>
          </cell>
          <cell r="F1251">
            <v>657.79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565.70000000000005</v>
          </cell>
          <cell r="E1252">
            <v>120.86</v>
          </cell>
          <cell r="F1252">
            <v>686.56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668.62</v>
          </cell>
          <cell r="E1253">
            <v>120.86</v>
          </cell>
          <cell r="F1253">
            <v>789.48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865.7</v>
          </cell>
          <cell r="E1254">
            <v>151.07</v>
          </cell>
          <cell r="F1254">
            <v>1016.77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945.36</v>
          </cell>
          <cell r="E1255">
            <v>174.8</v>
          </cell>
          <cell r="F1255">
            <v>1120.1600000000001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338.7</v>
          </cell>
          <cell r="E1256">
            <v>60.43</v>
          </cell>
          <cell r="F1256">
            <v>399.13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338.9</v>
          </cell>
          <cell r="E1257">
            <v>60.43</v>
          </cell>
          <cell r="F1257">
            <v>399.33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367.67</v>
          </cell>
          <cell r="E1258">
            <v>60.43</v>
          </cell>
          <cell r="F1258">
            <v>428.1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623.05999999999995</v>
          </cell>
          <cell r="E1259">
            <v>60.43</v>
          </cell>
          <cell r="F1259">
            <v>683.49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623.26</v>
          </cell>
          <cell r="E1260">
            <v>60.43</v>
          </cell>
          <cell r="F1260">
            <v>683.69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828.25</v>
          </cell>
          <cell r="E1261">
            <v>112.22</v>
          </cell>
          <cell r="F1261">
            <v>940.47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850.19</v>
          </cell>
          <cell r="E1262">
            <v>112.22</v>
          </cell>
          <cell r="F1262">
            <v>962.41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890.91</v>
          </cell>
          <cell r="E1263">
            <v>112.22</v>
          </cell>
          <cell r="F1263">
            <v>1003.13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1135.6099999999999</v>
          </cell>
          <cell r="E1264">
            <v>146.74</v>
          </cell>
          <cell r="F1264">
            <v>1282.3499999999999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1183.83</v>
          </cell>
          <cell r="E1265">
            <v>146.74</v>
          </cell>
          <cell r="F1265">
            <v>1330.57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719.6</v>
          </cell>
          <cell r="E1266">
            <v>60.43</v>
          </cell>
          <cell r="F1266">
            <v>780.03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826.08</v>
          </cell>
          <cell r="E1267">
            <v>60.43</v>
          </cell>
          <cell r="F1267">
            <v>886.51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1099.43</v>
          </cell>
          <cell r="E1268">
            <v>151.07</v>
          </cell>
          <cell r="F1268">
            <v>1250.5</v>
          </cell>
        </row>
        <row r="1269">
          <cell r="A1269" t="str">
            <v>23.11</v>
          </cell>
          <cell r="B1269" t="str">
            <v>Porta lisa para acabamento em verniz montada com batente</v>
          </cell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271.48</v>
          </cell>
          <cell r="E1270">
            <v>59.57</v>
          </cell>
          <cell r="F1270">
            <v>331.05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543.01</v>
          </cell>
          <cell r="E1271">
            <v>120.86</v>
          </cell>
          <cell r="F1271">
            <v>663.87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544.14</v>
          </cell>
          <cell r="E1272">
            <v>120.86</v>
          </cell>
          <cell r="F1272">
            <v>665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577.01</v>
          </cell>
          <cell r="E1273">
            <v>120.86</v>
          </cell>
          <cell r="F1273">
            <v>697.87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652.17999999999995</v>
          </cell>
          <cell r="F1275">
            <v>652.17999999999995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652.17999999999995</v>
          </cell>
          <cell r="F1277">
            <v>652.17999999999995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673.04</v>
          </cell>
          <cell r="F1278">
            <v>673.04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618.71</v>
          </cell>
          <cell r="F1279">
            <v>618.71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669.57</v>
          </cell>
          <cell r="F1280">
            <v>669.57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811.44</v>
          </cell>
          <cell r="F1281">
            <v>811.44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831.52</v>
          </cell>
          <cell r="F1282">
            <v>831.52</v>
          </cell>
        </row>
        <row r="1283">
          <cell r="A1283" t="str">
            <v>23.20</v>
          </cell>
          <cell r="B1283" t="str">
            <v>Reparos, conservacoes e complementos - GRUPO 23</v>
          </cell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E1284">
            <v>56.11</v>
          </cell>
          <cell r="F1284">
            <v>56.11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E1285">
            <v>69.05</v>
          </cell>
          <cell r="F1285">
            <v>69.05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E1286">
            <v>2.15</v>
          </cell>
          <cell r="F1286">
            <v>2.15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46.57</v>
          </cell>
          <cell r="E1287">
            <v>12.95</v>
          </cell>
          <cell r="F1287">
            <v>59.52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1335.09</v>
          </cell>
          <cell r="E1288">
            <v>172.64</v>
          </cell>
          <cell r="F1288">
            <v>1507.73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7.49</v>
          </cell>
          <cell r="E1289">
            <v>2.15</v>
          </cell>
          <cell r="F1289">
            <v>9.64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279.17</v>
          </cell>
          <cell r="F1290">
            <v>279.17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1183.3800000000001</v>
          </cell>
          <cell r="E1291">
            <v>21.59</v>
          </cell>
          <cell r="F1291">
            <v>1204.97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224.07</v>
          </cell>
          <cell r="E1292">
            <v>21.59</v>
          </cell>
          <cell r="F1292">
            <v>245.66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455.73</v>
          </cell>
          <cell r="E1293">
            <v>21.59</v>
          </cell>
          <cell r="F1293">
            <v>477.32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237.8</v>
          </cell>
          <cell r="E1294">
            <v>64.75</v>
          </cell>
          <cell r="F1294">
            <v>302.55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228.02</v>
          </cell>
          <cell r="E1295">
            <v>64.75</v>
          </cell>
          <cell r="F1295">
            <v>292.77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238</v>
          </cell>
          <cell r="E1296">
            <v>64.75</v>
          </cell>
          <cell r="F1296">
            <v>302.75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266.77</v>
          </cell>
          <cell r="E1297">
            <v>64.75</v>
          </cell>
          <cell r="F1297">
            <v>331.52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888.99</v>
          </cell>
          <cell r="E1298">
            <v>64.75</v>
          </cell>
          <cell r="F1298">
            <v>953.74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1021.17</v>
          </cell>
          <cell r="E1299">
            <v>64.75</v>
          </cell>
          <cell r="F1299">
            <v>1085.92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995.44</v>
          </cell>
          <cell r="E1300">
            <v>64.75</v>
          </cell>
          <cell r="F1300">
            <v>1060.19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1274.94</v>
          </cell>
          <cell r="E1301">
            <v>64.75</v>
          </cell>
          <cell r="F1301">
            <v>1339.69</v>
          </cell>
        </row>
        <row r="1302">
          <cell r="A1302" t="str">
            <v>24</v>
          </cell>
          <cell r="B1302" t="str">
            <v>ESQUADRIA, SERRALHERIA E ELEMENTO EM FERRO</v>
          </cell>
        </row>
        <row r="1303">
          <cell r="A1303" t="str">
            <v>24.01</v>
          </cell>
          <cell r="B1303" t="str">
            <v>Caixilho em ferro</v>
          </cell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728.51</v>
          </cell>
          <cell r="E1304">
            <v>27.39</v>
          </cell>
          <cell r="F1304">
            <v>755.9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1038.6500000000001</v>
          </cell>
          <cell r="E1305">
            <v>27.39</v>
          </cell>
          <cell r="F1305">
            <v>1066.04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909.11</v>
          </cell>
          <cell r="E1306">
            <v>27.39</v>
          </cell>
          <cell r="F1306">
            <v>936.5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813.28</v>
          </cell>
          <cell r="E1307">
            <v>27.39</v>
          </cell>
          <cell r="F1307">
            <v>840.67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584.35</v>
          </cell>
          <cell r="E1308">
            <v>27.39</v>
          </cell>
          <cell r="F1308">
            <v>611.74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878.17</v>
          </cell>
          <cell r="E1309">
            <v>27.39</v>
          </cell>
          <cell r="F1309">
            <v>905.56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270.32</v>
          </cell>
          <cell r="F1310">
            <v>270.32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662.69</v>
          </cell>
          <cell r="E1311">
            <v>26.36</v>
          </cell>
          <cell r="F1311">
            <v>689.05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328.62</v>
          </cell>
          <cell r="E1312">
            <v>26.36</v>
          </cell>
          <cell r="F1312">
            <v>354.98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1476.03</v>
          </cell>
          <cell r="E1313">
            <v>69.8</v>
          </cell>
          <cell r="F1313">
            <v>1545.83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1201.58</v>
          </cell>
          <cell r="E1314">
            <v>90.54</v>
          </cell>
          <cell r="F1314">
            <v>1292.1199999999999</v>
          </cell>
        </row>
        <row r="1315">
          <cell r="A1315" t="str">
            <v>24.02</v>
          </cell>
          <cell r="B1315" t="str">
            <v>Portas, portoes e gradis</v>
          </cell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969.78</v>
          </cell>
          <cell r="E1316">
            <v>82.1</v>
          </cell>
          <cell r="F1316">
            <v>1051.8800000000001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1049.56</v>
          </cell>
          <cell r="E1317">
            <v>82.1</v>
          </cell>
          <cell r="F1317">
            <v>1131.6600000000001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1421.45</v>
          </cell>
          <cell r="E1318">
            <v>144.72999999999999</v>
          </cell>
          <cell r="F1318">
            <v>1566.18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1340.82</v>
          </cell>
          <cell r="E1319">
            <v>144.72999999999999</v>
          </cell>
          <cell r="F1319">
            <v>1485.55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1316.89</v>
          </cell>
          <cell r="E1320">
            <v>144.72999999999999</v>
          </cell>
          <cell r="F1320">
            <v>1461.62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1439.33</v>
          </cell>
          <cell r="E1321">
            <v>157.38999999999999</v>
          </cell>
          <cell r="F1321">
            <v>1596.72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1293.42</v>
          </cell>
          <cell r="E1322">
            <v>157.38999999999999</v>
          </cell>
          <cell r="F1322">
            <v>1450.81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1027.19</v>
          </cell>
          <cell r="E1323">
            <v>82.1</v>
          </cell>
          <cell r="F1323">
            <v>1109.29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354.65</v>
          </cell>
          <cell r="E1324">
            <v>82.1</v>
          </cell>
          <cell r="F1324">
            <v>436.75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1694.72</v>
          </cell>
          <cell r="E1325">
            <v>82.1</v>
          </cell>
          <cell r="F1325">
            <v>1776.82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638.57000000000005</v>
          </cell>
          <cell r="E1326">
            <v>62.63</v>
          </cell>
          <cell r="F1326">
            <v>701.2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533.07000000000005</v>
          </cell>
          <cell r="E1327">
            <v>82.1</v>
          </cell>
          <cell r="F1327">
            <v>615.16999999999996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535.77</v>
          </cell>
          <cell r="E1328">
            <v>82.1</v>
          </cell>
          <cell r="F1328">
            <v>617.87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1430.08</v>
          </cell>
          <cell r="E1329">
            <v>82.1</v>
          </cell>
          <cell r="F1329">
            <v>1512.18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1655.63</v>
          </cell>
          <cell r="E1330">
            <v>82.1</v>
          </cell>
          <cell r="F1330">
            <v>1737.73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1422.04</v>
          </cell>
          <cell r="E1331">
            <v>82.1</v>
          </cell>
          <cell r="F1331">
            <v>1504.14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996.25</v>
          </cell>
          <cell r="E1332">
            <v>54.56</v>
          </cell>
          <cell r="F1332">
            <v>1050.81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743.74</v>
          </cell>
          <cell r="E1333">
            <v>66.849999999999994</v>
          </cell>
          <cell r="F1333">
            <v>810.59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1663.65</v>
          </cell>
          <cell r="E1334">
            <v>54.56</v>
          </cell>
          <cell r="F1334">
            <v>1718.21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1289.71</v>
          </cell>
          <cell r="E1335">
            <v>54.56</v>
          </cell>
          <cell r="F1335">
            <v>1344.27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1609.77</v>
          </cell>
          <cell r="E1336">
            <v>27.39</v>
          </cell>
          <cell r="F1336">
            <v>1637.16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300.67</v>
          </cell>
          <cell r="E1337">
            <v>43.16</v>
          </cell>
          <cell r="F1337">
            <v>343.83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636.79999999999995</v>
          </cell>
          <cell r="E1338">
            <v>82.1</v>
          </cell>
          <cell r="F1338">
            <v>718.9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1328.74</v>
          </cell>
          <cell r="E1339">
            <v>130.30000000000001</v>
          </cell>
          <cell r="F1339">
            <v>1459.04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5538.34</v>
          </cell>
          <cell r="E1340">
            <v>160.81</v>
          </cell>
          <cell r="F1340">
            <v>5699.15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915.6</v>
          </cell>
          <cell r="E1341">
            <v>58.52</v>
          </cell>
          <cell r="F1341">
            <v>974.12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1821.31</v>
          </cell>
          <cell r="E1342">
            <v>62.34</v>
          </cell>
          <cell r="F1342">
            <v>1883.65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663.27</v>
          </cell>
          <cell r="E1343">
            <v>82.1</v>
          </cell>
          <cell r="F1343">
            <v>745.37</v>
          </cell>
        </row>
        <row r="1344">
          <cell r="A1344" t="str">
            <v>24.03</v>
          </cell>
          <cell r="B1344" t="str">
            <v>Elementos em ferro</v>
          </cell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846.03</v>
          </cell>
          <cell r="E1345">
            <v>43.16</v>
          </cell>
          <cell r="F1345">
            <v>889.19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745.56</v>
          </cell>
          <cell r="E1346">
            <v>17.27</v>
          </cell>
          <cell r="F1346">
            <v>762.83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43.16</v>
          </cell>
          <cell r="F1347">
            <v>1240.83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1348.31</v>
          </cell>
          <cell r="E1348">
            <v>86.32</v>
          </cell>
          <cell r="F1348">
            <v>1434.63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1029.7</v>
          </cell>
          <cell r="E1349">
            <v>14.25</v>
          </cell>
          <cell r="F1349">
            <v>1043.95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820.09</v>
          </cell>
          <cell r="E1350">
            <v>43.16</v>
          </cell>
          <cell r="F1350">
            <v>863.25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1235.6500000000001</v>
          </cell>
          <cell r="E1351">
            <v>27.39</v>
          </cell>
          <cell r="F1351">
            <v>1263.04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615.13</v>
          </cell>
          <cell r="E1352">
            <v>54.56</v>
          </cell>
          <cell r="F1352">
            <v>669.69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186.53</v>
          </cell>
          <cell r="E1353">
            <v>21.59</v>
          </cell>
          <cell r="F1353">
            <v>208.12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231.91</v>
          </cell>
          <cell r="E1354">
            <v>21.59</v>
          </cell>
          <cell r="F1354">
            <v>253.5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1295.6300000000001</v>
          </cell>
          <cell r="E1355">
            <v>62.63</v>
          </cell>
          <cell r="F1355">
            <v>1358.26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1226.1400000000001</v>
          </cell>
          <cell r="E1356">
            <v>27.39</v>
          </cell>
          <cell r="F1356">
            <v>1253.53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992.62</v>
          </cell>
          <cell r="E1357">
            <v>54.56</v>
          </cell>
          <cell r="F1357">
            <v>1047.18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792</v>
          </cell>
          <cell r="E1358">
            <v>17.27</v>
          </cell>
          <cell r="F1358">
            <v>809.27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575.54</v>
          </cell>
          <cell r="F1359">
            <v>575.54</v>
          </cell>
        </row>
        <row r="1360">
          <cell r="A1360" t="str">
            <v>24.04</v>
          </cell>
          <cell r="B1360" t="str">
            <v>Esquadria, serralheria de seguranca</v>
          </cell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2870.4</v>
          </cell>
          <cell r="E1361">
            <v>60.81</v>
          </cell>
          <cell r="F1361">
            <v>2931.21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1732.36</v>
          </cell>
          <cell r="E1362">
            <v>60.81</v>
          </cell>
          <cell r="F1362">
            <v>1793.17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1870.39</v>
          </cell>
          <cell r="E1363">
            <v>60.81</v>
          </cell>
          <cell r="F1363">
            <v>1931.2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2823.06</v>
          </cell>
          <cell r="E1364">
            <v>60.81</v>
          </cell>
          <cell r="F1364">
            <v>2883.87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2249.23</v>
          </cell>
          <cell r="E1365">
            <v>111.41</v>
          </cell>
          <cell r="F1365">
            <v>2360.64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3380.02</v>
          </cell>
          <cell r="E1366">
            <v>111.41</v>
          </cell>
          <cell r="F1366">
            <v>3491.43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2754.64</v>
          </cell>
          <cell r="E1367">
            <v>111.41</v>
          </cell>
          <cell r="F1367">
            <v>2866.05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3433.44</v>
          </cell>
          <cell r="E1368">
            <v>111.41</v>
          </cell>
          <cell r="F1368">
            <v>3544.85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2146.66</v>
          </cell>
          <cell r="E1369">
            <v>60.81</v>
          </cell>
          <cell r="F1369">
            <v>2207.4699999999998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2117.61</v>
          </cell>
          <cell r="E1370">
            <v>60.81</v>
          </cell>
          <cell r="F1370">
            <v>2178.42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3250.36</v>
          </cell>
          <cell r="E1371">
            <v>60.81</v>
          </cell>
          <cell r="F1371">
            <v>3311.17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2699.64</v>
          </cell>
          <cell r="E1372">
            <v>111.41</v>
          </cell>
          <cell r="F1372">
            <v>2811.05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3831.49</v>
          </cell>
          <cell r="E1373">
            <v>111.41</v>
          </cell>
          <cell r="F1373">
            <v>3942.9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2947.7</v>
          </cell>
          <cell r="E1374">
            <v>111.41</v>
          </cell>
          <cell r="F1374">
            <v>3059.11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3873.01</v>
          </cell>
          <cell r="E1375">
            <v>111.41</v>
          </cell>
          <cell r="F1375">
            <v>3984.42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3924.25</v>
          </cell>
          <cell r="E1376">
            <v>111.41</v>
          </cell>
          <cell r="F1376">
            <v>4035.66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3818.4</v>
          </cell>
          <cell r="E1377">
            <v>60.81</v>
          </cell>
          <cell r="F1377">
            <v>3879.21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3188.09</v>
          </cell>
          <cell r="E1378">
            <v>60.81</v>
          </cell>
          <cell r="F1378">
            <v>3248.9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4021.22</v>
          </cell>
          <cell r="E1379">
            <v>60.81</v>
          </cell>
          <cell r="F1379">
            <v>4082.03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2930.71</v>
          </cell>
          <cell r="E1380">
            <v>244.02</v>
          </cell>
          <cell r="F1380">
            <v>3174.73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2427.1799999999998</v>
          </cell>
          <cell r="E1381">
            <v>60.81</v>
          </cell>
          <cell r="F1381">
            <v>2487.9899999999998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1509.08</v>
          </cell>
          <cell r="E1382">
            <v>60.81</v>
          </cell>
          <cell r="F1382">
            <v>1569.89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2483.5700000000002</v>
          </cell>
          <cell r="E1383">
            <v>60.81</v>
          </cell>
          <cell r="F1383">
            <v>2544.38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2092.44</v>
          </cell>
          <cell r="E1384">
            <v>60.81</v>
          </cell>
          <cell r="F1384">
            <v>2153.25</v>
          </cell>
        </row>
        <row r="1385">
          <cell r="A1385" t="str">
            <v>24.06</v>
          </cell>
          <cell r="B1385" t="str">
            <v>Esquadria, serralheria e elemento em ferro.</v>
          </cell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1333.1</v>
          </cell>
          <cell r="E1386">
            <v>50.6</v>
          </cell>
          <cell r="F1386">
            <v>1383.7</v>
          </cell>
        </row>
        <row r="1387">
          <cell r="A1387" t="str">
            <v>24.07</v>
          </cell>
          <cell r="B1387" t="str">
            <v>Portas, portoes e gradis.</v>
          </cell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767.34</v>
          </cell>
          <cell r="E1388">
            <v>43.16</v>
          </cell>
          <cell r="F1388">
            <v>810.5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1050.2</v>
          </cell>
          <cell r="E1389">
            <v>121.22</v>
          </cell>
          <cell r="F1389">
            <v>1171.42</v>
          </cell>
        </row>
        <row r="1390">
          <cell r="A1390" t="str">
            <v>24.08</v>
          </cell>
          <cell r="B1390" t="str">
            <v>Esquadria, serralheria e elemento em aco inoxidavel</v>
          </cell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913.23</v>
          </cell>
          <cell r="E1391">
            <v>51.79</v>
          </cell>
          <cell r="F1391">
            <v>965.02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515.02</v>
          </cell>
          <cell r="E1392">
            <v>21.59</v>
          </cell>
          <cell r="F1392">
            <v>536.61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707.84</v>
          </cell>
          <cell r="E1393">
            <v>43.16</v>
          </cell>
          <cell r="F1393">
            <v>751</v>
          </cell>
        </row>
        <row r="1394">
          <cell r="A1394" t="str">
            <v>24.20</v>
          </cell>
          <cell r="B1394" t="str">
            <v>Reparos, conservacoes e complementos - GRUPO 24</v>
          </cell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E1395">
            <v>43.16</v>
          </cell>
          <cell r="F1395">
            <v>43.16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1.64</v>
          </cell>
          <cell r="E1396">
            <v>11.22</v>
          </cell>
          <cell r="F1396">
            <v>12.86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E1397">
            <v>25.89</v>
          </cell>
          <cell r="F1397">
            <v>25.89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29.6</v>
          </cell>
          <cell r="E1398">
            <v>26.97</v>
          </cell>
          <cell r="F1398">
            <v>56.57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3562.63</v>
          </cell>
          <cell r="E1399">
            <v>101.2</v>
          </cell>
          <cell r="F1399">
            <v>3663.83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122.06</v>
          </cell>
          <cell r="E1400">
            <v>11.22</v>
          </cell>
          <cell r="F1400">
            <v>133.28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405.16</v>
          </cell>
          <cell r="E1401">
            <v>11.22</v>
          </cell>
          <cell r="F1401">
            <v>416.38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280.79000000000002</v>
          </cell>
          <cell r="E1402">
            <v>51.79</v>
          </cell>
          <cell r="F1402">
            <v>332.58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127.5</v>
          </cell>
          <cell r="E1403">
            <v>9.39</v>
          </cell>
          <cell r="F1403">
            <v>136.88999999999999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45.47</v>
          </cell>
          <cell r="E1404">
            <v>9.39</v>
          </cell>
          <cell r="F1404">
            <v>54.86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693.57</v>
          </cell>
          <cell r="E1405">
            <v>92.45</v>
          </cell>
          <cell r="F1405">
            <v>786.02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1281.27</v>
          </cell>
          <cell r="E1406">
            <v>92.45</v>
          </cell>
          <cell r="F1406">
            <v>1373.72</v>
          </cell>
        </row>
        <row r="1407">
          <cell r="A1407" t="str">
            <v>25</v>
          </cell>
          <cell r="B1407" t="str">
            <v>ESQUADRIA, SERRALHERIA E ELEMENTO EM ALUMINIO</v>
          </cell>
        </row>
        <row r="1408">
          <cell r="A1408" t="str">
            <v>25.01</v>
          </cell>
          <cell r="B1408" t="str">
            <v>Caixilho em aluminio</v>
          </cell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789.51</v>
          </cell>
          <cell r="E1409">
            <v>64.75</v>
          </cell>
          <cell r="F1409">
            <v>854.26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379.46</v>
          </cell>
          <cell r="E1410">
            <v>64.75</v>
          </cell>
          <cell r="F1410">
            <v>444.21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1080.9000000000001</v>
          </cell>
          <cell r="E1411">
            <v>64.75</v>
          </cell>
          <cell r="F1411">
            <v>1145.6500000000001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792.98</v>
          </cell>
          <cell r="E1412">
            <v>64.75</v>
          </cell>
          <cell r="F1412">
            <v>857.73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808.95</v>
          </cell>
          <cell r="E1413">
            <v>64.75</v>
          </cell>
          <cell r="F1413">
            <v>873.7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413.51</v>
          </cell>
          <cell r="E1414">
            <v>64.75</v>
          </cell>
          <cell r="F1414">
            <v>478.26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930.63</v>
          </cell>
          <cell r="E1415">
            <v>64.75</v>
          </cell>
          <cell r="F1415">
            <v>995.38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650</v>
          </cell>
          <cell r="E1416">
            <v>64.75</v>
          </cell>
          <cell r="F1416">
            <v>714.75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1068.3399999999999</v>
          </cell>
          <cell r="E1417">
            <v>64.75</v>
          </cell>
          <cell r="F1417">
            <v>1133.0899999999999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1086.43</v>
          </cell>
          <cell r="E1418">
            <v>64.75</v>
          </cell>
          <cell r="F1418">
            <v>1151.18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431.26</v>
          </cell>
          <cell r="F1419">
            <v>431.26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1010.37</v>
          </cell>
          <cell r="E1420">
            <v>49.75</v>
          </cell>
          <cell r="F1420">
            <v>1060.1199999999999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1862.45</v>
          </cell>
          <cell r="E1421">
            <v>64.75</v>
          </cell>
          <cell r="F1421">
            <v>1927.2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1511.47</v>
          </cell>
          <cell r="E1422">
            <v>64.75</v>
          </cell>
          <cell r="F1422">
            <v>1576.22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878.38</v>
          </cell>
          <cell r="E1423">
            <v>64.75</v>
          </cell>
          <cell r="F1423">
            <v>943.13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717.16</v>
          </cell>
          <cell r="E1424">
            <v>49.75</v>
          </cell>
          <cell r="F1424">
            <v>766.91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985.38</v>
          </cell>
          <cell r="E1425">
            <v>49.75</v>
          </cell>
          <cell r="F1425">
            <v>1035.1300000000001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763.07</v>
          </cell>
          <cell r="E1426">
            <v>37.32</v>
          </cell>
          <cell r="F1426">
            <v>800.39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864.02</v>
          </cell>
          <cell r="E1427">
            <v>37.32</v>
          </cell>
          <cell r="F1427">
            <v>901.34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520.19000000000005</v>
          </cell>
          <cell r="E1428">
            <v>37.32</v>
          </cell>
          <cell r="F1428">
            <v>557.51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849.54</v>
          </cell>
          <cell r="F1429">
            <v>849.54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1399.39</v>
          </cell>
          <cell r="F1430">
            <v>1399.39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901.95</v>
          </cell>
          <cell r="F1431">
            <v>901.95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887.84</v>
          </cell>
          <cell r="F1432">
            <v>887.84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925.38</v>
          </cell>
          <cell r="E1433">
            <v>64.75</v>
          </cell>
          <cell r="F1433">
            <v>990.13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1181.74</v>
          </cell>
          <cell r="E1434">
            <v>64.75</v>
          </cell>
          <cell r="F1434">
            <v>1246.49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1004.6</v>
          </cell>
          <cell r="E1435">
            <v>64.75</v>
          </cell>
          <cell r="F1435">
            <v>1069.3499999999999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1004.27</v>
          </cell>
          <cell r="E1436">
            <v>64.75</v>
          </cell>
          <cell r="F1436">
            <v>1069.02</v>
          </cell>
        </row>
        <row r="1437">
          <cell r="A1437" t="str">
            <v>25.02</v>
          </cell>
          <cell r="B1437" t="str">
            <v>Porta em aluminio</v>
          </cell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450.84</v>
          </cell>
          <cell r="E1438">
            <v>129.47999999999999</v>
          </cell>
          <cell r="F1438">
            <v>580.32000000000005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1003.45</v>
          </cell>
          <cell r="E1439">
            <v>129.47999999999999</v>
          </cell>
          <cell r="F1439">
            <v>1132.93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1118.8399999999999</v>
          </cell>
          <cell r="E1440">
            <v>129.47999999999999</v>
          </cell>
          <cell r="F1440">
            <v>1248.32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765.42</v>
          </cell>
          <cell r="E1441">
            <v>64.75</v>
          </cell>
          <cell r="F1441">
            <v>830.17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528.26</v>
          </cell>
          <cell r="E1442">
            <v>129.47999999999999</v>
          </cell>
          <cell r="F1442">
            <v>657.74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827.51</v>
          </cell>
          <cell r="E1443">
            <v>129.47999999999999</v>
          </cell>
          <cell r="F1443">
            <v>956.99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557.52</v>
          </cell>
          <cell r="E1444">
            <v>129.47999999999999</v>
          </cell>
          <cell r="F1444">
            <v>687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997.51</v>
          </cell>
          <cell r="E1445">
            <v>129.47999999999999</v>
          </cell>
          <cell r="F1445">
            <v>1126.99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501.47</v>
          </cell>
          <cell r="E1446">
            <v>129.47999999999999</v>
          </cell>
          <cell r="F1446">
            <v>630.95000000000005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941.59</v>
          </cell>
          <cell r="E1447">
            <v>129.47999999999999</v>
          </cell>
          <cell r="F1447">
            <v>1071.07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1152.9000000000001</v>
          </cell>
          <cell r="E1448">
            <v>64.75</v>
          </cell>
          <cell r="F1448">
            <v>1217.6500000000001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955.35</v>
          </cell>
          <cell r="E1449">
            <v>64.75</v>
          </cell>
          <cell r="F1449">
            <v>1020.1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1110.72</v>
          </cell>
          <cell r="E1450">
            <v>64.75</v>
          </cell>
          <cell r="F1450">
            <v>1175.47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1244.5999999999999</v>
          </cell>
          <cell r="E1451">
            <v>64.75</v>
          </cell>
          <cell r="F1451">
            <v>1309.3499999999999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1062.8</v>
          </cell>
          <cell r="E1452">
            <v>129.47999999999999</v>
          </cell>
          <cell r="F1452">
            <v>1192.28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1178.46</v>
          </cell>
          <cell r="E1453">
            <v>129.47999999999999</v>
          </cell>
          <cell r="F1453">
            <v>1307.94</v>
          </cell>
        </row>
        <row r="1454">
          <cell r="A1454" t="str">
            <v>25.20</v>
          </cell>
          <cell r="B1454" t="str">
            <v>Reparos, conservacoes e complementos - GRUPO 25</v>
          </cell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149.4</v>
          </cell>
          <cell r="F1455">
            <v>149.4</v>
          </cell>
        </row>
        <row r="1456">
          <cell r="A1456" t="str">
            <v>26</v>
          </cell>
          <cell r="B1456" t="str">
            <v>ESQUADRIA E ELEMENTO EM VIDRO</v>
          </cell>
        </row>
        <row r="1457">
          <cell r="A1457" t="str">
            <v>26.01</v>
          </cell>
          <cell r="B1457" t="str">
            <v>Vidro comum e laminado</v>
          </cell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78.63</v>
          </cell>
          <cell r="E1458">
            <v>28.39</v>
          </cell>
          <cell r="F1458">
            <v>107.02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111.06</v>
          </cell>
          <cell r="E1459">
            <v>28.39</v>
          </cell>
          <cell r="F1459">
            <v>139.44999999999999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134.79</v>
          </cell>
          <cell r="E1460">
            <v>28.39</v>
          </cell>
          <cell r="F1460">
            <v>163.18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148.49</v>
          </cell>
          <cell r="E1461">
            <v>28.39</v>
          </cell>
          <cell r="F1461">
            <v>176.88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389.89</v>
          </cell>
          <cell r="E1462">
            <v>28.39</v>
          </cell>
          <cell r="F1462">
            <v>418.28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525.54999999999995</v>
          </cell>
          <cell r="E1463">
            <v>28.39</v>
          </cell>
          <cell r="F1463">
            <v>553.94000000000005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605.94000000000005</v>
          </cell>
          <cell r="E1464">
            <v>28.39</v>
          </cell>
          <cell r="F1464">
            <v>634.33000000000004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451.57</v>
          </cell>
          <cell r="E1465">
            <v>28.39</v>
          </cell>
          <cell r="F1465">
            <v>479.96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258.58999999999997</v>
          </cell>
          <cell r="E1466">
            <v>28.39</v>
          </cell>
          <cell r="F1466">
            <v>286.98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316.26</v>
          </cell>
          <cell r="E1467">
            <v>28.39</v>
          </cell>
          <cell r="F1467">
            <v>344.65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422.9</v>
          </cell>
          <cell r="E1468">
            <v>28.39</v>
          </cell>
          <cell r="F1468">
            <v>451.29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516.13</v>
          </cell>
          <cell r="E1469">
            <v>28.39</v>
          </cell>
          <cell r="F1469">
            <v>544.52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118.98</v>
          </cell>
          <cell r="E1470">
            <v>28.39</v>
          </cell>
          <cell r="F1470">
            <v>147.37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3712.39</v>
          </cell>
          <cell r="F1471">
            <v>3712.39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5944.58</v>
          </cell>
          <cell r="F1472">
            <v>5944.58</v>
          </cell>
        </row>
        <row r="1473">
          <cell r="A1473" t="str">
            <v>26.01.460</v>
          </cell>
          <cell r="B1473" t="str">
            <v>Vidros float monolíticos verde de 6 mm</v>
          </cell>
          <cell r="C1473" t="str">
            <v>M2</v>
          </cell>
          <cell r="D1473">
            <v>186.29</v>
          </cell>
          <cell r="E1473">
            <v>28.39</v>
          </cell>
          <cell r="F1473">
            <v>214.68</v>
          </cell>
        </row>
        <row r="1474">
          <cell r="A1474" t="str">
            <v>26.02</v>
          </cell>
          <cell r="B1474" t="str">
            <v>Vidro temperado</v>
          </cell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215.27</v>
          </cell>
          <cell r="F1475">
            <v>215.27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259.91000000000003</v>
          </cell>
          <cell r="F1476">
            <v>259.91000000000003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329.06</v>
          </cell>
          <cell r="F1477">
            <v>329.06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302.27</v>
          </cell>
          <cell r="F1478">
            <v>302.27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378.6</v>
          </cell>
          <cell r="F1479">
            <v>378.6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486.53</v>
          </cell>
          <cell r="F1480">
            <v>486.53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648.65</v>
          </cell>
          <cell r="F1481">
            <v>648.65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538.61</v>
          </cell>
          <cell r="F1482">
            <v>538.61</v>
          </cell>
        </row>
        <row r="1483">
          <cell r="A1483" t="str">
            <v>26.03</v>
          </cell>
          <cell r="B1483" t="str">
            <v>Vidro especial</v>
          </cell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568.5</v>
          </cell>
          <cell r="F1484">
            <v>568.5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1318.61</v>
          </cell>
          <cell r="F1485">
            <v>1318.61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610.73</v>
          </cell>
          <cell r="F1486">
            <v>610.73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1697.4</v>
          </cell>
          <cell r="F1487">
            <v>1697.4</v>
          </cell>
        </row>
        <row r="1488">
          <cell r="A1488" t="str">
            <v>26.04</v>
          </cell>
          <cell r="B1488" t="str">
            <v>Espelhos</v>
          </cell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497.22</v>
          </cell>
          <cell r="F1489">
            <v>497.22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685.34</v>
          </cell>
          <cell r="E1490">
            <v>21.59</v>
          </cell>
          <cell r="F1490">
            <v>706.93</v>
          </cell>
        </row>
        <row r="1491">
          <cell r="A1491" t="str">
            <v>26.20</v>
          </cell>
          <cell r="B1491" t="str">
            <v>Reparos, conservacoes e complementos - GRUPO 26</v>
          </cell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1.38</v>
          </cell>
          <cell r="E1492">
            <v>4.26</v>
          </cell>
          <cell r="F1492">
            <v>5.64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6.88</v>
          </cell>
          <cell r="E1493">
            <v>56.78</v>
          </cell>
          <cell r="F1493">
            <v>63.66</v>
          </cell>
        </row>
        <row r="1494">
          <cell r="A1494" t="str">
            <v>27</v>
          </cell>
          <cell r="B1494" t="str">
            <v>ESQUADRIA E ELEMENTO EM MATERIAL ESPECIAL</v>
          </cell>
        </row>
        <row r="1495">
          <cell r="A1495" t="str">
            <v>27.02</v>
          </cell>
          <cell r="B1495" t="str">
            <v>Policarbonato</v>
          </cell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578.58000000000004</v>
          </cell>
          <cell r="E1496">
            <v>99.69</v>
          </cell>
          <cell r="F1496">
            <v>678.27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480.44</v>
          </cell>
          <cell r="E1497">
            <v>99.69</v>
          </cell>
          <cell r="F1497">
            <v>580.13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761.28</v>
          </cell>
          <cell r="E1498">
            <v>99.69</v>
          </cell>
          <cell r="F1498">
            <v>860.97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81.2</v>
          </cell>
          <cell r="E1499">
            <v>99.69</v>
          </cell>
          <cell r="F1499">
            <v>180.89</v>
          </cell>
        </row>
        <row r="1500">
          <cell r="A1500" t="str">
            <v>27.03</v>
          </cell>
          <cell r="B1500" t="str">
            <v>Chapa de fibra de vidro</v>
          </cell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177.64</v>
          </cell>
          <cell r="E1501">
            <v>56.78</v>
          </cell>
          <cell r="F1501">
            <v>234.42</v>
          </cell>
        </row>
        <row r="1502">
          <cell r="A1502" t="str">
            <v>27.04</v>
          </cell>
          <cell r="B1502" t="str">
            <v>PVC / VINIL</v>
          </cell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2570.73</v>
          </cell>
          <cell r="E1503">
            <v>98.47</v>
          </cell>
          <cell r="F1503">
            <v>2669.2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369.15</v>
          </cell>
          <cell r="E1504">
            <v>79.63</v>
          </cell>
          <cell r="F1504">
            <v>448.78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78.709999999999994</v>
          </cell>
          <cell r="E1505">
            <v>25.89</v>
          </cell>
          <cell r="F1505">
            <v>104.6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105.11</v>
          </cell>
          <cell r="E1506">
            <v>11.85</v>
          </cell>
          <cell r="F1506">
            <v>116.96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70.739999999999995</v>
          </cell>
          <cell r="E1507">
            <v>6.47</v>
          </cell>
          <cell r="F1507">
            <v>77.209999999999994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165.47</v>
          </cell>
          <cell r="E1508">
            <v>70.59</v>
          </cell>
          <cell r="F1508">
            <v>236.06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129.83000000000001</v>
          </cell>
          <cell r="E1509">
            <v>36.049999999999997</v>
          </cell>
          <cell r="F1509">
            <v>165.88</v>
          </cell>
        </row>
        <row r="1510">
          <cell r="A1510" t="str">
            <v>28</v>
          </cell>
          <cell r="B1510" t="str">
            <v>FERRAGEM COMPLEMENTAR PARA ESQUADRIAS</v>
          </cell>
        </row>
        <row r="1511">
          <cell r="A1511" t="str">
            <v>28.01</v>
          </cell>
          <cell r="B1511" t="str">
            <v>Ferragem para porta</v>
          </cell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331.98</v>
          </cell>
          <cell r="E1512">
            <v>64.75</v>
          </cell>
          <cell r="F1512">
            <v>396.73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615.91</v>
          </cell>
          <cell r="E1513">
            <v>86.32</v>
          </cell>
          <cell r="F1513">
            <v>702.23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246.46</v>
          </cell>
          <cell r="E1514">
            <v>64.75</v>
          </cell>
          <cell r="F1514">
            <v>311.20999999999998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497.24</v>
          </cell>
          <cell r="E1515">
            <v>86.32</v>
          </cell>
          <cell r="F1515">
            <v>583.55999999999995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196.4</v>
          </cell>
          <cell r="E1516">
            <v>64.75</v>
          </cell>
          <cell r="F1516">
            <v>261.14999999999998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258.67</v>
          </cell>
          <cell r="F1517">
            <v>258.67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391.83</v>
          </cell>
          <cell r="F1518">
            <v>391.83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364.4</v>
          </cell>
          <cell r="E1519">
            <v>71.8</v>
          </cell>
          <cell r="F1519">
            <v>436.2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480.57</v>
          </cell>
          <cell r="E1520">
            <v>71.8</v>
          </cell>
          <cell r="F1520">
            <v>552.37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317.27</v>
          </cell>
          <cell r="E1521">
            <v>20.239999999999998</v>
          </cell>
          <cell r="F1521">
            <v>337.51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316.60000000000002</v>
          </cell>
          <cell r="E1522">
            <v>20.239999999999998</v>
          </cell>
          <cell r="F1522">
            <v>336.84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2614.83</v>
          </cell>
          <cell r="E1523">
            <v>50.6</v>
          </cell>
          <cell r="F1523">
            <v>2665.43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444.28</v>
          </cell>
          <cell r="E1524">
            <v>37.950000000000003</v>
          </cell>
          <cell r="F1524">
            <v>482.23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30.98</v>
          </cell>
          <cell r="E1525">
            <v>12.95</v>
          </cell>
          <cell r="F1525">
            <v>43.93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1093.94</v>
          </cell>
          <cell r="E1526">
            <v>50.6</v>
          </cell>
          <cell r="F1526">
            <v>1144.54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921.87</v>
          </cell>
          <cell r="E1527">
            <v>101.2</v>
          </cell>
          <cell r="F1527">
            <v>1023.07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344.2</v>
          </cell>
          <cell r="E1528">
            <v>64.75</v>
          </cell>
          <cell r="F1528">
            <v>408.95</v>
          </cell>
        </row>
        <row r="1529">
          <cell r="A1529" t="str">
            <v>28.05</v>
          </cell>
          <cell r="B1529" t="str">
            <v>Cadeado</v>
          </cell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21.65</v>
          </cell>
          <cell r="F1530">
            <v>21.65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30.47</v>
          </cell>
          <cell r="F1531">
            <v>30.47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53.77</v>
          </cell>
          <cell r="F1532">
            <v>53.77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186.15</v>
          </cell>
          <cell r="F1533">
            <v>186.15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81.87</v>
          </cell>
          <cell r="F1534">
            <v>81.87</v>
          </cell>
        </row>
        <row r="1535">
          <cell r="A1535" t="str">
            <v>28.20</v>
          </cell>
          <cell r="B1535" t="str">
            <v>Reparos, conservacoes e complementos - GRUPO 28</v>
          </cell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E1536">
            <v>64.75</v>
          </cell>
          <cell r="F1536">
            <v>64.75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875.83</v>
          </cell>
          <cell r="E1537">
            <v>50.6</v>
          </cell>
          <cell r="F1537">
            <v>926.43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E1538">
            <v>55.68</v>
          </cell>
          <cell r="F1538">
            <v>55.68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1275.3900000000001</v>
          </cell>
          <cell r="E1539">
            <v>65.78</v>
          </cell>
          <cell r="F1539">
            <v>1341.17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E1540">
            <v>7.34</v>
          </cell>
          <cell r="F1540">
            <v>7.34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449</v>
          </cell>
          <cell r="E1541">
            <v>129.47999999999999</v>
          </cell>
          <cell r="F1541">
            <v>578.48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153.51</v>
          </cell>
          <cell r="E1542">
            <v>24.53</v>
          </cell>
          <cell r="F1542">
            <v>178.04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3846.13</v>
          </cell>
          <cell r="E1543">
            <v>151.80000000000001</v>
          </cell>
          <cell r="F1543">
            <v>3997.93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384.74</v>
          </cell>
          <cell r="E1544">
            <v>50.6</v>
          </cell>
          <cell r="F1544">
            <v>435.34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210.24</v>
          </cell>
          <cell r="E1545">
            <v>37.950000000000003</v>
          </cell>
          <cell r="F1545">
            <v>248.19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8.6</v>
          </cell>
          <cell r="F1546">
            <v>113.68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69.900000000000006</v>
          </cell>
          <cell r="E1547">
            <v>8.6</v>
          </cell>
          <cell r="F1547">
            <v>78.5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8.6</v>
          </cell>
          <cell r="F1548">
            <v>183.12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28.93</v>
          </cell>
          <cell r="E1549">
            <v>7.34</v>
          </cell>
          <cell r="F1549">
            <v>36.270000000000003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42.35</v>
          </cell>
          <cell r="E1550">
            <v>7.34</v>
          </cell>
          <cell r="F1550">
            <v>49.69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59.81</v>
          </cell>
          <cell r="E1551">
            <v>7.34</v>
          </cell>
          <cell r="F1551">
            <v>67.150000000000006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204.67</v>
          </cell>
          <cell r="E1552">
            <v>15.54</v>
          </cell>
          <cell r="F1552">
            <v>220.21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8.6</v>
          </cell>
          <cell r="F1553">
            <v>81.290000000000006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8.6</v>
          </cell>
          <cell r="F1554">
            <v>98.02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6.23</v>
          </cell>
          <cell r="F1555">
            <v>197.1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8.6</v>
          </cell>
          <cell r="F1556">
            <v>225.64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555.03</v>
          </cell>
          <cell r="E1557">
            <v>75.91</v>
          </cell>
          <cell r="F1557">
            <v>630.94000000000005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126.24</v>
          </cell>
          <cell r="E1558">
            <v>75.91</v>
          </cell>
          <cell r="F1558">
            <v>202.15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26.26</v>
          </cell>
          <cell r="E1559">
            <v>49.05</v>
          </cell>
          <cell r="F1559">
            <v>75.31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8.6</v>
          </cell>
          <cell r="F1560">
            <v>186.59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10417.879999999999</v>
          </cell>
          <cell r="F1561">
            <v>10417.879999999999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13684.4</v>
          </cell>
          <cell r="F1562">
            <v>13684.4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782.13</v>
          </cell>
          <cell r="E1563">
            <v>101.2</v>
          </cell>
          <cell r="F1563">
            <v>883.33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1594.92</v>
          </cell>
          <cell r="E1564">
            <v>202.4</v>
          </cell>
          <cell r="F1564">
            <v>1797.32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1038.1500000000001</v>
          </cell>
          <cell r="E1565">
            <v>202.4</v>
          </cell>
          <cell r="F1565">
            <v>1240.55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1135.8499999999999</v>
          </cell>
          <cell r="E1566">
            <v>202.4</v>
          </cell>
          <cell r="F1566">
            <v>1338.25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44.68</v>
          </cell>
          <cell r="E1567">
            <v>11.85</v>
          </cell>
          <cell r="F1567">
            <v>56.53</v>
          </cell>
        </row>
        <row r="1568">
          <cell r="A1568" t="str">
            <v>29</v>
          </cell>
          <cell r="B1568" t="str">
            <v>INSERTE METALICO</v>
          </cell>
        </row>
        <row r="1569">
          <cell r="A1569" t="str">
            <v>29.01</v>
          </cell>
          <cell r="B1569" t="str">
            <v>Cantoneira</v>
          </cell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6.06</v>
          </cell>
          <cell r="E1570">
            <v>15.32</v>
          </cell>
          <cell r="F1570">
            <v>21.38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39.42</v>
          </cell>
          <cell r="E1571">
            <v>68.510000000000005</v>
          </cell>
          <cell r="F1571">
            <v>107.93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7.33</v>
          </cell>
          <cell r="E1572">
            <v>15.32</v>
          </cell>
          <cell r="F1572">
            <v>22.65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17.72</v>
          </cell>
          <cell r="E1573">
            <v>15.32</v>
          </cell>
          <cell r="F1573">
            <v>33.04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12.77</v>
          </cell>
          <cell r="E1574">
            <v>15.32</v>
          </cell>
          <cell r="F1574">
            <v>28.09</v>
          </cell>
        </row>
        <row r="1575">
          <cell r="A1575" t="str">
            <v>29.03</v>
          </cell>
          <cell r="B1575" t="str">
            <v>Cabos e cordoalhas</v>
          </cell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8.4499999999999993</v>
          </cell>
          <cell r="E1576">
            <v>12.95</v>
          </cell>
          <cell r="F1576">
            <v>21.4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14.36</v>
          </cell>
          <cell r="E1577">
            <v>12.95</v>
          </cell>
          <cell r="F1577">
            <v>27.31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9.48</v>
          </cell>
          <cell r="E1578">
            <v>12.95</v>
          </cell>
          <cell r="F1578">
            <v>22.43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19.579999999999998</v>
          </cell>
          <cell r="E1579">
            <v>12.95</v>
          </cell>
          <cell r="F1579">
            <v>32.53</v>
          </cell>
        </row>
        <row r="1580">
          <cell r="A1580" t="str">
            <v>29.20</v>
          </cell>
          <cell r="B1580" t="str">
            <v>Reparos, conservacoes e complementos - GRUPO 29</v>
          </cell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50.59</v>
          </cell>
          <cell r="E1581">
            <v>15.77</v>
          </cell>
          <cell r="F1581">
            <v>66.36</v>
          </cell>
        </row>
        <row r="1582">
          <cell r="A1582" t="str">
            <v>30</v>
          </cell>
          <cell r="B1582" t="str">
            <v>ACESSIBILIDADE</v>
          </cell>
        </row>
        <row r="1583">
          <cell r="A1583" t="str">
            <v>30.01</v>
          </cell>
          <cell r="B1583" t="str">
            <v>Barra de apoio</v>
          </cell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187.02</v>
          </cell>
          <cell r="E1584">
            <v>12.95</v>
          </cell>
          <cell r="F1584">
            <v>199.97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115.6</v>
          </cell>
          <cell r="E1585">
            <v>12.95</v>
          </cell>
          <cell r="F1585">
            <v>128.55000000000001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155.85</v>
          </cell>
          <cell r="E1586">
            <v>12.95</v>
          </cell>
          <cell r="F1586">
            <v>168.8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336.72</v>
          </cell>
          <cell r="E1587">
            <v>12.95</v>
          </cell>
          <cell r="F1587">
            <v>349.67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220.51</v>
          </cell>
          <cell r="E1588">
            <v>12.95</v>
          </cell>
          <cell r="F1588">
            <v>233.46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170.61</v>
          </cell>
          <cell r="E1589">
            <v>12.95</v>
          </cell>
          <cell r="F1589">
            <v>183.56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380.72</v>
          </cell>
          <cell r="E1590">
            <v>12.95</v>
          </cell>
          <cell r="F1590">
            <v>393.67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318.51</v>
          </cell>
          <cell r="E1591">
            <v>12.95</v>
          </cell>
          <cell r="F1591">
            <v>331.46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147.32</v>
          </cell>
          <cell r="E1592">
            <v>12.95</v>
          </cell>
          <cell r="F1592">
            <v>160.27000000000001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497.11</v>
          </cell>
          <cell r="E1593">
            <v>21.59</v>
          </cell>
          <cell r="F1593">
            <v>518.70000000000005</v>
          </cell>
        </row>
        <row r="1594">
          <cell r="A1594" t="str">
            <v>30.03</v>
          </cell>
          <cell r="B1594" t="str">
            <v>Aparelhos eletricos, hidraulicos e a gas</v>
          </cell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2544.9299999999998</v>
          </cell>
          <cell r="E1595">
            <v>67.33</v>
          </cell>
          <cell r="F1595">
            <v>2612.2600000000002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3205.88</v>
          </cell>
          <cell r="E1596">
            <v>67.33</v>
          </cell>
          <cell r="F1596">
            <v>3273.21</v>
          </cell>
        </row>
        <row r="1597">
          <cell r="A1597" t="str">
            <v>30.04</v>
          </cell>
          <cell r="B1597" t="str">
            <v>Revestimento</v>
          </cell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313.07</v>
          </cell>
          <cell r="E1598">
            <v>23.73</v>
          </cell>
          <cell r="F1598">
            <v>336.8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182.25</v>
          </cell>
          <cell r="E1599">
            <v>9.93</v>
          </cell>
          <cell r="F1599">
            <v>192.18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106.84</v>
          </cell>
          <cell r="E1600">
            <v>27.84</v>
          </cell>
          <cell r="F1600">
            <v>134.68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100.07</v>
          </cell>
          <cell r="E1601">
            <v>27.84</v>
          </cell>
          <cell r="F1601">
            <v>127.91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4.3899999999999997</v>
          </cell>
          <cell r="E1602">
            <v>1.51</v>
          </cell>
          <cell r="F1602">
            <v>5.9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450.43</v>
          </cell>
          <cell r="F1603">
            <v>450.43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5.25</v>
          </cell>
          <cell r="E1604">
            <v>9.81</v>
          </cell>
          <cell r="F1604">
            <v>15.06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0.49</v>
          </cell>
          <cell r="E1605">
            <v>15.8</v>
          </cell>
          <cell r="F1605">
            <v>16.29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82.07</v>
          </cell>
          <cell r="E1606">
            <v>15.38</v>
          </cell>
          <cell r="F1606">
            <v>97.45</v>
          </cell>
        </row>
        <row r="1607">
          <cell r="A1607" t="str">
            <v>30.06</v>
          </cell>
          <cell r="B1607" t="str">
            <v>Comunicacao visual e sonora</v>
          </cell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11.27</v>
          </cell>
          <cell r="E1608">
            <v>1.51</v>
          </cell>
          <cell r="F1608">
            <v>12.78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10.97</v>
          </cell>
          <cell r="E1609">
            <v>1.51</v>
          </cell>
          <cell r="F1609">
            <v>12.48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23.83</v>
          </cell>
          <cell r="E1610">
            <v>1.51</v>
          </cell>
          <cell r="F1610">
            <v>25.34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32.369999999999997</v>
          </cell>
          <cell r="E1611">
            <v>23.94</v>
          </cell>
          <cell r="F1611">
            <v>56.31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236.4</v>
          </cell>
          <cell r="E1612">
            <v>23.94</v>
          </cell>
          <cell r="F1612">
            <v>260.33999999999997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694.18</v>
          </cell>
          <cell r="E1613">
            <v>23.94</v>
          </cell>
          <cell r="F1613">
            <v>718.12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27.01</v>
          </cell>
          <cell r="E1614">
            <v>3.89</v>
          </cell>
          <cell r="F1614">
            <v>30.9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685.28</v>
          </cell>
          <cell r="E1615">
            <v>4.87</v>
          </cell>
          <cell r="F1615">
            <v>690.15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149.46</v>
          </cell>
          <cell r="E1616">
            <v>83.75</v>
          </cell>
          <cell r="F1616">
            <v>233.21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289.51</v>
          </cell>
          <cell r="E1617">
            <v>191.44</v>
          </cell>
          <cell r="F1617">
            <v>480.95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214.24</v>
          </cell>
          <cell r="E1618">
            <v>21.59</v>
          </cell>
          <cell r="F1618">
            <v>235.83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22.08</v>
          </cell>
          <cell r="E1619">
            <v>3.89</v>
          </cell>
          <cell r="F1619">
            <v>25.97</v>
          </cell>
        </row>
        <row r="1620">
          <cell r="A1620" t="str">
            <v>30.08</v>
          </cell>
          <cell r="B1620" t="str">
            <v>Aparelhos sanitarios</v>
          </cell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787.81</v>
          </cell>
          <cell r="E1621">
            <v>4.87</v>
          </cell>
          <cell r="F1621">
            <v>792.68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1427.15</v>
          </cell>
          <cell r="E1622">
            <v>67.33</v>
          </cell>
          <cell r="F1622">
            <v>1494.48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3205.3</v>
          </cell>
          <cell r="E1623">
            <v>351.07</v>
          </cell>
          <cell r="F1623">
            <v>3556.37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993.46</v>
          </cell>
          <cell r="E1624">
            <v>57.6</v>
          </cell>
          <cell r="F1624">
            <v>1051.06</v>
          </cell>
        </row>
        <row r="1625">
          <cell r="A1625" t="str">
            <v>30.14</v>
          </cell>
          <cell r="B1625" t="str">
            <v>Elevador e plataforma</v>
          </cell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122810.81</v>
          </cell>
          <cell r="F1626">
            <v>122810.81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136220.28</v>
          </cell>
          <cell r="F1627">
            <v>136220.28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48288.19</v>
          </cell>
          <cell r="F1628">
            <v>48288.19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44877.120000000003</v>
          </cell>
          <cell r="F1629">
            <v>44877.120000000003</v>
          </cell>
        </row>
        <row r="1630">
          <cell r="A1630" t="str">
            <v>32</v>
          </cell>
          <cell r="B1630" t="str">
            <v>IMPERMEABILIZACAO, PROTECAO E JUNTA</v>
          </cell>
        </row>
        <row r="1631">
          <cell r="A1631" t="str">
            <v>32.06</v>
          </cell>
          <cell r="B1631" t="str">
            <v>Isolamentos termicos / acusticos</v>
          </cell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20.76</v>
          </cell>
          <cell r="E1632">
            <v>3.89</v>
          </cell>
          <cell r="F1632">
            <v>24.65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26.23</v>
          </cell>
          <cell r="E1633">
            <v>3.89</v>
          </cell>
          <cell r="F1633">
            <v>30.12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483</v>
          </cell>
          <cell r="E1634">
            <v>54.52</v>
          </cell>
          <cell r="F1634">
            <v>537.52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126.2</v>
          </cell>
          <cell r="E1635">
            <v>7.16</v>
          </cell>
          <cell r="F1635">
            <v>133.36000000000001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19.34</v>
          </cell>
          <cell r="E1636">
            <v>10.58</v>
          </cell>
          <cell r="F1636">
            <v>29.92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85.9</v>
          </cell>
          <cell r="F1637">
            <v>85.9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871.39</v>
          </cell>
          <cell r="F1638">
            <v>871.39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75.36</v>
          </cell>
          <cell r="E1639">
            <v>28.71</v>
          </cell>
          <cell r="F1639">
            <v>104.07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392.84</v>
          </cell>
          <cell r="F1640">
            <v>392.84</v>
          </cell>
        </row>
        <row r="1641">
          <cell r="A1641" t="str">
            <v>32.07</v>
          </cell>
          <cell r="B1641" t="str">
            <v>Junta de dilatacao</v>
          </cell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1.58</v>
          </cell>
          <cell r="E1642">
            <v>7.1</v>
          </cell>
          <cell r="F1642">
            <v>8.68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79.44</v>
          </cell>
          <cell r="E1643">
            <v>7.1</v>
          </cell>
          <cell r="F1643">
            <v>86.54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5.9</v>
          </cell>
          <cell r="E1644">
            <v>2.96</v>
          </cell>
          <cell r="F1644">
            <v>8.86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0.16</v>
          </cell>
          <cell r="E1645">
            <v>0.06</v>
          </cell>
          <cell r="F1645">
            <v>0.22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6.31</v>
          </cell>
          <cell r="E1646">
            <v>4.74</v>
          </cell>
          <cell r="F1646">
            <v>11.05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0.18</v>
          </cell>
          <cell r="E1647">
            <v>0.12</v>
          </cell>
          <cell r="F1647">
            <v>0.3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259.89999999999998</v>
          </cell>
          <cell r="E1648">
            <v>4.32</v>
          </cell>
          <cell r="F1648">
            <v>264.22000000000003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297.92</v>
          </cell>
          <cell r="E1649">
            <v>4.32</v>
          </cell>
          <cell r="F1649">
            <v>302.24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158.84</v>
          </cell>
          <cell r="E1650">
            <v>4.32</v>
          </cell>
          <cell r="F1650">
            <v>163.16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134.30000000000001</v>
          </cell>
          <cell r="E1651">
            <v>4.32</v>
          </cell>
          <cell r="F1651">
            <v>138.62</v>
          </cell>
        </row>
        <row r="1652">
          <cell r="A1652" t="str">
            <v>32.08</v>
          </cell>
          <cell r="B1652" t="str">
            <v>Junta de dilatacao estrutural</v>
          </cell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10.16</v>
          </cell>
          <cell r="E1653">
            <v>2.92</v>
          </cell>
          <cell r="F1653">
            <v>13.08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16.12</v>
          </cell>
          <cell r="E1654">
            <v>2.92</v>
          </cell>
          <cell r="F1654">
            <v>19.04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52.5</v>
          </cell>
          <cell r="E1655">
            <v>20.05</v>
          </cell>
          <cell r="F1655">
            <v>72.55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107.52</v>
          </cell>
          <cell r="E1656">
            <v>20.05</v>
          </cell>
          <cell r="F1656">
            <v>127.57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166.52</v>
          </cell>
          <cell r="F1657">
            <v>166.52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F1658">
            <v>351.48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744.51</v>
          </cell>
          <cell r="E1659">
            <v>9.74</v>
          </cell>
          <cell r="F1659">
            <v>754.25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9.74</v>
          </cell>
          <cell r="F1660">
            <v>1113.8900000000001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249.53</v>
          </cell>
          <cell r="F1661">
            <v>249.53</v>
          </cell>
        </row>
        <row r="1662">
          <cell r="A1662" t="str">
            <v>32.09</v>
          </cell>
          <cell r="B1662" t="str">
            <v>Apoios e afins</v>
          </cell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</v>
          </cell>
          <cell r="E1663">
            <v>12.95</v>
          </cell>
          <cell r="F1663">
            <v>24.95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130.03</v>
          </cell>
          <cell r="E1664">
            <v>8.6300000000000008</v>
          </cell>
          <cell r="F1664">
            <v>138.66</v>
          </cell>
        </row>
        <row r="1665">
          <cell r="A1665" t="str">
            <v>32.10</v>
          </cell>
          <cell r="B1665" t="str">
            <v>Envelope de concreto e protecao de tubos</v>
          </cell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4.33</v>
          </cell>
          <cell r="E1666">
            <v>2.62</v>
          </cell>
          <cell r="F1666">
            <v>6.95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8.68</v>
          </cell>
          <cell r="E1667">
            <v>5.26</v>
          </cell>
          <cell r="F1667">
            <v>13.94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13.04</v>
          </cell>
          <cell r="E1668">
            <v>7.88</v>
          </cell>
          <cell r="F1668">
            <v>20.92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17.38</v>
          </cell>
          <cell r="E1669">
            <v>10.52</v>
          </cell>
          <cell r="F1669">
            <v>27.9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26.1</v>
          </cell>
          <cell r="E1670">
            <v>15.78</v>
          </cell>
          <cell r="F1670">
            <v>41.88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25.25</v>
          </cell>
          <cell r="E1671">
            <v>1.62</v>
          </cell>
          <cell r="F1671">
            <v>26.87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45.54</v>
          </cell>
          <cell r="E1672">
            <v>2.27</v>
          </cell>
          <cell r="F1672">
            <v>47.81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68.86</v>
          </cell>
          <cell r="E1673">
            <v>2.92</v>
          </cell>
          <cell r="F1673">
            <v>71.78</v>
          </cell>
        </row>
        <row r="1674">
          <cell r="A1674" t="str">
            <v>32.11</v>
          </cell>
          <cell r="B1674" t="str">
            <v>Isolante termico para tubos e dutos</v>
          </cell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34.909999999999997</v>
          </cell>
          <cell r="E1675">
            <v>11.01</v>
          </cell>
          <cell r="F1675">
            <v>45.92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1.24</v>
          </cell>
          <cell r="E1676">
            <v>11.01</v>
          </cell>
          <cell r="F1676">
            <v>12.25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1.56</v>
          </cell>
          <cell r="E1677">
            <v>11.01</v>
          </cell>
          <cell r="F1677">
            <v>12.57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2.2400000000000002</v>
          </cell>
          <cell r="E1678">
            <v>11.01</v>
          </cell>
          <cell r="F1678">
            <v>13.25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2.36</v>
          </cell>
          <cell r="E1679">
            <v>11.01</v>
          </cell>
          <cell r="F1679">
            <v>13.37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4.78</v>
          </cell>
          <cell r="E1680">
            <v>11.01</v>
          </cell>
          <cell r="F1680">
            <v>15.79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4.43</v>
          </cell>
          <cell r="E1681">
            <v>11.01</v>
          </cell>
          <cell r="F1681">
            <v>15.44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6.33</v>
          </cell>
          <cell r="E1682">
            <v>11.01</v>
          </cell>
          <cell r="F1682">
            <v>17.34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6.67</v>
          </cell>
          <cell r="E1683">
            <v>11.01</v>
          </cell>
          <cell r="F1683">
            <v>17.68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7.65</v>
          </cell>
          <cell r="E1684">
            <v>11.01</v>
          </cell>
          <cell r="F1684">
            <v>18.66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8.61</v>
          </cell>
          <cell r="E1685">
            <v>11.01</v>
          </cell>
          <cell r="F1685">
            <v>19.62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20.27</v>
          </cell>
          <cell r="E1686">
            <v>11.01</v>
          </cell>
          <cell r="F1686">
            <v>31.28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24.82</v>
          </cell>
          <cell r="E1687">
            <v>11.01</v>
          </cell>
          <cell r="F1687">
            <v>35.83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28.56</v>
          </cell>
          <cell r="E1688">
            <v>11.01</v>
          </cell>
          <cell r="F1688">
            <v>39.57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32.43</v>
          </cell>
          <cell r="E1689">
            <v>11.01</v>
          </cell>
          <cell r="F1689">
            <v>43.44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35.659999999999997</v>
          </cell>
          <cell r="E1690">
            <v>11.01</v>
          </cell>
          <cell r="F1690">
            <v>46.67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39.58</v>
          </cell>
          <cell r="E1691">
            <v>11.01</v>
          </cell>
          <cell r="F1691">
            <v>50.59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48.54</v>
          </cell>
          <cell r="E1692">
            <v>11.01</v>
          </cell>
          <cell r="F1692">
            <v>59.55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54</v>
          </cell>
          <cell r="E1693">
            <v>11.01</v>
          </cell>
          <cell r="F1693">
            <v>65.010000000000005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76.72</v>
          </cell>
          <cell r="E1694">
            <v>11.01</v>
          </cell>
          <cell r="F1694">
            <v>87.73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96.02</v>
          </cell>
          <cell r="E1695">
            <v>11.01</v>
          </cell>
          <cell r="F1695">
            <v>107.03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124.99</v>
          </cell>
          <cell r="E1696">
            <v>11.01</v>
          </cell>
          <cell r="F1696">
            <v>136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186.42</v>
          </cell>
          <cell r="E1697">
            <v>20.2</v>
          </cell>
          <cell r="F1697">
            <v>206.62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14.54</v>
          </cell>
          <cell r="E1698">
            <v>11.01</v>
          </cell>
          <cell r="F1698">
            <v>25.55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17.600000000000001</v>
          </cell>
          <cell r="E1699">
            <v>11.01</v>
          </cell>
          <cell r="F1699">
            <v>28.61</v>
          </cell>
        </row>
        <row r="1700">
          <cell r="A1700" t="str">
            <v>32.15</v>
          </cell>
          <cell r="B1700" t="str">
            <v>Impermeabilizacao flexivel com manta</v>
          </cell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56.94</v>
          </cell>
          <cell r="E1701">
            <v>18.79</v>
          </cell>
          <cell r="F1701">
            <v>75.73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62.29</v>
          </cell>
          <cell r="E1702">
            <v>18.79</v>
          </cell>
          <cell r="F1702">
            <v>81.08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163.61000000000001</v>
          </cell>
          <cell r="E1703">
            <v>23.66</v>
          </cell>
          <cell r="F1703">
            <v>187.27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135.37</v>
          </cell>
          <cell r="E1704">
            <v>23.66</v>
          </cell>
          <cell r="F1704">
            <v>159.03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113.27</v>
          </cell>
          <cell r="F1705">
            <v>113.27</v>
          </cell>
        </row>
        <row r="1706">
          <cell r="A1706" t="str">
            <v>32.16</v>
          </cell>
          <cell r="B1706" t="str">
            <v>Impermeabilizacao flexivel com membranas</v>
          </cell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10.029999999999999</v>
          </cell>
          <cell r="E1707">
            <v>7.79</v>
          </cell>
          <cell r="F1707">
            <v>17.82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7.02</v>
          </cell>
          <cell r="E1708">
            <v>7.79</v>
          </cell>
          <cell r="F1708">
            <v>14.81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45.48</v>
          </cell>
          <cell r="E1709">
            <v>7.79</v>
          </cell>
          <cell r="F1709">
            <v>53.27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66.16</v>
          </cell>
          <cell r="E1710">
            <v>21.59</v>
          </cell>
          <cell r="F1710">
            <v>87.75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49.13</v>
          </cell>
          <cell r="E1711">
            <v>7.79</v>
          </cell>
          <cell r="F1711">
            <v>56.92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71.27</v>
          </cell>
          <cell r="E1712">
            <v>21.59</v>
          </cell>
          <cell r="F1712">
            <v>92.86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35.51</v>
          </cell>
          <cell r="E1713">
            <v>25.48</v>
          </cell>
          <cell r="F1713">
            <v>60.99</v>
          </cell>
        </row>
        <row r="1714">
          <cell r="A1714" t="str">
            <v>32.17</v>
          </cell>
          <cell r="B1714" t="str">
            <v>Impermeabilizacao rigida</v>
          </cell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440.35</v>
          </cell>
          <cell r="E1715">
            <v>336.84</v>
          </cell>
          <cell r="F1715">
            <v>777.19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446.8</v>
          </cell>
          <cell r="F1716">
            <v>446.8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5.24</v>
          </cell>
          <cell r="E1717">
            <v>8.2100000000000009</v>
          </cell>
          <cell r="F1717">
            <v>13.45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12.97</v>
          </cell>
          <cell r="E1718">
            <v>16.420000000000002</v>
          </cell>
          <cell r="F1718">
            <v>29.39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50.79</v>
          </cell>
          <cell r="E1719">
            <v>8.2100000000000009</v>
          </cell>
          <cell r="F1719">
            <v>59</v>
          </cell>
        </row>
        <row r="1720">
          <cell r="A1720" t="str">
            <v>32.20</v>
          </cell>
          <cell r="B1720" t="str">
            <v>Reparos, conservacoes e complementos - GRUPO 32</v>
          </cell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E1721">
            <v>77.88</v>
          </cell>
          <cell r="F1721">
            <v>77.88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4.18</v>
          </cell>
          <cell r="E1722">
            <v>3.89</v>
          </cell>
          <cell r="F1722">
            <v>8.07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2.2200000000000002</v>
          </cell>
          <cell r="E1723">
            <v>3.89</v>
          </cell>
          <cell r="F1723">
            <v>6.11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12.91</v>
          </cell>
          <cell r="E1724">
            <v>3.89</v>
          </cell>
          <cell r="F1724">
            <v>16.8</v>
          </cell>
        </row>
        <row r="1725">
          <cell r="A1725" t="str">
            <v>33</v>
          </cell>
          <cell r="B1725" t="str">
            <v>PINTURA</v>
          </cell>
        </row>
        <row r="1726">
          <cell r="A1726" t="str">
            <v>33.01</v>
          </cell>
          <cell r="B1726" t="str">
            <v>Preparo de base</v>
          </cell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7.21</v>
          </cell>
          <cell r="E1727">
            <v>33.43</v>
          </cell>
          <cell r="F1727">
            <v>40.64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4.24</v>
          </cell>
          <cell r="E1728">
            <v>33.43</v>
          </cell>
          <cell r="F1728">
            <v>37.67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5.92</v>
          </cell>
          <cell r="E1729">
            <v>8.52</v>
          </cell>
          <cell r="F1729">
            <v>14.44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25.23</v>
          </cell>
          <cell r="E1730">
            <v>23.94</v>
          </cell>
          <cell r="F1730">
            <v>49.17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7.19</v>
          </cell>
          <cell r="E1731">
            <v>9.15</v>
          </cell>
          <cell r="F1731">
            <v>16.34</v>
          </cell>
        </row>
        <row r="1732">
          <cell r="A1732" t="str">
            <v>33.02</v>
          </cell>
          <cell r="B1732" t="str">
            <v>Massa corrida</v>
          </cell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2.57</v>
          </cell>
          <cell r="E1733">
            <v>11.52</v>
          </cell>
          <cell r="F1733">
            <v>14.09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4.8600000000000003</v>
          </cell>
          <cell r="E1734">
            <v>11.52</v>
          </cell>
          <cell r="F1734">
            <v>16.38</v>
          </cell>
        </row>
        <row r="1735">
          <cell r="A1735" t="str">
            <v>33.03</v>
          </cell>
          <cell r="B1735" t="str">
            <v>Pintura em superficies de concreto / massa / gesso / pedras</v>
          </cell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5.46</v>
          </cell>
          <cell r="E1736">
            <v>25.35</v>
          </cell>
          <cell r="F1736">
            <v>30.81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7.58</v>
          </cell>
          <cell r="E1737">
            <v>21.54</v>
          </cell>
          <cell r="F1737">
            <v>29.12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14.81</v>
          </cell>
          <cell r="E1738">
            <v>11.97</v>
          </cell>
          <cell r="F1738">
            <v>26.78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17.329999999999998</v>
          </cell>
          <cell r="E1739">
            <v>20.57</v>
          </cell>
          <cell r="F1739">
            <v>37.9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8.3800000000000008</v>
          </cell>
          <cell r="E1740">
            <v>15.25</v>
          </cell>
          <cell r="F1740">
            <v>23.63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36.22</v>
          </cell>
          <cell r="E1741">
            <v>15.25</v>
          </cell>
          <cell r="F1741">
            <v>51.47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21.03</v>
          </cell>
          <cell r="E1742">
            <v>20.57</v>
          </cell>
          <cell r="F1742">
            <v>41.6</v>
          </cell>
        </row>
        <row r="1743">
          <cell r="A1743" t="str">
            <v>33.05</v>
          </cell>
          <cell r="B1743" t="str">
            <v>Pintura em superficies de madeira</v>
          </cell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7.02</v>
          </cell>
          <cell r="E1744">
            <v>15.25</v>
          </cell>
          <cell r="F1744">
            <v>22.27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2.73</v>
          </cell>
          <cell r="E1745">
            <v>2.84</v>
          </cell>
          <cell r="F1745">
            <v>5.57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9.34</v>
          </cell>
          <cell r="E1746">
            <v>17.2</v>
          </cell>
          <cell r="F1746">
            <v>26.54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2.4700000000000002</v>
          </cell>
          <cell r="E1747">
            <v>2.27</v>
          </cell>
          <cell r="F1747">
            <v>4.74</v>
          </cell>
        </row>
        <row r="1748">
          <cell r="A1748" t="str">
            <v>33.06</v>
          </cell>
          <cell r="B1748" t="str">
            <v>Pintura em pisos</v>
          </cell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3.84</v>
          </cell>
          <cell r="E1749">
            <v>20.57</v>
          </cell>
          <cell r="F1749">
            <v>24.41</v>
          </cell>
        </row>
        <row r="1750">
          <cell r="A1750" t="str">
            <v>33.07</v>
          </cell>
          <cell r="B1750" t="str">
            <v>Pintura em estruturas metalicas</v>
          </cell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10.36</v>
          </cell>
          <cell r="E1751">
            <v>38.29</v>
          </cell>
          <cell r="F1751">
            <v>48.65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4.3600000000000003</v>
          </cell>
          <cell r="F1752">
            <v>4.3600000000000003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2.96</v>
          </cell>
          <cell r="F1753">
            <v>2.96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151.63</v>
          </cell>
          <cell r="E1754">
            <v>190.23</v>
          </cell>
          <cell r="F1754">
            <v>341.86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727.36</v>
          </cell>
          <cell r="E1755">
            <v>220.53</v>
          </cell>
          <cell r="F1755">
            <v>947.89</v>
          </cell>
        </row>
        <row r="1756">
          <cell r="A1756" t="str">
            <v>33.09</v>
          </cell>
          <cell r="B1756" t="str">
            <v>Pintura de sinalizacao</v>
          </cell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1.46</v>
          </cell>
          <cell r="E1757">
            <v>1.55</v>
          </cell>
          <cell r="F1757">
            <v>3.01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0.94</v>
          </cell>
          <cell r="E1758">
            <v>3.09</v>
          </cell>
          <cell r="F1758">
            <v>4.03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6.76</v>
          </cell>
          <cell r="E1760">
            <v>20.57</v>
          </cell>
          <cell r="F1760">
            <v>27.33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8.34</v>
          </cell>
          <cell r="E1761">
            <v>20.57</v>
          </cell>
          <cell r="F1761">
            <v>28.91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9.9600000000000009</v>
          </cell>
          <cell r="E1762">
            <v>20.57</v>
          </cell>
          <cell r="F1762">
            <v>30.53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12.37</v>
          </cell>
          <cell r="E1763">
            <v>20.57</v>
          </cell>
          <cell r="F1763">
            <v>32.94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9.69</v>
          </cell>
          <cell r="E1764">
            <v>20.57</v>
          </cell>
          <cell r="F1764">
            <v>30.26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63.93</v>
          </cell>
          <cell r="E1765">
            <v>43.07</v>
          </cell>
          <cell r="F1765">
            <v>107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16.89</v>
          </cell>
          <cell r="E1766">
            <v>20.57</v>
          </cell>
          <cell r="F1766">
            <v>37.46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13.48</v>
          </cell>
          <cell r="E1767">
            <v>28.71</v>
          </cell>
          <cell r="F1767">
            <v>42.19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210.93</v>
          </cell>
          <cell r="F1768">
            <v>210.93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418.22</v>
          </cell>
          <cell r="F1769">
            <v>418.22</v>
          </cell>
        </row>
        <row r="1770">
          <cell r="A1770" t="str">
            <v>33.11</v>
          </cell>
          <cell r="B1770" t="str">
            <v>Pintura em superficie metalica, inclusive preparo</v>
          </cell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15.8</v>
          </cell>
          <cell r="E1771">
            <v>28.71</v>
          </cell>
          <cell r="F1771">
            <v>44.51</v>
          </cell>
        </row>
        <row r="1772">
          <cell r="A1772" t="str">
            <v>33.12</v>
          </cell>
          <cell r="B1772" t="str">
            <v>Pintura em superficie de madeira, inclusive preparo</v>
          </cell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16.149999999999999</v>
          </cell>
          <cell r="E1773">
            <v>28.71</v>
          </cell>
          <cell r="F1773">
            <v>44.86</v>
          </cell>
        </row>
        <row r="1774">
          <cell r="A1774" t="str">
            <v>34</v>
          </cell>
          <cell r="B1774" t="str">
            <v>PAISAGISMO E FECHAMENTOS</v>
          </cell>
        </row>
        <row r="1775">
          <cell r="A1775" t="str">
            <v>34.01</v>
          </cell>
          <cell r="B1775" t="str">
            <v>Preparacao de solo</v>
          </cell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136.94999999999999</v>
          </cell>
          <cell r="E1776">
            <v>48.68</v>
          </cell>
          <cell r="F1776">
            <v>185.63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E1777">
            <v>1.95</v>
          </cell>
          <cell r="F1777">
            <v>1.95</v>
          </cell>
        </row>
        <row r="1778">
          <cell r="A1778" t="str">
            <v>34.02</v>
          </cell>
          <cell r="B1778" t="str">
            <v>Vegetacao rasteira</v>
          </cell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8.86</v>
          </cell>
          <cell r="E1779">
            <v>3.29</v>
          </cell>
          <cell r="F1779">
            <v>12.15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8.0299999999999994</v>
          </cell>
          <cell r="E1780">
            <v>4.92</v>
          </cell>
          <cell r="F1780">
            <v>12.95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59.98</v>
          </cell>
          <cell r="E1781">
            <v>6.26</v>
          </cell>
          <cell r="F1781">
            <v>66.239999999999995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16.86</v>
          </cell>
          <cell r="E1782">
            <v>4.92</v>
          </cell>
          <cell r="F1782">
            <v>21.78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40</v>
          </cell>
          <cell r="E1783">
            <v>6.26</v>
          </cell>
          <cell r="F1783">
            <v>46.26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8.59</v>
          </cell>
          <cell r="E1784">
            <v>4.92</v>
          </cell>
          <cell r="F1784">
            <v>13.51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41.96</v>
          </cell>
          <cell r="E1785">
            <v>6.26</v>
          </cell>
          <cell r="F1785">
            <v>48.22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7.44</v>
          </cell>
          <cell r="F1786">
            <v>7.44</v>
          </cell>
        </row>
        <row r="1787">
          <cell r="A1787" t="str">
            <v>34.03</v>
          </cell>
          <cell r="B1787" t="str">
            <v>Vegetacao arbustiva</v>
          </cell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42.76</v>
          </cell>
          <cell r="E1788">
            <v>3.61</v>
          </cell>
          <cell r="F1788">
            <v>46.37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30.54</v>
          </cell>
          <cell r="E1789">
            <v>3.61</v>
          </cell>
          <cell r="F1789">
            <v>34.15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30.74</v>
          </cell>
          <cell r="E1790">
            <v>3.61</v>
          </cell>
          <cell r="F1790">
            <v>34.35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43.67</v>
          </cell>
          <cell r="E1791">
            <v>3.61</v>
          </cell>
          <cell r="F1791">
            <v>47.28</v>
          </cell>
        </row>
        <row r="1792">
          <cell r="A1792" t="str">
            <v>34.04</v>
          </cell>
          <cell r="B1792" t="str">
            <v>arvores</v>
          </cell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67.58</v>
          </cell>
          <cell r="E1793">
            <v>31.32</v>
          </cell>
          <cell r="F1793">
            <v>98.9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79.75</v>
          </cell>
          <cell r="E1794">
            <v>31.32</v>
          </cell>
          <cell r="F1794">
            <v>111.07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101.86</v>
          </cell>
          <cell r="E1795">
            <v>31.32</v>
          </cell>
          <cell r="F1795">
            <v>133.18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195.74</v>
          </cell>
          <cell r="E1796">
            <v>3.53</v>
          </cell>
          <cell r="F1796">
            <v>199.27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92.61</v>
          </cell>
          <cell r="E1797">
            <v>3.53</v>
          </cell>
          <cell r="F1797">
            <v>96.14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117.29</v>
          </cell>
          <cell r="E1798">
            <v>31.32</v>
          </cell>
          <cell r="F1798">
            <v>148.61000000000001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254.25</v>
          </cell>
          <cell r="E1799">
            <v>31.32</v>
          </cell>
          <cell r="F1799">
            <v>285.57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50.55</v>
          </cell>
          <cell r="E1800">
            <v>31.32</v>
          </cell>
          <cell r="F1800">
            <v>81.87</v>
          </cell>
        </row>
        <row r="1801">
          <cell r="A1801" t="str">
            <v>34.05</v>
          </cell>
          <cell r="B1801" t="str">
            <v>Cercas e fechamentos</v>
          </cell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28.76</v>
          </cell>
          <cell r="E1802">
            <v>31.32</v>
          </cell>
          <cell r="F1802">
            <v>60.08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39.65</v>
          </cell>
          <cell r="E1803">
            <v>31.32</v>
          </cell>
          <cell r="F1803">
            <v>70.97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45.03</v>
          </cell>
          <cell r="E1804">
            <v>31.32</v>
          </cell>
          <cell r="F1804">
            <v>76.349999999999994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171.17</v>
          </cell>
          <cell r="E1805">
            <v>50.24</v>
          </cell>
          <cell r="F1805">
            <v>221.41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225.52</v>
          </cell>
          <cell r="F1806">
            <v>225.52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231.17</v>
          </cell>
          <cell r="F1807">
            <v>231.17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233.41</v>
          </cell>
          <cell r="F1808">
            <v>233.41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36.11</v>
          </cell>
          <cell r="F1809">
            <v>36.11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246.01</v>
          </cell>
          <cell r="F1810">
            <v>246.01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446.82</v>
          </cell>
          <cell r="E1811">
            <v>64.61</v>
          </cell>
          <cell r="F1811">
            <v>511.43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246.7</v>
          </cell>
          <cell r="F1812">
            <v>246.7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2038.44</v>
          </cell>
          <cell r="E1813">
            <v>96.48</v>
          </cell>
          <cell r="F1813">
            <v>2134.92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1252.32</v>
          </cell>
          <cell r="E1814">
            <v>96.48</v>
          </cell>
          <cell r="F1814">
            <v>1348.8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583.55999999999995</v>
          </cell>
          <cell r="E1815">
            <v>37.9</v>
          </cell>
          <cell r="F1815">
            <v>621.46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809.44</v>
          </cell>
          <cell r="E1816">
            <v>32.880000000000003</v>
          </cell>
          <cell r="F1816">
            <v>842.32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1359.21</v>
          </cell>
          <cell r="E1817">
            <v>77.849999999999994</v>
          </cell>
          <cell r="F1817">
            <v>1437.06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130.16</v>
          </cell>
          <cell r="E1818">
            <v>95.19</v>
          </cell>
          <cell r="F1818">
            <v>225.35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132.57</v>
          </cell>
          <cell r="E1819">
            <v>50.58</v>
          </cell>
          <cell r="F1819">
            <v>183.15</v>
          </cell>
        </row>
        <row r="1820">
          <cell r="A1820" t="str">
            <v>34.13</v>
          </cell>
          <cell r="B1820" t="str">
            <v>Corte, recorte e remocao</v>
          </cell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143.94</v>
          </cell>
          <cell r="E1821">
            <v>151.96</v>
          </cell>
          <cell r="F1821">
            <v>295.89999999999998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601.41</v>
          </cell>
          <cell r="E1822">
            <v>187.1</v>
          </cell>
          <cell r="F1822">
            <v>788.51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1808.68</v>
          </cell>
          <cell r="E1823">
            <v>339.06</v>
          </cell>
          <cell r="F1823">
            <v>2147.7399999999998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2644.69</v>
          </cell>
          <cell r="E1824">
            <v>919.36</v>
          </cell>
          <cell r="F1824">
            <v>3564.05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5319.8</v>
          </cell>
          <cell r="E1825">
            <v>1838.72</v>
          </cell>
          <cell r="F1825">
            <v>7158.52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7834.27</v>
          </cell>
          <cell r="E1826">
            <v>2135.04</v>
          </cell>
          <cell r="F1826">
            <v>9969.31</v>
          </cell>
        </row>
        <row r="1827">
          <cell r="A1827" t="str">
            <v>34.20</v>
          </cell>
          <cell r="B1827" t="str">
            <v>Reparos, conservacoes e complementos - GRUPO 34</v>
          </cell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9.82</v>
          </cell>
          <cell r="E1828">
            <v>7.59</v>
          </cell>
          <cell r="F1828">
            <v>17.41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76.12</v>
          </cell>
          <cell r="E1829">
            <v>10.51</v>
          </cell>
          <cell r="F1829">
            <v>86.63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14.53</v>
          </cell>
          <cell r="F1830">
            <v>14.53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2.2999999999999998</v>
          </cell>
          <cell r="E1831">
            <v>15.93</v>
          </cell>
          <cell r="F1831">
            <v>18.23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2.38</v>
          </cell>
          <cell r="E1832">
            <v>21.35</v>
          </cell>
          <cell r="F1832">
            <v>23.73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489.34</v>
          </cell>
          <cell r="E1833">
            <v>173.39</v>
          </cell>
          <cell r="F1833">
            <v>662.73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838.57</v>
          </cell>
          <cell r="E1834">
            <v>21.59</v>
          </cell>
          <cell r="F1834">
            <v>860.16</v>
          </cell>
        </row>
        <row r="1835">
          <cell r="A1835" t="str">
            <v>35</v>
          </cell>
          <cell r="B1835" t="str">
            <v>PLAYGROUND E EQUIPAMENTO RECREATIVO</v>
          </cell>
        </row>
        <row r="1836">
          <cell r="A1836" t="str">
            <v>35.01</v>
          </cell>
          <cell r="B1836" t="str">
            <v>Quadra e equipamento de esportes</v>
          </cell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50.17</v>
          </cell>
          <cell r="E1837">
            <v>6.47</v>
          </cell>
          <cell r="F1837">
            <v>56.64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1709.59</v>
          </cell>
          <cell r="E1838">
            <v>155.37</v>
          </cell>
          <cell r="F1838">
            <v>1864.96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2207.67</v>
          </cell>
          <cell r="E1839">
            <v>1957</v>
          </cell>
          <cell r="F1839">
            <v>4164.67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1378.69</v>
          </cell>
          <cell r="E1840">
            <v>155.37</v>
          </cell>
          <cell r="F1840">
            <v>1534.06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134.08000000000001</v>
          </cell>
          <cell r="E1841">
            <v>31.98</v>
          </cell>
          <cell r="F1841">
            <v>166.06</v>
          </cell>
        </row>
        <row r="1842">
          <cell r="A1842" t="str">
            <v>35.03</v>
          </cell>
          <cell r="B1842" t="str">
            <v>Abrigo, guarita e quiosque</v>
          </cell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3542.66</v>
          </cell>
          <cell r="E1843">
            <v>91.89</v>
          </cell>
          <cell r="F1843">
            <v>3634.55</v>
          </cell>
        </row>
        <row r="1844">
          <cell r="A1844" t="str">
            <v>35.04</v>
          </cell>
          <cell r="B1844" t="str">
            <v>Bancos</v>
          </cell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135.03</v>
          </cell>
          <cell r="E1845">
            <v>93.71</v>
          </cell>
          <cell r="F1845">
            <v>228.74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475.22</v>
          </cell>
          <cell r="E1846">
            <v>20.86</v>
          </cell>
          <cell r="F1846">
            <v>496.08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202.97</v>
          </cell>
          <cell r="E1847">
            <v>58.41</v>
          </cell>
          <cell r="F1847">
            <v>261.38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496.9</v>
          </cell>
          <cell r="E1848">
            <v>29.33</v>
          </cell>
          <cell r="F1848">
            <v>526.23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777.4</v>
          </cell>
          <cell r="E1849">
            <v>44</v>
          </cell>
          <cell r="F1849">
            <v>821.4</v>
          </cell>
        </row>
        <row r="1850">
          <cell r="A1850" t="str">
            <v>35.05</v>
          </cell>
          <cell r="B1850" t="str">
            <v>Equipamento recreativo</v>
          </cell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4686.68</v>
          </cell>
          <cell r="E1851">
            <v>207.17</v>
          </cell>
          <cell r="F1851">
            <v>4893.8500000000004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1417.3</v>
          </cell>
          <cell r="E1852">
            <v>207.17</v>
          </cell>
          <cell r="F1852">
            <v>1624.47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1166.98</v>
          </cell>
          <cell r="E1853">
            <v>207.17</v>
          </cell>
          <cell r="F1853">
            <v>1374.15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1543.42</v>
          </cell>
          <cell r="E1854">
            <v>207.17</v>
          </cell>
          <cell r="F1854">
            <v>1750.59</v>
          </cell>
        </row>
        <row r="1855">
          <cell r="A1855" t="str">
            <v>35.07</v>
          </cell>
          <cell r="B1855" t="str">
            <v>Mastro para bandeiras</v>
          </cell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5398.95</v>
          </cell>
          <cell r="E1856">
            <v>329.32</v>
          </cell>
          <cell r="F1856">
            <v>5728.27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11026.54</v>
          </cell>
          <cell r="E1857">
            <v>329.32</v>
          </cell>
          <cell r="F1857">
            <v>11355.86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3651.82</v>
          </cell>
          <cell r="E1858">
            <v>48.64</v>
          </cell>
          <cell r="F1858">
            <v>3700.46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1776</v>
          </cell>
          <cell r="E1859">
            <v>48.64</v>
          </cell>
          <cell r="F1859">
            <v>1824.64</v>
          </cell>
        </row>
        <row r="1860">
          <cell r="A1860" t="str">
            <v>35.20</v>
          </cell>
          <cell r="B1860" t="str">
            <v>Reparos, conservacoes e complementos - GRUPO 35</v>
          </cell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10.89</v>
          </cell>
          <cell r="F1861">
            <v>10.89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1128.3499999999999</v>
          </cell>
          <cell r="E1862">
            <v>32.369999999999997</v>
          </cell>
          <cell r="F1862">
            <v>1160.72</v>
          </cell>
        </row>
        <row r="1863">
          <cell r="A1863" t="str">
            <v>36</v>
          </cell>
          <cell r="B1863" t="str">
            <v>ENTRADA DE ENERGIA ELETRICA E TELEFONIA</v>
          </cell>
        </row>
        <row r="1864">
          <cell r="A1864" t="str">
            <v>36.01</v>
          </cell>
          <cell r="B1864" t="str">
            <v>Entrada de energia - componentes</v>
          </cell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148041.35999999999</v>
          </cell>
          <cell r="E1865">
            <v>253.79</v>
          </cell>
          <cell r="F1865">
            <v>148295.15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119269.84</v>
          </cell>
          <cell r="E1866">
            <v>253.79</v>
          </cell>
          <cell r="F1866">
            <v>119523.63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137414.5</v>
          </cell>
          <cell r="E1867">
            <v>507.58</v>
          </cell>
          <cell r="F1867">
            <v>137922.07999999999</v>
          </cell>
        </row>
        <row r="1868">
          <cell r="A1868" t="str">
            <v>36.03</v>
          </cell>
          <cell r="B1868" t="str">
            <v>Caixas de entrada / medicao</v>
          </cell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167.76</v>
          </cell>
          <cell r="E1869">
            <v>165.84</v>
          </cell>
          <cell r="F1869">
            <v>333.6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272.83999999999997</v>
          </cell>
          <cell r="E1870">
            <v>165.84</v>
          </cell>
          <cell r="F1870">
            <v>438.68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1069.98</v>
          </cell>
          <cell r="E1871">
            <v>191.44</v>
          </cell>
          <cell r="F1871">
            <v>1261.42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2727.55</v>
          </cell>
          <cell r="E1872">
            <v>191.44</v>
          </cell>
          <cell r="F1872">
            <v>2918.99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1625.13</v>
          </cell>
          <cell r="E1873">
            <v>191.44</v>
          </cell>
          <cell r="F1873">
            <v>1816.57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648.36</v>
          </cell>
          <cell r="E1874">
            <v>143.58000000000001</v>
          </cell>
          <cell r="F1874">
            <v>791.94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2664.26</v>
          </cell>
          <cell r="E1875">
            <v>199.51</v>
          </cell>
          <cell r="F1875">
            <v>2863.77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1001.44</v>
          </cell>
          <cell r="E1876">
            <v>191.44</v>
          </cell>
          <cell r="F1876">
            <v>1192.8800000000001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128.63</v>
          </cell>
          <cell r="E1877">
            <v>95.72</v>
          </cell>
          <cell r="F1877">
            <v>224.35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249.42</v>
          </cell>
          <cell r="E1878">
            <v>165.84</v>
          </cell>
          <cell r="F1878">
            <v>415.26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753.56</v>
          </cell>
          <cell r="E1879">
            <v>191.44</v>
          </cell>
          <cell r="F1879">
            <v>945</v>
          </cell>
        </row>
        <row r="1880">
          <cell r="A1880" t="str">
            <v>36.04</v>
          </cell>
          <cell r="B1880" t="str">
            <v>Suporte (Braquet)</v>
          </cell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29.99</v>
          </cell>
          <cell r="E1881">
            <v>14.36</v>
          </cell>
          <cell r="F1881">
            <v>44.35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38.950000000000003</v>
          </cell>
          <cell r="E1882">
            <v>14.36</v>
          </cell>
          <cell r="F1882">
            <v>53.31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62.03</v>
          </cell>
          <cell r="E1883">
            <v>14.36</v>
          </cell>
          <cell r="F1883">
            <v>76.39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82.5</v>
          </cell>
          <cell r="E1884">
            <v>14.36</v>
          </cell>
          <cell r="F1884">
            <v>96.86</v>
          </cell>
        </row>
        <row r="1885">
          <cell r="A1885" t="str">
            <v>36.05</v>
          </cell>
          <cell r="B1885" t="str">
            <v>Isoladores</v>
          </cell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39</v>
          </cell>
          <cell r="E1886">
            <v>9.57</v>
          </cell>
          <cell r="F1886">
            <v>48.57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79.849999999999994</v>
          </cell>
          <cell r="E1887">
            <v>9.57</v>
          </cell>
          <cell r="F1887">
            <v>89.42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56.57</v>
          </cell>
          <cell r="E1888">
            <v>35.89</v>
          </cell>
          <cell r="F1888">
            <v>92.46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118.25</v>
          </cell>
          <cell r="E1889">
            <v>9.57</v>
          </cell>
          <cell r="F1889">
            <v>127.82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161.1</v>
          </cell>
          <cell r="E1890">
            <v>9.57</v>
          </cell>
          <cell r="F1890">
            <v>170.67</v>
          </cell>
        </row>
        <row r="1891">
          <cell r="A1891" t="str">
            <v>36.06</v>
          </cell>
          <cell r="B1891" t="str">
            <v>Muflas e terminais</v>
          </cell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526.17999999999995</v>
          </cell>
          <cell r="E1892">
            <v>23.94</v>
          </cell>
          <cell r="F1892">
            <v>550.12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482.92</v>
          </cell>
          <cell r="E1893">
            <v>23.94</v>
          </cell>
          <cell r="F1893">
            <v>506.86</v>
          </cell>
        </row>
        <row r="1894">
          <cell r="A1894" t="str">
            <v>36.07</v>
          </cell>
          <cell r="B1894" t="str">
            <v>Para-raios de media tensao</v>
          </cell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182.55</v>
          </cell>
          <cell r="E1895">
            <v>22.45</v>
          </cell>
          <cell r="F1895">
            <v>205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194.51</v>
          </cell>
          <cell r="E1896">
            <v>22.45</v>
          </cell>
          <cell r="F1896">
            <v>216.96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194.79</v>
          </cell>
          <cell r="E1897">
            <v>22.45</v>
          </cell>
          <cell r="F1897">
            <v>217.24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191.28</v>
          </cell>
          <cell r="E1898">
            <v>22.45</v>
          </cell>
          <cell r="F1898">
            <v>213.73</v>
          </cell>
        </row>
        <row r="1899">
          <cell r="A1899" t="str">
            <v>36.08</v>
          </cell>
          <cell r="B1899" t="str">
            <v>Gerador e grupo gerador</v>
          </cell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198996.28</v>
          </cell>
          <cell r="E1900">
            <v>1845.4</v>
          </cell>
          <cell r="F1900">
            <v>200841.68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235412.17</v>
          </cell>
          <cell r="E1901">
            <v>1845.4</v>
          </cell>
          <cell r="F1901">
            <v>237257.57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89328.41</v>
          </cell>
          <cell r="E1902">
            <v>1845.4</v>
          </cell>
          <cell r="F1902">
            <v>91173.81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129411.52</v>
          </cell>
          <cell r="E1903">
            <v>1845.4</v>
          </cell>
          <cell r="F1903">
            <v>131256.92000000001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81666.820000000007</v>
          </cell>
          <cell r="E1904">
            <v>985.05</v>
          </cell>
          <cell r="F1904">
            <v>82651.87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141666.78</v>
          </cell>
          <cell r="E1905">
            <v>1845.4</v>
          </cell>
          <cell r="F1905">
            <v>143512.18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371877.22</v>
          </cell>
          <cell r="E1906">
            <v>2042.41</v>
          </cell>
          <cell r="F1906">
            <v>373919.63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144553.54999999999</v>
          </cell>
          <cell r="E1907">
            <v>1845.4</v>
          </cell>
          <cell r="F1907">
            <v>146398.95000000001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382273.5</v>
          </cell>
          <cell r="E1908">
            <v>2023.8</v>
          </cell>
          <cell r="F1908">
            <v>384297.3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269409.94</v>
          </cell>
          <cell r="E1909">
            <v>2042.41</v>
          </cell>
          <cell r="F1909">
            <v>271452.34999999998</v>
          </cell>
        </row>
        <row r="1910">
          <cell r="A1910" t="str">
            <v>36.09</v>
          </cell>
          <cell r="B1910" t="str">
            <v>Transformador de entrada</v>
          </cell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31270</v>
          </cell>
          <cell r="E1911">
            <v>985.05</v>
          </cell>
          <cell r="F1911">
            <v>32255.05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22880.400000000001</v>
          </cell>
          <cell r="E1912">
            <v>985.05</v>
          </cell>
          <cell r="F1912">
            <v>23865.45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56860.37</v>
          </cell>
          <cell r="E1913">
            <v>1576.08</v>
          </cell>
          <cell r="F1913">
            <v>58436.45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104928.67</v>
          </cell>
          <cell r="E1914">
            <v>1576.08</v>
          </cell>
          <cell r="F1914">
            <v>106504.75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4610.3100000000004</v>
          </cell>
          <cell r="E1915">
            <v>394.02</v>
          </cell>
          <cell r="F1915">
            <v>5004.33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5038.38</v>
          </cell>
          <cell r="E1916">
            <v>394.02</v>
          </cell>
          <cell r="F1916">
            <v>5432.4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19629.060000000001</v>
          </cell>
          <cell r="E1917">
            <v>985.05</v>
          </cell>
          <cell r="F1917">
            <v>20614.11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34567.760000000002</v>
          </cell>
          <cell r="E1918">
            <v>985.05</v>
          </cell>
          <cell r="F1918">
            <v>35552.81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16325.74</v>
          </cell>
          <cell r="E1919">
            <v>985.05</v>
          </cell>
          <cell r="F1919">
            <v>17310.79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72114.320000000007</v>
          </cell>
          <cell r="E1920">
            <v>1576.08</v>
          </cell>
          <cell r="F1920">
            <v>73690.399999999994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15456.19</v>
          </cell>
          <cell r="E1921">
            <v>394.02</v>
          </cell>
          <cell r="F1921">
            <v>15850.21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54559.88</v>
          </cell>
          <cell r="E1922">
            <v>1576.08</v>
          </cell>
          <cell r="F1922">
            <v>56135.96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73307.179999999993</v>
          </cell>
          <cell r="E1923">
            <v>1576.08</v>
          </cell>
          <cell r="F1923">
            <v>74883.259999999995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95959.4</v>
          </cell>
          <cell r="E1924">
            <v>1576.08</v>
          </cell>
          <cell r="F1924">
            <v>97535.48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61396.1</v>
          </cell>
          <cell r="E1925">
            <v>985.05</v>
          </cell>
          <cell r="F1925">
            <v>62381.15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25192.78</v>
          </cell>
          <cell r="E1926">
            <v>985.05</v>
          </cell>
          <cell r="F1926">
            <v>26177.83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108084.99</v>
          </cell>
          <cell r="E1927">
            <v>1576.08</v>
          </cell>
          <cell r="F1927">
            <v>109661.07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32322.1</v>
          </cell>
          <cell r="E1928">
            <v>985.05</v>
          </cell>
          <cell r="F1928">
            <v>33307.15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37182.07</v>
          </cell>
          <cell r="E1929">
            <v>985.05</v>
          </cell>
          <cell r="F1929">
            <v>38167.120000000003</v>
          </cell>
        </row>
        <row r="1930">
          <cell r="A1930" t="str">
            <v>36.20</v>
          </cell>
          <cell r="B1930" t="str">
            <v>Reparos, conservacoes e complementos - GRUPO 36</v>
          </cell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75.489999999999995</v>
          </cell>
          <cell r="E1931">
            <v>19.149999999999999</v>
          </cell>
          <cell r="F1931">
            <v>94.64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48.11</v>
          </cell>
          <cell r="E1932">
            <v>9.57</v>
          </cell>
          <cell r="F1932">
            <v>57.68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1368.03</v>
          </cell>
          <cell r="E1933">
            <v>62.35</v>
          </cell>
          <cell r="F1933">
            <v>1430.38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26.36</v>
          </cell>
          <cell r="E1934">
            <v>9.57</v>
          </cell>
          <cell r="F1934">
            <v>35.93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3.3</v>
          </cell>
          <cell r="E1935">
            <v>7.18</v>
          </cell>
          <cell r="F1935">
            <v>10.48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24.63</v>
          </cell>
          <cell r="E1936">
            <v>9.57</v>
          </cell>
          <cell r="F1936">
            <v>34.200000000000003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600.03</v>
          </cell>
          <cell r="E1937">
            <v>0.97</v>
          </cell>
          <cell r="F1937">
            <v>601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445.24</v>
          </cell>
          <cell r="E1938">
            <v>23.94</v>
          </cell>
          <cell r="F1938">
            <v>469.18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313.73</v>
          </cell>
          <cell r="E1939">
            <v>23.94</v>
          </cell>
          <cell r="F1939">
            <v>337.67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241.53</v>
          </cell>
          <cell r="E1940">
            <v>134.66</v>
          </cell>
          <cell r="F1940">
            <v>376.19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546.45000000000005</v>
          </cell>
          <cell r="E1941">
            <v>0.97</v>
          </cell>
          <cell r="F1941">
            <v>547.41999999999996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24.03</v>
          </cell>
          <cell r="E1942">
            <v>47.86</v>
          </cell>
          <cell r="F1942">
            <v>71.89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490.33</v>
          </cell>
          <cell r="E1943">
            <v>0.97</v>
          </cell>
          <cell r="F1943">
            <v>491.3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E1944">
            <v>269.32</v>
          </cell>
          <cell r="F1944">
            <v>269.32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19.93</v>
          </cell>
          <cell r="E1945">
            <v>0.78</v>
          </cell>
          <cell r="F1945">
            <v>20.71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19.93</v>
          </cell>
          <cell r="E1946">
            <v>1.17</v>
          </cell>
          <cell r="F1946">
            <v>21.1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519.75</v>
          </cell>
          <cell r="E1947">
            <v>9.74</v>
          </cell>
          <cell r="F1947">
            <v>529.49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648</v>
          </cell>
          <cell r="E1948">
            <v>9.74</v>
          </cell>
          <cell r="F1948">
            <v>657.74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41.26</v>
          </cell>
          <cell r="E1949">
            <v>0.97</v>
          </cell>
          <cell r="F1949">
            <v>42.23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15.05</v>
          </cell>
          <cell r="E1950">
            <v>67.33</v>
          </cell>
          <cell r="F1950">
            <v>82.38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75.16</v>
          </cell>
          <cell r="E1951">
            <v>0.97</v>
          </cell>
          <cell r="F1951">
            <v>76.13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182.02</v>
          </cell>
          <cell r="E1952">
            <v>134.66</v>
          </cell>
          <cell r="F1952">
            <v>316.68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323.83</v>
          </cell>
          <cell r="E1953">
            <v>0.97</v>
          </cell>
          <cell r="F1953">
            <v>324.8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564.15</v>
          </cell>
          <cell r="E1954">
            <v>134.66</v>
          </cell>
          <cell r="F1954">
            <v>698.81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2395.48</v>
          </cell>
          <cell r="E1955">
            <v>47.86</v>
          </cell>
          <cell r="F1955">
            <v>2443.34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3597.49</v>
          </cell>
          <cell r="E1956">
            <v>47.86</v>
          </cell>
          <cell r="F1956">
            <v>3645.35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4653.95</v>
          </cell>
          <cell r="E1957">
            <v>47.86</v>
          </cell>
          <cell r="F1957">
            <v>4701.8100000000004</v>
          </cell>
        </row>
        <row r="1958">
          <cell r="A1958" t="str">
            <v>37</v>
          </cell>
          <cell r="B1958" t="str">
            <v>QUADRO E PAINEL PARA ENERGIA ELETRICA E TELEFONIA</v>
          </cell>
        </row>
        <row r="1959">
          <cell r="A1959" t="str">
            <v>37.01</v>
          </cell>
          <cell r="B1959" t="str">
            <v>Quadro para telefonia embutir, protecao IP40 chapa nº 16msg</v>
          </cell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82.39</v>
          </cell>
          <cell r="F1960">
            <v>121.98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114.96</v>
          </cell>
          <cell r="F1961">
            <v>196.09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147.51</v>
          </cell>
          <cell r="F1962">
            <v>291.37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419.39</v>
          </cell>
          <cell r="E1963">
            <v>182.92</v>
          </cell>
          <cell r="F1963">
            <v>602.30999999999995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869.43</v>
          </cell>
          <cell r="E1964">
            <v>245.21</v>
          </cell>
          <cell r="F1964">
            <v>1114.6400000000001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83.24</v>
          </cell>
          <cell r="E1966">
            <v>71.8</v>
          </cell>
          <cell r="F1966">
            <v>155.04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159.76</v>
          </cell>
          <cell r="E1967">
            <v>95.72</v>
          </cell>
          <cell r="F1967">
            <v>255.48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280.75</v>
          </cell>
          <cell r="E1968">
            <v>119.66</v>
          </cell>
          <cell r="F1968">
            <v>400.41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433.58</v>
          </cell>
          <cell r="E1969">
            <v>143.58000000000001</v>
          </cell>
          <cell r="F1969">
            <v>577.16</v>
          </cell>
        </row>
        <row r="1970">
          <cell r="A1970" t="str">
            <v>37.03</v>
          </cell>
          <cell r="B1970" t="str">
            <v>Quadro distribuicao de luz e forca de embutir universal</v>
          </cell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502.37</v>
          </cell>
          <cell r="E1971">
            <v>143.1</v>
          </cell>
          <cell r="F1971">
            <v>645.47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496.08</v>
          </cell>
          <cell r="E1972">
            <v>143.1</v>
          </cell>
          <cell r="F1972">
            <v>639.17999999999995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619.17999999999995</v>
          </cell>
          <cell r="E1973">
            <v>178.89</v>
          </cell>
          <cell r="F1973">
            <v>798.07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670.41</v>
          </cell>
          <cell r="E1974">
            <v>178.89</v>
          </cell>
          <cell r="F1974">
            <v>849.3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1089.3</v>
          </cell>
          <cell r="E1975">
            <v>214.65</v>
          </cell>
          <cell r="F1975">
            <v>1303.95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1434.65</v>
          </cell>
          <cell r="E1976">
            <v>214.65</v>
          </cell>
          <cell r="F1976">
            <v>1649.3</v>
          </cell>
        </row>
        <row r="1977">
          <cell r="A1977" t="str">
            <v>37.04</v>
          </cell>
          <cell r="B1977" t="str">
            <v>Quadro distribuicao de luz e forca de sobrepor universal</v>
          </cell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602.1</v>
          </cell>
          <cell r="E1978">
            <v>107.34</v>
          </cell>
          <cell r="F1978">
            <v>709.44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699.06</v>
          </cell>
          <cell r="E1979">
            <v>107.34</v>
          </cell>
          <cell r="F1979">
            <v>806.4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805.16</v>
          </cell>
          <cell r="E1980">
            <v>143.1</v>
          </cell>
          <cell r="F1980">
            <v>948.26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854.7</v>
          </cell>
          <cell r="E1981">
            <v>143.1</v>
          </cell>
          <cell r="F1981">
            <v>997.8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1246.8699999999999</v>
          </cell>
          <cell r="E1982">
            <v>178.89</v>
          </cell>
          <cell r="F1982">
            <v>1425.76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1975.42</v>
          </cell>
          <cell r="E1983">
            <v>178.89</v>
          </cell>
          <cell r="F1983">
            <v>2154.31</v>
          </cell>
        </row>
        <row r="1984">
          <cell r="A1984" t="str">
            <v>37.06</v>
          </cell>
          <cell r="B1984" t="str">
            <v>Painel autoportante</v>
          </cell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4103.74</v>
          </cell>
          <cell r="E1985">
            <v>126.9</v>
          </cell>
          <cell r="F1985">
            <v>4230.6400000000003</v>
          </cell>
        </row>
        <row r="1986">
          <cell r="A1986" t="str">
            <v>37.10</v>
          </cell>
          <cell r="B1986" t="str">
            <v>Barramentos</v>
          </cell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115.16</v>
          </cell>
          <cell r="E1987">
            <v>8.52</v>
          </cell>
          <cell r="F1987">
            <v>123.68</v>
          </cell>
        </row>
        <row r="1988">
          <cell r="A1988" t="str">
            <v>37.11</v>
          </cell>
          <cell r="B1988" t="str">
            <v>Bases</v>
          </cell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26.61</v>
          </cell>
          <cell r="E1989">
            <v>14.36</v>
          </cell>
          <cell r="F1989">
            <v>40.97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45</v>
          </cell>
          <cell r="E1990">
            <v>23.94</v>
          </cell>
          <cell r="F1990">
            <v>68.94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52.18</v>
          </cell>
          <cell r="E1991">
            <v>47.86</v>
          </cell>
          <cell r="F1991">
            <v>100.04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169.61</v>
          </cell>
          <cell r="E1992">
            <v>47.86</v>
          </cell>
          <cell r="F1992">
            <v>217.47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241.69</v>
          </cell>
          <cell r="E1993">
            <v>47.86</v>
          </cell>
          <cell r="F1993">
            <v>289.55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815</v>
          </cell>
          <cell r="E1994">
            <v>57.43</v>
          </cell>
          <cell r="F1994">
            <v>872.43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312.33999999999997</v>
          </cell>
          <cell r="E1995">
            <v>57.43</v>
          </cell>
          <cell r="F1995">
            <v>369.77</v>
          </cell>
        </row>
        <row r="1996">
          <cell r="A1996" t="str">
            <v>37.12</v>
          </cell>
          <cell r="B1996" t="str">
            <v>Fusiveis</v>
          </cell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23.32</v>
          </cell>
          <cell r="E1997">
            <v>9.57</v>
          </cell>
          <cell r="F1997">
            <v>32.89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56.98</v>
          </cell>
          <cell r="E1998">
            <v>9.57</v>
          </cell>
          <cell r="F1998">
            <v>66.55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77.97</v>
          </cell>
          <cell r="E1999">
            <v>9.57</v>
          </cell>
          <cell r="F1999">
            <v>87.54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112.03</v>
          </cell>
          <cell r="E2000">
            <v>9.57</v>
          </cell>
          <cell r="F2000">
            <v>121.6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157.66999999999999</v>
          </cell>
          <cell r="E2001">
            <v>9.57</v>
          </cell>
          <cell r="F2001">
            <v>167.24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327.10000000000002</v>
          </cell>
          <cell r="E2002">
            <v>9.57</v>
          </cell>
          <cell r="F2002">
            <v>336.67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8.01</v>
          </cell>
          <cell r="E2003">
            <v>9.57</v>
          </cell>
          <cell r="F2003">
            <v>17.579999999999998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10.95</v>
          </cell>
          <cell r="E2004">
            <v>9.57</v>
          </cell>
          <cell r="F2004">
            <v>20.52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33.11</v>
          </cell>
          <cell r="E2005">
            <v>2.39</v>
          </cell>
          <cell r="F2005">
            <v>35.5</v>
          </cell>
        </row>
        <row r="2006">
          <cell r="A2006" t="str">
            <v>37.13</v>
          </cell>
          <cell r="B2006" t="str">
            <v>Disjuntores</v>
          </cell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16015.14</v>
          </cell>
          <cell r="E2007">
            <v>300.5</v>
          </cell>
          <cell r="F2007">
            <v>16315.64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269.32</v>
          </cell>
          <cell r="F2008">
            <v>32268.01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33911.629999999997</v>
          </cell>
          <cell r="E2009">
            <v>397</v>
          </cell>
          <cell r="F2009">
            <v>34308.629999999997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69635.289999999994</v>
          </cell>
          <cell r="E2010">
            <v>47.86</v>
          </cell>
          <cell r="F2010">
            <v>69683.149999999994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123359.17</v>
          </cell>
          <cell r="E2011">
            <v>47.86</v>
          </cell>
          <cell r="F2011">
            <v>123407.03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17.010000000000002</v>
          </cell>
          <cell r="E2012">
            <v>14.36</v>
          </cell>
          <cell r="F2012">
            <v>31.37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26.64</v>
          </cell>
          <cell r="E2013">
            <v>14.36</v>
          </cell>
          <cell r="F2013">
            <v>41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97.85</v>
          </cell>
          <cell r="E2014">
            <v>28.71</v>
          </cell>
          <cell r="F2014">
            <v>126.56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140.58000000000001</v>
          </cell>
          <cell r="E2015">
            <v>28.71</v>
          </cell>
          <cell r="F2015">
            <v>169.29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127.83</v>
          </cell>
          <cell r="E2016">
            <v>43.07</v>
          </cell>
          <cell r="F2016">
            <v>170.9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152.66</v>
          </cell>
          <cell r="E2017">
            <v>43.07</v>
          </cell>
          <cell r="F2017">
            <v>195.73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47.86</v>
          </cell>
          <cell r="F2018">
            <v>488.71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47.86</v>
          </cell>
          <cell r="F2019">
            <v>678.5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3004.69</v>
          </cell>
          <cell r="E2020">
            <v>95.72</v>
          </cell>
          <cell r="F2020">
            <v>3100.41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4747.38</v>
          </cell>
          <cell r="E2021">
            <v>95.72</v>
          </cell>
          <cell r="F2021">
            <v>4843.1000000000004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95.72</v>
          </cell>
          <cell r="F2022">
            <v>6788.92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10796.16</v>
          </cell>
          <cell r="E2023">
            <v>95.72</v>
          </cell>
          <cell r="F2023">
            <v>10891.88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12208.93</v>
          </cell>
          <cell r="E2024">
            <v>95.72</v>
          </cell>
          <cell r="F2024">
            <v>12304.65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17670.330000000002</v>
          </cell>
          <cell r="E2025">
            <v>95.72</v>
          </cell>
          <cell r="F2025">
            <v>17766.05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12.34</v>
          </cell>
          <cell r="E2026">
            <v>9.57</v>
          </cell>
          <cell r="F2026">
            <v>21.91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15.35</v>
          </cell>
          <cell r="E2027">
            <v>9.57</v>
          </cell>
          <cell r="F2027">
            <v>24.92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47.1</v>
          </cell>
          <cell r="E2028">
            <v>9.57</v>
          </cell>
          <cell r="F2028">
            <v>56.67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50.64</v>
          </cell>
          <cell r="E2029">
            <v>9.57</v>
          </cell>
          <cell r="F2029">
            <v>60.21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55.78</v>
          </cell>
          <cell r="E2030">
            <v>9.57</v>
          </cell>
          <cell r="F2030">
            <v>65.349999999999994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145.06</v>
          </cell>
          <cell r="E2031">
            <v>9.57</v>
          </cell>
          <cell r="F2031">
            <v>154.63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66.290000000000006</v>
          </cell>
          <cell r="E2032">
            <v>9.57</v>
          </cell>
          <cell r="F2032">
            <v>75.86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68.27</v>
          </cell>
          <cell r="E2033">
            <v>9.57</v>
          </cell>
          <cell r="F2033">
            <v>77.84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77.73</v>
          </cell>
          <cell r="E2034">
            <v>9.57</v>
          </cell>
          <cell r="F2034">
            <v>87.3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1461.69</v>
          </cell>
          <cell r="E2035">
            <v>9.57</v>
          </cell>
          <cell r="F2035">
            <v>1471.26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95.72</v>
          </cell>
          <cell r="F2036">
            <v>37946.74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95.72</v>
          </cell>
          <cell r="F2037">
            <v>58116.99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396693.5</v>
          </cell>
          <cell r="E2038">
            <v>47.86</v>
          </cell>
          <cell r="F2038">
            <v>396741.36</v>
          </cell>
        </row>
        <row r="2039">
          <cell r="A2039" t="str">
            <v>37.14</v>
          </cell>
          <cell r="B2039" t="str">
            <v>Chave de baixa tensao</v>
          </cell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3118.47</v>
          </cell>
          <cell r="E2040">
            <v>47.86</v>
          </cell>
          <cell r="F2040">
            <v>3166.33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1834.92</v>
          </cell>
          <cell r="E2041">
            <v>38.29</v>
          </cell>
          <cell r="F2041">
            <v>1873.21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1349.59</v>
          </cell>
          <cell r="E2042">
            <v>38.29</v>
          </cell>
          <cell r="F2042">
            <v>1387.88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2036.42</v>
          </cell>
          <cell r="E2043">
            <v>47.86</v>
          </cell>
          <cell r="F2043">
            <v>2084.2800000000002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2185.4899999999998</v>
          </cell>
          <cell r="E2044">
            <v>57.43</v>
          </cell>
          <cell r="F2044">
            <v>2242.92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4855.99</v>
          </cell>
          <cell r="E2045">
            <v>71.8</v>
          </cell>
          <cell r="F2045">
            <v>4927.79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9637.69</v>
          </cell>
          <cell r="E2046">
            <v>71.8</v>
          </cell>
          <cell r="F2046">
            <v>9709.49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1249.1099999999999</v>
          </cell>
          <cell r="E2047">
            <v>38.29</v>
          </cell>
          <cell r="F2047">
            <v>1287.4000000000001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1769.62</v>
          </cell>
          <cell r="E2048">
            <v>38.29</v>
          </cell>
          <cell r="F2048">
            <v>1807.91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3922.53</v>
          </cell>
          <cell r="E2049">
            <v>38.29</v>
          </cell>
          <cell r="F2049">
            <v>3960.82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4678.83</v>
          </cell>
          <cell r="E2050">
            <v>47.86</v>
          </cell>
          <cell r="F2050">
            <v>4726.6899999999996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8797.6299999999992</v>
          </cell>
          <cell r="E2051">
            <v>57.43</v>
          </cell>
          <cell r="F2051">
            <v>8855.06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329.16</v>
          </cell>
          <cell r="E2052">
            <v>38.29</v>
          </cell>
          <cell r="F2052">
            <v>367.45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568.19000000000005</v>
          </cell>
          <cell r="E2053">
            <v>38.29</v>
          </cell>
          <cell r="F2053">
            <v>606.48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828.73</v>
          </cell>
          <cell r="E2054">
            <v>47.86</v>
          </cell>
          <cell r="F2054">
            <v>876.59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1778.87</v>
          </cell>
          <cell r="E2055">
            <v>57.43</v>
          </cell>
          <cell r="F2055">
            <v>1836.3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5275.7</v>
          </cell>
          <cell r="E2056">
            <v>57.43</v>
          </cell>
          <cell r="F2056">
            <v>5333.13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7011.74</v>
          </cell>
          <cell r="E2057">
            <v>71.8</v>
          </cell>
          <cell r="F2057">
            <v>7083.54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10021.25</v>
          </cell>
          <cell r="E2058">
            <v>86.15</v>
          </cell>
          <cell r="F2058">
            <v>10107.4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9409.52</v>
          </cell>
          <cell r="E2059">
            <v>110.21</v>
          </cell>
          <cell r="F2059">
            <v>9519.73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70.53</v>
          </cell>
          <cell r="E2060">
            <v>9.57</v>
          </cell>
          <cell r="F2060">
            <v>80.099999999999994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758.95</v>
          </cell>
          <cell r="E2061">
            <v>38.29</v>
          </cell>
          <cell r="F2061">
            <v>797.24</v>
          </cell>
        </row>
        <row r="2062">
          <cell r="A2062" t="str">
            <v>37.15</v>
          </cell>
          <cell r="B2062" t="str">
            <v>Chave de media tensao</v>
          </cell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2470.0300000000002</v>
          </cell>
          <cell r="E2063">
            <v>233.17</v>
          </cell>
          <cell r="F2063">
            <v>2703.2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1751.94</v>
          </cell>
          <cell r="E2064">
            <v>233.17</v>
          </cell>
          <cell r="F2064">
            <v>1985.11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289.10000000000002</v>
          </cell>
          <cell r="E2065">
            <v>86.04</v>
          </cell>
          <cell r="F2065">
            <v>375.14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400.65</v>
          </cell>
          <cell r="E2066">
            <v>86.04</v>
          </cell>
          <cell r="F2066">
            <v>486.69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302.04000000000002</v>
          </cell>
          <cell r="E2067">
            <v>86.04</v>
          </cell>
          <cell r="F2067">
            <v>388.08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1352.91</v>
          </cell>
          <cell r="E2068">
            <v>233.17</v>
          </cell>
          <cell r="F2068">
            <v>1586.08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1668.72</v>
          </cell>
          <cell r="E2069">
            <v>233.17</v>
          </cell>
          <cell r="F2069">
            <v>1901.89</v>
          </cell>
        </row>
        <row r="2070">
          <cell r="A2070" t="str">
            <v>37.16</v>
          </cell>
          <cell r="B2070" t="str">
            <v>Bus-way</v>
          </cell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491.04</v>
          </cell>
          <cell r="E2071">
            <v>0.59</v>
          </cell>
          <cell r="F2071">
            <v>491.63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153.27000000000001</v>
          </cell>
          <cell r="E2072">
            <v>0.59</v>
          </cell>
          <cell r="F2072">
            <v>153.86000000000001</v>
          </cell>
        </row>
        <row r="2073">
          <cell r="A2073" t="str">
            <v>37.17</v>
          </cell>
          <cell r="B2073" t="str">
            <v>Dispositivo DR ou interruptor de corrente de fuga</v>
          </cell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210.15</v>
          </cell>
          <cell r="E2074">
            <v>11.97</v>
          </cell>
          <cell r="F2074">
            <v>222.12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215.01</v>
          </cell>
          <cell r="E2075">
            <v>11.97</v>
          </cell>
          <cell r="F2075">
            <v>226.98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243.27</v>
          </cell>
          <cell r="E2076">
            <v>11.97</v>
          </cell>
          <cell r="F2076">
            <v>255.24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277.82</v>
          </cell>
          <cell r="E2077">
            <v>11.97</v>
          </cell>
          <cell r="F2077">
            <v>289.79000000000002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331</v>
          </cell>
          <cell r="E2078">
            <v>11.97</v>
          </cell>
          <cell r="F2078">
            <v>342.97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376.06</v>
          </cell>
          <cell r="E2079">
            <v>11.97</v>
          </cell>
          <cell r="F2079">
            <v>388.03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496.75</v>
          </cell>
          <cell r="E2080">
            <v>11.97</v>
          </cell>
          <cell r="F2080">
            <v>508.72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1982.24</v>
          </cell>
          <cell r="E2081">
            <v>11.97</v>
          </cell>
          <cell r="F2081">
            <v>1994.21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280.12</v>
          </cell>
          <cell r="E2082">
            <v>11.97</v>
          </cell>
          <cell r="F2082">
            <v>292.08999999999997</v>
          </cell>
        </row>
        <row r="2083">
          <cell r="A2083" t="str">
            <v>37.18</v>
          </cell>
          <cell r="B2083" t="str">
            <v>Transformador de Potencial</v>
          </cell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3123.48</v>
          </cell>
          <cell r="E2084">
            <v>72.569999999999993</v>
          </cell>
          <cell r="F2084">
            <v>3196.05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4187.08</v>
          </cell>
          <cell r="E2085">
            <v>72.569999999999993</v>
          </cell>
          <cell r="F2085">
            <v>4259.6499999999996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2454.4499999999998</v>
          </cell>
          <cell r="E2086">
            <v>72.569999999999993</v>
          </cell>
          <cell r="F2086">
            <v>2527.02</v>
          </cell>
        </row>
        <row r="2087">
          <cell r="A2087" t="str">
            <v>37.19</v>
          </cell>
          <cell r="B2087" t="str">
            <v>Transformador de corrente</v>
          </cell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309.14</v>
          </cell>
          <cell r="E2088">
            <v>72.569999999999993</v>
          </cell>
          <cell r="F2088">
            <v>381.71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185.52</v>
          </cell>
          <cell r="E2089">
            <v>72.569999999999993</v>
          </cell>
          <cell r="F2089">
            <v>258.08999999999997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516.77</v>
          </cell>
          <cell r="E2090">
            <v>72.569999999999993</v>
          </cell>
          <cell r="F2090">
            <v>589.34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198.28</v>
          </cell>
          <cell r="E2091">
            <v>72.569999999999993</v>
          </cell>
          <cell r="F2091">
            <v>270.85000000000002</v>
          </cell>
        </row>
        <row r="2092">
          <cell r="A2092" t="str">
            <v>37.20</v>
          </cell>
          <cell r="B2092" t="str">
            <v>Reparos, conservacoes e complementos - GRUPO 37</v>
          </cell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26.94</v>
          </cell>
          <cell r="E2093">
            <v>7.18</v>
          </cell>
          <cell r="F2093">
            <v>34.119999999999997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29.62</v>
          </cell>
          <cell r="E2094">
            <v>2.39</v>
          </cell>
          <cell r="F2094">
            <v>32.01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21.54</v>
          </cell>
          <cell r="E2095">
            <v>7.18</v>
          </cell>
          <cell r="F2095">
            <v>28.72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E2096">
            <v>23.94</v>
          </cell>
          <cell r="F2096">
            <v>23.94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E2097">
            <v>33.67</v>
          </cell>
          <cell r="F2097">
            <v>33.67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E2098">
            <v>67.33</v>
          </cell>
          <cell r="F2098">
            <v>67.33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1028.3699999999999</v>
          </cell>
          <cell r="E2099">
            <v>1.95</v>
          </cell>
          <cell r="F2099">
            <v>1030.32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163.74</v>
          </cell>
          <cell r="E2100">
            <v>4.87</v>
          </cell>
          <cell r="F2100">
            <v>168.61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536.23</v>
          </cell>
          <cell r="E2101">
            <v>33.67</v>
          </cell>
          <cell r="F2101">
            <v>569.9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7223.35</v>
          </cell>
          <cell r="E2102">
            <v>53.86</v>
          </cell>
          <cell r="F2102">
            <v>7277.21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15802.68</v>
          </cell>
          <cell r="E2103">
            <v>53.86</v>
          </cell>
          <cell r="F2103">
            <v>15856.54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28302.52</v>
          </cell>
          <cell r="E2104">
            <v>53.86</v>
          </cell>
          <cell r="F2104">
            <v>28356.38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563.5</v>
          </cell>
          <cell r="E2105">
            <v>23.94</v>
          </cell>
          <cell r="F2105">
            <v>587.44000000000005</v>
          </cell>
        </row>
        <row r="2106">
          <cell r="A2106" t="str">
            <v>37.21</v>
          </cell>
          <cell r="B2106" t="str">
            <v>Capacitor de potencia</v>
          </cell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940.82</v>
          </cell>
          <cell r="E2107">
            <v>23.94</v>
          </cell>
          <cell r="F2107">
            <v>964.76</v>
          </cell>
        </row>
        <row r="2108">
          <cell r="A2108" t="str">
            <v>37.22</v>
          </cell>
          <cell r="B2108" t="str">
            <v>Transformador de comando</v>
          </cell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381.93</v>
          </cell>
          <cell r="E2109">
            <v>72.569999999999993</v>
          </cell>
          <cell r="F2109">
            <v>454.5</v>
          </cell>
        </row>
        <row r="2110">
          <cell r="A2110" t="str">
            <v>37.24</v>
          </cell>
          <cell r="B2110" t="str">
            <v>Supressor de surto</v>
          </cell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53.78</v>
          </cell>
          <cell r="E2111">
            <v>27.27</v>
          </cell>
          <cell r="F2111">
            <v>81.05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201.65</v>
          </cell>
          <cell r="E2112">
            <v>27.27</v>
          </cell>
          <cell r="F2112">
            <v>228.92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674.91</v>
          </cell>
          <cell r="E2113">
            <v>30.24</v>
          </cell>
          <cell r="F2113">
            <v>705.15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7285.48</v>
          </cell>
          <cell r="E2114">
            <v>30.24</v>
          </cell>
          <cell r="F2114">
            <v>7315.72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2593.87</v>
          </cell>
          <cell r="E2115">
            <v>30.24</v>
          </cell>
          <cell r="F2115">
            <v>2624.11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828.81</v>
          </cell>
          <cell r="E2116">
            <v>30.24</v>
          </cell>
          <cell r="F2116">
            <v>859.05</v>
          </cell>
        </row>
        <row r="2117">
          <cell r="A2117" t="str">
            <v>37.25</v>
          </cell>
          <cell r="B2117" t="str">
            <v>Disjuntores.</v>
          </cell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79.040000000000006</v>
          </cell>
          <cell r="F2118">
            <v>604.91999999999996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501.28</v>
          </cell>
          <cell r="E2119">
            <v>79.040000000000006</v>
          </cell>
          <cell r="F2119">
            <v>580.32000000000005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545.02</v>
          </cell>
          <cell r="E2120">
            <v>79.040000000000006</v>
          </cell>
          <cell r="F2120">
            <v>624.05999999999995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79.040000000000006</v>
          </cell>
          <cell r="F2121">
            <v>515.20000000000005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79.040000000000006</v>
          </cell>
          <cell r="F2122">
            <v>747.38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33147.54</v>
          </cell>
          <cell r="E2123">
            <v>110.21</v>
          </cell>
          <cell r="F2123">
            <v>33257.75</v>
          </cell>
        </row>
        <row r="2124">
          <cell r="A2124" t="str">
            <v>38</v>
          </cell>
          <cell r="B2124" t="str">
            <v>TUBULACAO E CONDUTOR PARA ENERGIA ELETRICA E TELEFONIA BASICA</v>
          </cell>
        </row>
        <row r="2125">
          <cell r="A2125" t="str">
            <v>38.01</v>
          </cell>
          <cell r="B2125" t="str">
            <v>Eletroduto em PVC rigido roscavel</v>
          </cell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6.38</v>
          </cell>
          <cell r="E2126">
            <v>23.94</v>
          </cell>
          <cell r="F2126">
            <v>30.32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9.52</v>
          </cell>
          <cell r="E2127">
            <v>28.71</v>
          </cell>
          <cell r="F2127">
            <v>38.229999999999997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13.97</v>
          </cell>
          <cell r="E2128">
            <v>33.5</v>
          </cell>
          <cell r="F2128">
            <v>47.47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16.46</v>
          </cell>
          <cell r="E2129">
            <v>38.29</v>
          </cell>
          <cell r="F2129">
            <v>54.75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21.6</v>
          </cell>
          <cell r="E2130">
            <v>43.07</v>
          </cell>
          <cell r="F2130">
            <v>64.67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34.630000000000003</v>
          </cell>
          <cell r="E2131">
            <v>47.86</v>
          </cell>
          <cell r="F2131">
            <v>82.49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44.36</v>
          </cell>
          <cell r="E2132">
            <v>52.65</v>
          </cell>
          <cell r="F2132">
            <v>97.01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73.3</v>
          </cell>
          <cell r="E2133">
            <v>62.22</v>
          </cell>
          <cell r="F2133">
            <v>135.52000000000001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8.8800000000000008</v>
          </cell>
          <cell r="E2135">
            <v>28.71</v>
          </cell>
          <cell r="F2135">
            <v>37.590000000000003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12.39</v>
          </cell>
          <cell r="E2136">
            <v>33.5</v>
          </cell>
          <cell r="F2136">
            <v>45.89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21.76</v>
          </cell>
          <cell r="E2137">
            <v>38.29</v>
          </cell>
          <cell r="F2137">
            <v>60.05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22.83</v>
          </cell>
          <cell r="E2138">
            <v>43.07</v>
          </cell>
          <cell r="F2138">
            <v>65.900000000000006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30.61</v>
          </cell>
          <cell r="E2139">
            <v>47.86</v>
          </cell>
          <cell r="F2139">
            <v>78.47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44.97</v>
          </cell>
          <cell r="E2140">
            <v>57.43</v>
          </cell>
          <cell r="F2140">
            <v>102.4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61.71</v>
          </cell>
          <cell r="E2141">
            <v>71.8</v>
          </cell>
          <cell r="F2141">
            <v>133.51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90.57</v>
          </cell>
          <cell r="E2142">
            <v>86.15</v>
          </cell>
          <cell r="F2142">
            <v>176.72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23.5</v>
          </cell>
          <cell r="E2144">
            <v>28.71</v>
          </cell>
          <cell r="F2144">
            <v>52.21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29.85</v>
          </cell>
          <cell r="E2145">
            <v>33.5</v>
          </cell>
          <cell r="F2145">
            <v>63.35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44.57</v>
          </cell>
          <cell r="E2146">
            <v>38.29</v>
          </cell>
          <cell r="F2146">
            <v>82.86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54.06</v>
          </cell>
          <cell r="E2147">
            <v>43.07</v>
          </cell>
          <cell r="F2147">
            <v>97.13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69.150000000000006</v>
          </cell>
          <cell r="E2148">
            <v>47.86</v>
          </cell>
          <cell r="F2148">
            <v>117.01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98.67</v>
          </cell>
          <cell r="E2149">
            <v>57.43</v>
          </cell>
          <cell r="F2149">
            <v>156.1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115.65</v>
          </cell>
          <cell r="E2150">
            <v>71.8</v>
          </cell>
          <cell r="F2150">
            <v>187.45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136.08000000000001</v>
          </cell>
          <cell r="E2151">
            <v>86.15</v>
          </cell>
          <cell r="F2151">
            <v>222.23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21.62</v>
          </cell>
          <cell r="E2153">
            <v>23.94</v>
          </cell>
          <cell r="F2153">
            <v>45.56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28.08</v>
          </cell>
          <cell r="E2154">
            <v>28.71</v>
          </cell>
          <cell r="F2154">
            <v>56.79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35.33</v>
          </cell>
          <cell r="E2155">
            <v>33.5</v>
          </cell>
          <cell r="F2155">
            <v>68.83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52.02</v>
          </cell>
          <cell r="E2156">
            <v>38.29</v>
          </cell>
          <cell r="F2156">
            <v>90.31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58.95</v>
          </cell>
          <cell r="E2157">
            <v>43.07</v>
          </cell>
          <cell r="F2157">
            <v>102.02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78.83</v>
          </cell>
          <cell r="E2158">
            <v>47.86</v>
          </cell>
          <cell r="F2158">
            <v>126.69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121.65</v>
          </cell>
          <cell r="E2159">
            <v>57.43</v>
          </cell>
          <cell r="F2159">
            <v>179.08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145.81</v>
          </cell>
          <cell r="E2160">
            <v>71.8</v>
          </cell>
          <cell r="F2160">
            <v>217.61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194.01</v>
          </cell>
          <cell r="E2161">
            <v>86.15</v>
          </cell>
          <cell r="F2161">
            <v>280.16000000000003</v>
          </cell>
        </row>
        <row r="2162">
          <cell r="A2162" t="str">
            <v>38.07</v>
          </cell>
          <cell r="B2162" t="str">
            <v>Canaleta, perfilado e acessorios</v>
          </cell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9.23</v>
          </cell>
          <cell r="E2163">
            <v>11.97</v>
          </cell>
          <cell r="F2163">
            <v>21.2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6.79</v>
          </cell>
          <cell r="E2164">
            <v>2.39</v>
          </cell>
          <cell r="F2164">
            <v>9.18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1.21</v>
          </cell>
          <cell r="E2165">
            <v>7.18</v>
          </cell>
          <cell r="F2165">
            <v>8.39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3.33</v>
          </cell>
          <cell r="E2166">
            <v>8.6</v>
          </cell>
          <cell r="F2166">
            <v>11.93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2.4</v>
          </cell>
          <cell r="E2167">
            <v>8.6</v>
          </cell>
          <cell r="F2167">
            <v>11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2.78</v>
          </cell>
          <cell r="E2168">
            <v>7.18</v>
          </cell>
          <cell r="F2168">
            <v>9.9600000000000009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5.59</v>
          </cell>
          <cell r="E2169">
            <v>14.36</v>
          </cell>
          <cell r="F2169">
            <v>19.95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9.2100000000000009</v>
          </cell>
          <cell r="E2170">
            <v>6.73</v>
          </cell>
          <cell r="F2170">
            <v>15.94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5.62</v>
          </cell>
          <cell r="E2171">
            <v>6.73</v>
          </cell>
          <cell r="F2171">
            <v>12.35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9.8000000000000007</v>
          </cell>
          <cell r="E2172">
            <v>6.73</v>
          </cell>
          <cell r="F2172">
            <v>16.53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47.05</v>
          </cell>
          <cell r="E2173">
            <v>11.97</v>
          </cell>
          <cell r="F2173">
            <v>59.02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86.36</v>
          </cell>
          <cell r="E2174">
            <v>11.97</v>
          </cell>
          <cell r="F2174">
            <v>98.33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47.29</v>
          </cell>
          <cell r="E2175">
            <v>11.97</v>
          </cell>
          <cell r="F2175">
            <v>59.26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69.489999999999995</v>
          </cell>
          <cell r="E2176">
            <v>14.36</v>
          </cell>
          <cell r="F2176">
            <v>83.85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107.33</v>
          </cell>
          <cell r="E2177">
            <v>16.75</v>
          </cell>
          <cell r="F2177">
            <v>124.08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127.79</v>
          </cell>
          <cell r="E2178">
            <v>19.149999999999999</v>
          </cell>
          <cell r="F2178">
            <v>146.94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10.23</v>
          </cell>
          <cell r="E2179">
            <v>1.95</v>
          </cell>
          <cell r="F2179">
            <v>12.18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11.62</v>
          </cell>
          <cell r="E2180">
            <v>1.95</v>
          </cell>
          <cell r="F2180">
            <v>13.57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11.44</v>
          </cell>
          <cell r="E2181">
            <v>1.95</v>
          </cell>
          <cell r="F2181">
            <v>13.39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10.72</v>
          </cell>
          <cell r="E2182">
            <v>4.79</v>
          </cell>
          <cell r="F2182">
            <v>15.51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10.17</v>
          </cell>
          <cell r="E2183">
            <v>4.79</v>
          </cell>
          <cell r="F2183">
            <v>14.96</v>
          </cell>
        </row>
        <row r="2184">
          <cell r="A2184" t="str">
            <v>38.10</v>
          </cell>
          <cell r="B2184" t="str">
            <v>Duto fechado de piso e acessorios</v>
          </cell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49.09</v>
          </cell>
          <cell r="E2185">
            <v>14.36</v>
          </cell>
          <cell r="F2185">
            <v>63.45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68.510000000000005</v>
          </cell>
          <cell r="E2186">
            <v>14.36</v>
          </cell>
          <cell r="F2186">
            <v>82.87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51.53</v>
          </cell>
          <cell r="E2187">
            <v>14.84</v>
          </cell>
          <cell r="F2187">
            <v>66.37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143.54</v>
          </cell>
          <cell r="E2188">
            <v>28.71</v>
          </cell>
          <cell r="F2188">
            <v>172.25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241.67</v>
          </cell>
          <cell r="E2189">
            <v>28.71</v>
          </cell>
          <cell r="F2189">
            <v>270.38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188.11</v>
          </cell>
          <cell r="E2190">
            <v>9.1300000000000008</v>
          </cell>
          <cell r="F2190">
            <v>197.24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223.56</v>
          </cell>
          <cell r="E2191">
            <v>9.1300000000000008</v>
          </cell>
          <cell r="F2191">
            <v>232.69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363.65</v>
          </cell>
          <cell r="E2192">
            <v>9.1300000000000008</v>
          </cell>
          <cell r="F2192">
            <v>372.78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9.8800000000000008</v>
          </cell>
          <cell r="E2193">
            <v>0.97</v>
          </cell>
          <cell r="F2193">
            <v>10.85</v>
          </cell>
        </row>
        <row r="2194">
          <cell r="A2194" t="str">
            <v>38.12</v>
          </cell>
          <cell r="B2194" t="str">
            <v>Leitos e acessorios</v>
          </cell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259.49</v>
          </cell>
          <cell r="E2195">
            <v>14.36</v>
          </cell>
          <cell r="F2195">
            <v>273.85000000000002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292.2</v>
          </cell>
          <cell r="E2196">
            <v>14.36</v>
          </cell>
          <cell r="F2196">
            <v>306.56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344.23</v>
          </cell>
          <cell r="E2197">
            <v>14.36</v>
          </cell>
          <cell r="F2197">
            <v>358.59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317.41000000000003</v>
          </cell>
          <cell r="E2198">
            <v>14.36</v>
          </cell>
          <cell r="F2198">
            <v>331.77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396.2</v>
          </cell>
          <cell r="E2199">
            <v>14.36</v>
          </cell>
          <cell r="F2199">
            <v>410.56</v>
          </cell>
        </row>
        <row r="2200">
          <cell r="A2200" t="str">
            <v>38.13</v>
          </cell>
          <cell r="B2200" t="str">
            <v>Eletroduto em polietileno de alta densidade</v>
          </cell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7.98</v>
          </cell>
          <cell r="E2201">
            <v>1.92</v>
          </cell>
          <cell r="F2201">
            <v>9.9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9.98</v>
          </cell>
          <cell r="E2202">
            <v>1.92</v>
          </cell>
          <cell r="F2202">
            <v>11.9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12.59</v>
          </cell>
          <cell r="E2203">
            <v>1.92</v>
          </cell>
          <cell r="F2203">
            <v>14.51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20.309999999999999</v>
          </cell>
          <cell r="E2204">
            <v>1.92</v>
          </cell>
          <cell r="F2204">
            <v>22.23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27.87</v>
          </cell>
          <cell r="E2205">
            <v>1.92</v>
          </cell>
          <cell r="F2205">
            <v>29.79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41.45</v>
          </cell>
          <cell r="E2206">
            <v>1.92</v>
          </cell>
          <cell r="F2206">
            <v>43.37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62.54</v>
          </cell>
          <cell r="E2207">
            <v>1.92</v>
          </cell>
          <cell r="F2207">
            <v>64.459999999999994</v>
          </cell>
        </row>
        <row r="2208">
          <cell r="A2208" t="str">
            <v>38.15</v>
          </cell>
          <cell r="B2208" t="str">
            <v>Eletroduto metalico flexivel</v>
          </cell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8.24</v>
          </cell>
          <cell r="E2209">
            <v>16.84</v>
          </cell>
          <cell r="F2209">
            <v>25.08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15.57</v>
          </cell>
          <cell r="E2210">
            <v>16.84</v>
          </cell>
          <cell r="F2210">
            <v>32.409999999999997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30.29</v>
          </cell>
          <cell r="E2211">
            <v>16.84</v>
          </cell>
          <cell r="F2211">
            <v>47.13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19.27</v>
          </cell>
          <cell r="E2212">
            <v>3.25</v>
          </cell>
          <cell r="F2212">
            <v>22.52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28.93</v>
          </cell>
          <cell r="E2213">
            <v>3.25</v>
          </cell>
          <cell r="F2213">
            <v>32.18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74.290000000000006</v>
          </cell>
          <cell r="E2214">
            <v>3.25</v>
          </cell>
          <cell r="F2214">
            <v>77.540000000000006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19.77</v>
          </cell>
          <cell r="E2215">
            <v>3.25</v>
          </cell>
          <cell r="F2215">
            <v>23.02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34.270000000000003</v>
          </cell>
          <cell r="E2216">
            <v>3.25</v>
          </cell>
          <cell r="F2216">
            <v>37.520000000000003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84.12</v>
          </cell>
          <cell r="E2217">
            <v>3.25</v>
          </cell>
          <cell r="F2217">
            <v>87.37</v>
          </cell>
        </row>
        <row r="2218">
          <cell r="A2218" t="str">
            <v>38.16</v>
          </cell>
          <cell r="B2218" t="str">
            <v>Rodape tecnico e acessorios</v>
          </cell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71.75</v>
          </cell>
          <cell r="E2219">
            <v>14.36</v>
          </cell>
          <cell r="F2219">
            <v>86.11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75.400000000000006</v>
          </cell>
          <cell r="E2220">
            <v>23.94</v>
          </cell>
          <cell r="F2220">
            <v>99.34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109.96</v>
          </cell>
          <cell r="E2221">
            <v>23.94</v>
          </cell>
          <cell r="F2221">
            <v>133.9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20.05</v>
          </cell>
          <cell r="E2222">
            <v>9.1300000000000008</v>
          </cell>
          <cell r="F2222">
            <v>29.18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19.32</v>
          </cell>
          <cell r="E2223">
            <v>9.1300000000000008</v>
          </cell>
          <cell r="F2223">
            <v>28.45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13.2</v>
          </cell>
          <cell r="E2224">
            <v>7.18</v>
          </cell>
          <cell r="F2224">
            <v>20.38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64.790000000000006</v>
          </cell>
          <cell r="E2225">
            <v>14.36</v>
          </cell>
          <cell r="F2225">
            <v>79.150000000000006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60.02</v>
          </cell>
          <cell r="E2226">
            <v>23.94</v>
          </cell>
          <cell r="F2226">
            <v>83.96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8.9</v>
          </cell>
          <cell r="E2227">
            <v>7.18</v>
          </cell>
          <cell r="F2227">
            <v>16.079999999999998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55.56</v>
          </cell>
          <cell r="E2228">
            <v>23.94</v>
          </cell>
          <cell r="F2228">
            <v>79.5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75.19</v>
          </cell>
          <cell r="E2229">
            <v>23.94</v>
          </cell>
          <cell r="F2229">
            <v>99.13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702.79</v>
          </cell>
          <cell r="E2230">
            <v>32.25</v>
          </cell>
          <cell r="F2230">
            <v>735.04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37.18</v>
          </cell>
          <cell r="E2231">
            <v>23.94</v>
          </cell>
          <cell r="F2231">
            <v>61.12</v>
          </cell>
        </row>
        <row r="2232">
          <cell r="A2232" t="str">
            <v>38.19</v>
          </cell>
          <cell r="B2232" t="str">
            <v>Eletroduto em PVC corrugado flexivel</v>
          </cell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2.72</v>
          </cell>
          <cell r="E2233">
            <v>14.36</v>
          </cell>
          <cell r="F2233">
            <v>17.079999999999998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2.98</v>
          </cell>
          <cell r="E2234">
            <v>14.36</v>
          </cell>
          <cell r="F2234">
            <v>17.34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5</v>
          </cell>
          <cell r="E2235">
            <v>14.36</v>
          </cell>
          <cell r="F2235">
            <v>19.36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3.58</v>
          </cell>
          <cell r="E2236">
            <v>14.36</v>
          </cell>
          <cell r="F2236">
            <v>17.940000000000001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5.87</v>
          </cell>
          <cell r="E2237">
            <v>14.36</v>
          </cell>
          <cell r="F2237">
            <v>20.23</v>
          </cell>
        </row>
        <row r="2238">
          <cell r="A2238" t="str">
            <v>38.20</v>
          </cell>
          <cell r="B2238" t="str">
            <v>Reparos, conservacoes e complementos - GRUPO 38</v>
          </cell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E2239">
            <v>11.97</v>
          </cell>
          <cell r="F2239">
            <v>11.97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E2240">
            <v>19.149999999999999</v>
          </cell>
          <cell r="F2240">
            <v>19.149999999999999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E2241">
            <v>14.36</v>
          </cell>
          <cell r="F2241">
            <v>14.36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E2242">
            <v>47.86</v>
          </cell>
          <cell r="F2242">
            <v>47.86</v>
          </cell>
        </row>
        <row r="2243">
          <cell r="A2243" t="str">
            <v>38.21</v>
          </cell>
          <cell r="B2243" t="str">
            <v>Eletrocalha e acessorios</v>
          </cell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60.16</v>
          </cell>
          <cell r="E2244">
            <v>23.94</v>
          </cell>
          <cell r="F2244">
            <v>84.1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81.77</v>
          </cell>
          <cell r="E2245">
            <v>23.94</v>
          </cell>
          <cell r="F2245">
            <v>105.71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98.77</v>
          </cell>
          <cell r="E2246">
            <v>23.94</v>
          </cell>
          <cell r="F2246">
            <v>122.71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119.38</v>
          </cell>
          <cell r="E2247">
            <v>23.94</v>
          </cell>
          <cell r="F2247">
            <v>143.32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139.16999999999999</v>
          </cell>
          <cell r="E2248">
            <v>23.94</v>
          </cell>
          <cell r="F2248">
            <v>163.11000000000001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119.17</v>
          </cell>
          <cell r="E2249">
            <v>35.89</v>
          </cell>
          <cell r="F2249">
            <v>155.06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141.83000000000001</v>
          </cell>
          <cell r="E2250">
            <v>35.89</v>
          </cell>
          <cell r="F2250">
            <v>177.72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160.11000000000001</v>
          </cell>
          <cell r="E2251">
            <v>35.89</v>
          </cell>
          <cell r="F2251">
            <v>196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179.05</v>
          </cell>
          <cell r="E2252">
            <v>35.89</v>
          </cell>
          <cell r="F2252">
            <v>214.94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202.32</v>
          </cell>
          <cell r="E2253">
            <v>47.86</v>
          </cell>
          <cell r="F2253">
            <v>250.18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305.83999999999997</v>
          </cell>
          <cell r="E2254">
            <v>47.86</v>
          </cell>
          <cell r="F2254">
            <v>353.7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77.819999999999993</v>
          </cell>
          <cell r="E2255">
            <v>23.94</v>
          </cell>
          <cell r="F2255">
            <v>101.76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92.9</v>
          </cell>
          <cell r="E2256">
            <v>23.94</v>
          </cell>
          <cell r="F2256">
            <v>116.84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114.5</v>
          </cell>
          <cell r="E2257">
            <v>23.94</v>
          </cell>
          <cell r="F2257">
            <v>138.44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139.24</v>
          </cell>
          <cell r="E2258">
            <v>23.94</v>
          </cell>
          <cell r="F2258">
            <v>163.18</v>
          </cell>
        </row>
        <row r="2259">
          <cell r="A2259" t="str">
            <v>38.22</v>
          </cell>
          <cell r="B2259" t="str">
            <v>Eletrocalha e acessorios.</v>
          </cell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131.86000000000001</v>
          </cell>
          <cell r="E2260">
            <v>35.89</v>
          </cell>
          <cell r="F2260">
            <v>167.75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145.37</v>
          </cell>
          <cell r="E2261">
            <v>35.89</v>
          </cell>
          <cell r="F2261">
            <v>181.26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172.71</v>
          </cell>
          <cell r="E2262">
            <v>35.89</v>
          </cell>
          <cell r="F2262">
            <v>208.6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189.49</v>
          </cell>
          <cell r="E2263">
            <v>47.86</v>
          </cell>
          <cell r="F2263">
            <v>237.35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258.60000000000002</v>
          </cell>
          <cell r="E2264">
            <v>47.86</v>
          </cell>
          <cell r="F2264">
            <v>306.45999999999998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33.9</v>
          </cell>
          <cell r="E2265">
            <v>2.39</v>
          </cell>
          <cell r="F2265">
            <v>36.29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54.28</v>
          </cell>
          <cell r="E2266">
            <v>2.39</v>
          </cell>
          <cell r="F2266">
            <v>56.67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74.37</v>
          </cell>
          <cell r="E2267">
            <v>2.39</v>
          </cell>
          <cell r="F2267">
            <v>76.760000000000005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99.4</v>
          </cell>
          <cell r="E2268">
            <v>2.39</v>
          </cell>
          <cell r="F2268">
            <v>101.79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119.28</v>
          </cell>
          <cell r="E2269">
            <v>2.39</v>
          </cell>
          <cell r="F2269">
            <v>121.67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154.16999999999999</v>
          </cell>
          <cell r="E2270">
            <v>2.39</v>
          </cell>
          <cell r="F2270">
            <v>156.56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218.7</v>
          </cell>
          <cell r="E2271">
            <v>2.39</v>
          </cell>
          <cell r="F2271">
            <v>221.09</v>
          </cell>
        </row>
        <row r="2272">
          <cell r="A2272" t="str">
            <v>38.23</v>
          </cell>
          <cell r="B2272" t="str">
            <v>Eletrocalha e acessorios..</v>
          </cell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8.49</v>
          </cell>
          <cell r="E2273">
            <v>11.97</v>
          </cell>
          <cell r="F2273">
            <v>20.46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10.88</v>
          </cell>
          <cell r="E2274">
            <v>11.97</v>
          </cell>
          <cell r="F2274">
            <v>22.85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13.8</v>
          </cell>
          <cell r="E2275">
            <v>11.97</v>
          </cell>
          <cell r="F2275">
            <v>25.77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16.93</v>
          </cell>
          <cell r="E2276">
            <v>11.97</v>
          </cell>
          <cell r="F2276">
            <v>28.9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18.809999999999999</v>
          </cell>
          <cell r="E2277">
            <v>11.97</v>
          </cell>
          <cell r="F2277">
            <v>30.78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21.78</v>
          </cell>
          <cell r="E2278">
            <v>11.97</v>
          </cell>
          <cell r="F2278">
            <v>33.75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14.04</v>
          </cell>
          <cell r="E2279">
            <v>11.97</v>
          </cell>
          <cell r="F2279">
            <v>26.01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18.47</v>
          </cell>
          <cell r="E2280">
            <v>11.97</v>
          </cell>
          <cell r="F2280">
            <v>30.44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21.4</v>
          </cell>
          <cell r="E2281">
            <v>11.97</v>
          </cell>
          <cell r="F2281">
            <v>33.369999999999997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23.96</v>
          </cell>
          <cell r="E2282">
            <v>11.97</v>
          </cell>
          <cell r="F2282">
            <v>35.93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27.55</v>
          </cell>
          <cell r="E2283">
            <v>11.97</v>
          </cell>
          <cell r="F2283">
            <v>39.520000000000003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36.28</v>
          </cell>
          <cell r="E2284">
            <v>11.97</v>
          </cell>
          <cell r="F2284">
            <v>48.25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16.75</v>
          </cell>
          <cell r="E2285">
            <v>11.97</v>
          </cell>
          <cell r="F2285">
            <v>28.72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19.59</v>
          </cell>
          <cell r="E2286">
            <v>11.97</v>
          </cell>
          <cell r="F2286">
            <v>31.56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25.73</v>
          </cell>
          <cell r="E2287">
            <v>11.97</v>
          </cell>
          <cell r="F2287">
            <v>37.700000000000003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30.28</v>
          </cell>
          <cell r="E2288">
            <v>11.97</v>
          </cell>
          <cell r="F2288">
            <v>42.25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36.97</v>
          </cell>
          <cell r="E2289">
            <v>16.75</v>
          </cell>
          <cell r="F2289">
            <v>53.72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48.09</v>
          </cell>
          <cell r="E2290">
            <v>16.75</v>
          </cell>
          <cell r="F2290">
            <v>64.84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57.45</v>
          </cell>
          <cell r="E2291">
            <v>16.75</v>
          </cell>
          <cell r="F2291">
            <v>74.2</v>
          </cell>
        </row>
        <row r="2292">
          <cell r="A2292" t="str">
            <v>39</v>
          </cell>
          <cell r="B2292" t="str">
            <v>CONDUTOR E ENFIACAO DE ENERGIA ELETRICA E TELEFONIA</v>
          </cell>
        </row>
        <row r="2293">
          <cell r="A2293" t="str">
            <v>39.02</v>
          </cell>
          <cell r="B2293" t="str">
            <v>Cabo de cobre, isolamento 450V / 750 V, isolacao em PVC 70°C</v>
          </cell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1.63</v>
          </cell>
          <cell r="E2294">
            <v>1.92</v>
          </cell>
          <cell r="F2294">
            <v>3.55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2.58</v>
          </cell>
          <cell r="E2295">
            <v>1.92</v>
          </cell>
          <cell r="F2295">
            <v>4.5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4.03</v>
          </cell>
          <cell r="E2296">
            <v>2.87</v>
          </cell>
          <cell r="F2296">
            <v>6.9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6.54</v>
          </cell>
          <cell r="E2297">
            <v>3.35</v>
          </cell>
          <cell r="F2297">
            <v>9.89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10.97</v>
          </cell>
          <cell r="E2298">
            <v>3.83</v>
          </cell>
          <cell r="F2298">
            <v>14.8</v>
          </cell>
        </row>
        <row r="2299">
          <cell r="A2299" t="str">
            <v>39.03</v>
          </cell>
          <cell r="B2299" t="str">
            <v>Cabo de cobre, isolamento 0,6/1kV, isolacao em PVC 70°C</v>
          </cell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1.44</v>
          </cell>
          <cell r="E2300">
            <v>1.92</v>
          </cell>
          <cell r="F2300">
            <v>3.36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2.68</v>
          </cell>
          <cell r="E2301">
            <v>2.39</v>
          </cell>
          <cell r="F2301">
            <v>5.07</v>
          </cell>
        </row>
        <row r="2302">
          <cell r="A2302" t="str">
            <v>39.03.174</v>
          </cell>
          <cell r="B2302" t="str">
            <v xml:space="preserve">Cabo de cobre de 4 mm², isolamento 0,6/1 kV - isolação em PVC 70°C._x000D_
</v>
          </cell>
          <cell r="C2302" t="str">
            <v>M</v>
          </cell>
          <cell r="D2302">
            <v>4.29</v>
          </cell>
          <cell r="E2302">
            <v>2.87</v>
          </cell>
          <cell r="F2302">
            <v>7.16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6.22</v>
          </cell>
          <cell r="E2303">
            <v>3.35</v>
          </cell>
          <cell r="F2303">
            <v>9.57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9.89</v>
          </cell>
          <cell r="E2304">
            <v>3.83</v>
          </cell>
          <cell r="F2304">
            <v>13.72</v>
          </cell>
        </row>
        <row r="2305">
          <cell r="A2305" t="str">
            <v>39.04</v>
          </cell>
          <cell r="B2305" t="str">
            <v>Cabo de cobre nu, tempera mole, classe 2</v>
          </cell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9.1300000000000008</v>
          </cell>
          <cell r="E2306">
            <v>2.39</v>
          </cell>
          <cell r="F2306">
            <v>11.52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14.84</v>
          </cell>
          <cell r="E2307">
            <v>2.39</v>
          </cell>
          <cell r="F2307">
            <v>17.23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20.86</v>
          </cell>
          <cell r="E2308">
            <v>4.79</v>
          </cell>
          <cell r="F2308">
            <v>25.65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29.68</v>
          </cell>
          <cell r="E2309">
            <v>7.18</v>
          </cell>
          <cell r="F2309">
            <v>36.86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45.91</v>
          </cell>
          <cell r="E2310">
            <v>9.57</v>
          </cell>
          <cell r="F2310">
            <v>55.48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59.26</v>
          </cell>
          <cell r="E2311">
            <v>11.97</v>
          </cell>
          <cell r="F2311">
            <v>71.23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91.45</v>
          </cell>
          <cell r="E2312">
            <v>14.36</v>
          </cell>
          <cell r="F2312">
            <v>105.81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185.07</v>
          </cell>
          <cell r="E2313">
            <v>21.54</v>
          </cell>
          <cell r="F2313">
            <v>206.61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211.25</v>
          </cell>
          <cell r="E2315">
            <v>43.41</v>
          </cell>
          <cell r="F2315">
            <v>254.66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57.2</v>
          </cell>
          <cell r="E2317">
            <v>26.04</v>
          </cell>
          <cell r="F2317">
            <v>83.24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70.75</v>
          </cell>
          <cell r="E2318">
            <v>31.36</v>
          </cell>
          <cell r="F2318">
            <v>102.11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91.94</v>
          </cell>
          <cell r="E2319">
            <v>43.41</v>
          </cell>
          <cell r="F2319">
            <v>135.35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193.72</v>
          </cell>
          <cell r="E2320">
            <v>52.08</v>
          </cell>
          <cell r="F2320">
            <v>245.8</v>
          </cell>
        </row>
        <row r="2321">
          <cell r="A2321" t="str">
            <v>39.09</v>
          </cell>
          <cell r="B2321" t="str">
            <v>Conectores</v>
          </cell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8.56</v>
          </cell>
          <cell r="E2322">
            <v>4.79</v>
          </cell>
          <cell r="F2322">
            <v>13.35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5.22</v>
          </cell>
          <cell r="E2323">
            <v>4.79</v>
          </cell>
          <cell r="F2323">
            <v>10.01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10.61</v>
          </cell>
          <cell r="E2324">
            <v>4.79</v>
          </cell>
          <cell r="F2324">
            <v>15.4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10.87</v>
          </cell>
          <cell r="E2325">
            <v>4.79</v>
          </cell>
          <cell r="F2325">
            <v>15.66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15.76</v>
          </cell>
          <cell r="E2326">
            <v>4.79</v>
          </cell>
          <cell r="F2326">
            <v>20.55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17.46</v>
          </cell>
          <cell r="E2327">
            <v>4.79</v>
          </cell>
          <cell r="F2327">
            <v>22.25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22.69</v>
          </cell>
          <cell r="E2328">
            <v>4.79</v>
          </cell>
          <cell r="F2328">
            <v>27.48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26.84</v>
          </cell>
          <cell r="E2329">
            <v>4.79</v>
          </cell>
          <cell r="F2329">
            <v>31.63</v>
          </cell>
        </row>
        <row r="2330">
          <cell r="A2330" t="str">
            <v>39.10</v>
          </cell>
          <cell r="B2330" t="str">
            <v>Terminais de pressao e compressao</v>
          </cell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0.91</v>
          </cell>
          <cell r="E2331">
            <v>3.83</v>
          </cell>
          <cell r="F2331">
            <v>4.74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5.71</v>
          </cell>
          <cell r="E2332">
            <v>7.18</v>
          </cell>
          <cell r="F2332">
            <v>12.89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8.5</v>
          </cell>
          <cell r="E2333">
            <v>7.18</v>
          </cell>
          <cell r="F2333">
            <v>15.68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8.34</v>
          </cell>
          <cell r="E2334">
            <v>7.18</v>
          </cell>
          <cell r="F2334">
            <v>15.52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9.19</v>
          </cell>
          <cell r="E2335">
            <v>7.18</v>
          </cell>
          <cell r="F2335">
            <v>16.37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13.55</v>
          </cell>
          <cell r="E2336">
            <v>7.18</v>
          </cell>
          <cell r="F2336">
            <v>20.73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13.32</v>
          </cell>
          <cell r="E2337">
            <v>7.18</v>
          </cell>
          <cell r="F2337">
            <v>20.5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21.35</v>
          </cell>
          <cell r="E2338">
            <v>7.18</v>
          </cell>
          <cell r="F2338">
            <v>28.53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28.9</v>
          </cell>
          <cell r="E2339">
            <v>9.57</v>
          </cell>
          <cell r="F2339">
            <v>38.47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30.14</v>
          </cell>
          <cell r="E2340">
            <v>9.57</v>
          </cell>
          <cell r="F2340">
            <v>39.71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41.7</v>
          </cell>
          <cell r="E2341">
            <v>9.57</v>
          </cell>
          <cell r="F2341">
            <v>51.27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43.58</v>
          </cell>
          <cell r="E2342">
            <v>9.57</v>
          </cell>
          <cell r="F2342">
            <v>53.15</v>
          </cell>
        </row>
        <row r="2343">
          <cell r="A2343" t="str">
            <v>39.11</v>
          </cell>
          <cell r="B2343" t="str">
            <v>Fios e cabos telefônicos</v>
          </cell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6.27</v>
          </cell>
          <cell r="E2344">
            <v>7.18</v>
          </cell>
          <cell r="F2344">
            <v>13.45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11.89</v>
          </cell>
          <cell r="E2345">
            <v>7.18</v>
          </cell>
          <cell r="F2345">
            <v>19.07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27.74</v>
          </cell>
          <cell r="E2346">
            <v>7.18</v>
          </cell>
          <cell r="F2346">
            <v>34.92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0.68</v>
          </cell>
          <cell r="E2347">
            <v>3.83</v>
          </cell>
          <cell r="F2347">
            <v>4.51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1.66</v>
          </cell>
          <cell r="E2348">
            <v>3.83</v>
          </cell>
          <cell r="F2348">
            <v>5.49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2.62</v>
          </cell>
          <cell r="E2349">
            <v>14.36</v>
          </cell>
          <cell r="F2349">
            <v>16.98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6.22</v>
          </cell>
          <cell r="E2350">
            <v>5.75</v>
          </cell>
          <cell r="F2350">
            <v>11.97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3.76</v>
          </cell>
          <cell r="E2351">
            <v>4.79</v>
          </cell>
          <cell r="F2351">
            <v>8.5500000000000007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14.07</v>
          </cell>
          <cell r="E2352">
            <v>6.22</v>
          </cell>
          <cell r="F2352">
            <v>20.29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29.33</v>
          </cell>
          <cell r="E2353">
            <v>7.66</v>
          </cell>
          <cell r="F2353">
            <v>36.99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57.6</v>
          </cell>
          <cell r="E2354">
            <v>10.050000000000001</v>
          </cell>
          <cell r="F2354">
            <v>67.650000000000006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11.26</v>
          </cell>
          <cell r="E2355">
            <v>5.75</v>
          </cell>
          <cell r="F2355">
            <v>17.010000000000002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17.55</v>
          </cell>
          <cell r="E2356">
            <v>6.22</v>
          </cell>
          <cell r="F2356">
            <v>23.77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34.409999999999997</v>
          </cell>
          <cell r="E2357">
            <v>7.66</v>
          </cell>
          <cell r="F2357">
            <v>42.07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11.56</v>
          </cell>
          <cell r="E2358">
            <v>5.75</v>
          </cell>
          <cell r="F2358">
            <v>17.309999999999999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19.649999999999999</v>
          </cell>
          <cell r="E2359">
            <v>6.22</v>
          </cell>
          <cell r="F2359">
            <v>25.87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44.61</v>
          </cell>
          <cell r="E2360">
            <v>7.66</v>
          </cell>
          <cell r="F2360">
            <v>52.27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5.64</v>
          </cell>
          <cell r="E2362">
            <v>4.79</v>
          </cell>
          <cell r="F2362">
            <v>10.43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7.32</v>
          </cell>
          <cell r="E2363">
            <v>4.79</v>
          </cell>
          <cell r="F2363">
            <v>12.11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7.5</v>
          </cell>
          <cell r="E2364">
            <v>4.79</v>
          </cell>
          <cell r="F2364">
            <v>12.29</v>
          </cell>
        </row>
        <row r="2365">
          <cell r="A2365" t="str">
            <v>39.14</v>
          </cell>
          <cell r="B2365" t="str">
            <v>Cabo de aluminio nu com alma de aco</v>
          </cell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11.37</v>
          </cell>
          <cell r="E2366">
            <v>6.86</v>
          </cell>
          <cell r="F2366">
            <v>18.23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4.4800000000000004</v>
          </cell>
          <cell r="E2367">
            <v>6.86</v>
          </cell>
          <cell r="F2367">
            <v>11.34</v>
          </cell>
        </row>
        <row r="2368">
          <cell r="A2368" t="str">
            <v>39.15</v>
          </cell>
          <cell r="B2368" t="str">
            <v>Cabo de aluminio nu sem alma de aco</v>
          </cell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5.26</v>
          </cell>
          <cell r="E2369">
            <v>6.86</v>
          </cell>
          <cell r="F2369">
            <v>12.12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10.55</v>
          </cell>
          <cell r="E2370">
            <v>6.86</v>
          </cell>
          <cell r="F2370">
            <v>17.41</v>
          </cell>
        </row>
        <row r="2371">
          <cell r="A2371" t="str">
            <v>39.18</v>
          </cell>
          <cell r="B2371" t="str">
            <v>Cabo para transmissao de dados</v>
          </cell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2.71</v>
          </cell>
          <cell r="E2372">
            <v>5.26</v>
          </cell>
          <cell r="F2372">
            <v>7.97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12.8</v>
          </cell>
          <cell r="E2373">
            <v>5.26</v>
          </cell>
          <cell r="F2373">
            <v>18.059999999999999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5.53</v>
          </cell>
          <cell r="E2374">
            <v>4.0599999999999996</v>
          </cell>
          <cell r="F2374">
            <v>9.59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3.16</v>
          </cell>
          <cell r="E2375">
            <v>5.26</v>
          </cell>
          <cell r="F2375">
            <v>8.42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2.89</v>
          </cell>
          <cell r="E2376">
            <v>4.0599999999999996</v>
          </cell>
          <cell r="F2376">
            <v>6.95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17.920000000000002</v>
          </cell>
          <cell r="E2377">
            <v>5.26</v>
          </cell>
          <cell r="F2377">
            <v>23.18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3.93</v>
          </cell>
          <cell r="E2378">
            <v>5.26</v>
          </cell>
          <cell r="F2378">
            <v>9.19</v>
          </cell>
        </row>
        <row r="2379">
          <cell r="A2379" t="str">
            <v>39.20</v>
          </cell>
          <cell r="B2379" t="str">
            <v>Reparos, conservacoes e complementos - GRUPO 39</v>
          </cell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8.99</v>
          </cell>
          <cell r="E2380">
            <v>7.98</v>
          </cell>
          <cell r="F2380">
            <v>16.97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E2381">
            <v>6.86</v>
          </cell>
          <cell r="F2381">
            <v>6.86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E2382">
            <v>13.71</v>
          </cell>
          <cell r="F2382">
            <v>13.71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1.7</v>
          </cell>
          <cell r="E2384">
            <v>0.96</v>
          </cell>
          <cell r="F2384">
            <v>2.66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2.5499999999999998</v>
          </cell>
          <cell r="E2385">
            <v>0.96</v>
          </cell>
          <cell r="F2385">
            <v>3.51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4.03</v>
          </cell>
          <cell r="E2386">
            <v>0.96</v>
          </cell>
          <cell r="F2386">
            <v>4.99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5.62</v>
          </cell>
          <cell r="E2387">
            <v>0.96</v>
          </cell>
          <cell r="F2387">
            <v>6.58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9.3800000000000008</v>
          </cell>
          <cell r="E2388">
            <v>3.83</v>
          </cell>
          <cell r="F2388">
            <v>13.21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14.4</v>
          </cell>
          <cell r="E2389">
            <v>4.3099999999999996</v>
          </cell>
          <cell r="F2389">
            <v>18.71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22.16</v>
          </cell>
          <cell r="E2390">
            <v>4.79</v>
          </cell>
          <cell r="F2390">
            <v>26.95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32.4</v>
          </cell>
          <cell r="E2391">
            <v>7.18</v>
          </cell>
          <cell r="F2391">
            <v>39.58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44.04</v>
          </cell>
          <cell r="E2392">
            <v>9.57</v>
          </cell>
          <cell r="F2392">
            <v>53.61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56.55</v>
          </cell>
          <cell r="E2393">
            <v>11.97</v>
          </cell>
          <cell r="F2393">
            <v>68.52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74.760000000000005</v>
          </cell>
          <cell r="E2394">
            <v>14.36</v>
          </cell>
          <cell r="F2394">
            <v>89.12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102.54</v>
          </cell>
          <cell r="E2395">
            <v>16.75</v>
          </cell>
          <cell r="F2395">
            <v>119.29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129.22999999999999</v>
          </cell>
          <cell r="E2396">
            <v>16.75</v>
          </cell>
          <cell r="F2396">
            <v>145.97999999999999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158.24</v>
          </cell>
          <cell r="E2397">
            <v>19.149999999999999</v>
          </cell>
          <cell r="F2397">
            <v>177.39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206.21</v>
          </cell>
          <cell r="E2398">
            <v>21.54</v>
          </cell>
          <cell r="F2398">
            <v>227.75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6.08</v>
          </cell>
          <cell r="E2399">
            <v>1.92</v>
          </cell>
          <cell r="F2399">
            <v>8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5.57</v>
          </cell>
          <cell r="E2400">
            <v>0.96</v>
          </cell>
          <cell r="F2400">
            <v>6.53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8.33</v>
          </cell>
          <cell r="E2401">
            <v>2.39</v>
          </cell>
          <cell r="F2401">
            <v>10.72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31.95</v>
          </cell>
          <cell r="E2402">
            <v>4.79</v>
          </cell>
          <cell r="F2402">
            <v>36.74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74.47</v>
          </cell>
          <cell r="E2403">
            <v>14.36</v>
          </cell>
          <cell r="F2403">
            <v>88.83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111.15</v>
          </cell>
          <cell r="E2404">
            <v>19.149999999999999</v>
          </cell>
          <cell r="F2404">
            <v>130.30000000000001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41.78</v>
          </cell>
          <cell r="E2405">
            <v>6.22</v>
          </cell>
          <cell r="F2405">
            <v>48</v>
          </cell>
        </row>
        <row r="2406">
          <cell r="A2406" t="str">
            <v>39.24</v>
          </cell>
          <cell r="B2406" t="str">
            <v>Cabo de cobre flexivel, isolamento 500 V, isolacao PP 70°C</v>
          </cell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5.79</v>
          </cell>
          <cell r="E2407">
            <v>5.75</v>
          </cell>
          <cell r="F2407">
            <v>11.54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9.25</v>
          </cell>
          <cell r="E2408">
            <v>7.18</v>
          </cell>
          <cell r="F2408">
            <v>16.43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14.61</v>
          </cell>
          <cell r="E2409">
            <v>8.61</v>
          </cell>
          <cell r="F2409">
            <v>23.22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21.28</v>
          </cell>
          <cell r="E2410">
            <v>10.050000000000001</v>
          </cell>
          <cell r="F2410">
            <v>31.33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18.2</v>
          </cell>
          <cell r="E2411">
            <v>5.75</v>
          </cell>
          <cell r="F2411">
            <v>23.95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27.71</v>
          </cell>
          <cell r="E2412">
            <v>13.4</v>
          </cell>
          <cell r="F2412">
            <v>41.11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61.42</v>
          </cell>
          <cell r="E2414">
            <v>1.43</v>
          </cell>
          <cell r="F2414">
            <v>62.85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110.1</v>
          </cell>
          <cell r="E2415">
            <v>1.43</v>
          </cell>
          <cell r="F2415">
            <v>111.53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2.5099999999999998</v>
          </cell>
          <cell r="E2417">
            <v>1.92</v>
          </cell>
          <cell r="F2417">
            <v>4.43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3.55</v>
          </cell>
          <cell r="E2418">
            <v>2.39</v>
          </cell>
          <cell r="F2418">
            <v>5.94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5.09</v>
          </cell>
          <cell r="E2419">
            <v>2.87</v>
          </cell>
          <cell r="F2419">
            <v>7.96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6.95</v>
          </cell>
          <cell r="E2420">
            <v>3.35</v>
          </cell>
          <cell r="F2420">
            <v>10.3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11.15</v>
          </cell>
          <cell r="E2421">
            <v>3.83</v>
          </cell>
          <cell r="F2421">
            <v>14.98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16.8</v>
          </cell>
          <cell r="E2422">
            <v>4.3099999999999996</v>
          </cell>
          <cell r="F2422">
            <v>21.11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27.01</v>
          </cell>
          <cell r="E2423">
            <v>4.79</v>
          </cell>
          <cell r="F2423">
            <v>31.8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35.53</v>
          </cell>
          <cell r="E2424">
            <v>7.18</v>
          </cell>
          <cell r="F2424">
            <v>42.71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54.54</v>
          </cell>
          <cell r="E2425">
            <v>9.57</v>
          </cell>
          <cell r="F2425">
            <v>64.11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71.37</v>
          </cell>
          <cell r="E2426">
            <v>11.97</v>
          </cell>
          <cell r="F2426">
            <v>83.34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94.05</v>
          </cell>
          <cell r="E2427">
            <v>14.36</v>
          </cell>
          <cell r="F2427">
            <v>108.41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123.4</v>
          </cell>
          <cell r="E2428">
            <v>16.75</v>
          </cell>
          <cell r="F2428">
            <v>140.15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149.59</v>
          </cell>
          <cell r="E2429">
            <v>19.149999999999999</v>
          </cell>
          <cell r="F2429">
            <v>168.74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178.92</v>
          </cell>
          <cell r="E2430">
            <v>21.54</v>
          </cell>
          <cell r="F2430">
            <v>200.46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244.21</v>
          </cell>
          <cell r="E2431">
            <v>23.94</v>
          </cell>
          <cell r="F2431">
            <v>268.14999999999998</v>
          </cell>
        </row>
        <row r="2432">
          <cell r="A2432" t="str">
            <v>39.27</v>
          </cell>
          <cell r="B2432" t="str">
            <v>Cabo optico</v>
          </cell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5.01</v>
          </cell>
          <cell r="E2433">
            <v>2.39</v>
          </cell>
          <cell r="F2433">
            <v>7.4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8.18</v>
          </cell>
          <cell r="E2434">
            <v>4.79</v>
          </cell>
          <cell r="F2434">
            <v>12.97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10.84</v>
          </cell>
          <cell r="E2435">
            <v>4.79</v>
          </cell>
          <cell r="F2435">
            <v>15.63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14.49</v>
          </cell>
          <cell r="E2436">
            <v>4.79</v>
          </cell>
          <cell r="F2436">
            <v>19.28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22.84</v>
          </cell>
          <cell r="E2437">
            <v>4.79</v>
          </cell>
          <cell r="F2437">
            <v>27.63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1.55</v>
          </cell>
          <cell r="E2439">
            <v>1.92</v>
          </cell>
          <cell r="F2439">
            <v>3.47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2.35</v>
          </cell>
          <cell r="E2440">
            <v>2.39</v>
          </cell>
          <cell r="F2440">
            <v>4.74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3.92</v>
          </cell>
          <cell r="E2441">
            <v>2.87</v>
          </cell>
          <cell r="F2441">
            <v>6.79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5.64</v>
          </cell>
          <cell r="E2442">
            <v>3.35</v>
          </cell>
          <cell r="F2442">
            <v>8.99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10.119999999999999</v>
          </cell>
          <cell r="E2443">
            <v>3.83</v>
          </cell>
          <cell r="F2443">
            <v>13.95</v>
          </cell>
        </row>
        <row r="2444">
          <cell r="A2444" t="str">
            <v>39.30</v>
          </cell>
          <cell r="B2444" t="str">
            <v>Fios e cabos - audio e video</v>
          </cell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5.01</v>
          </cell>
          <cell r="E2445">
            <v>11.97</v>
          </cell>
          <cell r="F2445">
            <v>16.98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</row>
        <row r="2447">
          <cell r="A2447" t="str">
            <v>40.01</v>
          </cell>
          <cell r="B2447" t="str">
            <v>Caixa de passagem estampada</v>
          </cell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4.8</v>
          </cell>
          <cell r="E2448">
            <v>11.97</v>
          </cell>
          <cell r="F2448">
            <v>16.77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5.58</v>
          </cell>
          <cell r="E2449">
            <v>11.97</v>
          </cell>
          <cell r="F2449">
            <v>17.55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8</v>
          </cell>
          <cell r="E2450">
            <v>14.36</v>
          </cell>
          <cell r="F2450">
            <v>22.36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3.12</v>
          </cell>
          <cell r="E2451">
            <v>11.97</v>
          </cell>
          <cell r="F2451">
            <v>15.09</v>
          </cell>
        </row>
        <row r="2452">
          <cell r="A2452" t="str">
            <v>40.02</v>
          </cell>
          <cell r="B2452" t="str">
            <v>Caixa de passagem com tampa</v>
          </cell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36.89</v>
          </cell>
          <cell r="E2453">
            <v>38.29</v>
          </cell>
          <cell r="F2453">
            <v>75.180000000000007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13.01</v>
          </cell>
          <cell r="E2454">
            <v>14.36</v>
          </cell>
          <cell r="F2454">
            <v>27.37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19.73</v>
          </cell>
          <cell r="E2455">
            <v>14.36</v>
          </cell>
          <cell r="F2455">
            <v>34.090000000000003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25.4</v>
          </cell>
          <cell r="E2456">
            <v>14.36</v>
          </cell>
          <cell r="F2456">
            <v>39.76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60.62</v>
          </cell>
          <cell r="E2457">
            <v>19.149999999999999</v>
          </cell>
          <cell r="F2457">
            <v>79.77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154.11000000000001</v>
          </cell>
          <cell r="E2458">
            <v>19.149999999999999</v>
          </cell>
          <cell r="F2458">
            <v>173.26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218.64</v>
          </cell>
          <cell r="E2459">
            <v>23.94</v>
          </cell>
          <cell r="F2459">
            <v>242.58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220.37</v>
          </cell>
          <cell r="E2460">
            <v>14.36</v>
          </cell>
          <cell r="F2460">
            <v>234.73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444.14</v>
          </cell>
          <cell r="E2461">
            <v>14.36</v>
          </cell>
          <cell r="F2461">
            <v>458.5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463.02</v>
          </cell>
          <cell r="E2462">
            <v>14.36</v>
          </cell>
          <cell r="F2462">
            <v>477.38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1601.07</v>
          </cell>
          <cell r="E2463">
            <v>19.149999999999999</v>
          </cell>
          <cell r="F2463">
            <v>1620.22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24.25</v>
          </cell>
          <cell r="E2464">
            <v>14.36</v>
          </cell>
          <cell r="F2464">
            <v>38.61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72.349999999999994</v>
          </cell>
          <cell r="E2465">
            <v>14.36</v>
          </cell>
          <cell r="F2465">
            <v>86.71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184.43</v>
          </cell>
          <cell r="E2466">
            <v>19.149999999999999</v>
          </cell>
          <cell r="F2466">
            <v>203.58</v>
          </cell>
        </row>
        <row r="2467">
          <cell r="A2467" t="str">
            <v>40.04</v>
          </cell>
          <cell r="B2467" t="str">
            <v>Tomadas</v>
          </cell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12.56</v>
          </cell>
          <cell r="E2468">
            <v>14.36</v>
          </cell>
          <cell r="F2468">
            <v>26.92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22.24</v>
          </cell>
          <cell r="E2469">
            <v>14.36</v>
          </cell>
          <cell r="F2469">
            <v>36.6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57.79</v>
          </cell>
          <cell r="E2470">
            <v>14.36</v>
          </cell>
          <cell r="F2470">
            <v>72.150000000000006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258.07</v>
          </cell>
          <cell r="E2471">
            <v>14.36</v>
          </cell>
          <cell r="F2471">
            <v>272.43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228.68</v>
          </cell>
          <cell r="E2472">
            <v>14.36</v>
          </cell>
          <cell r="F2472">
            <v>243.04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16.54</v>
          </cell>
          <cell r="E2473">
            <v>14.36</v>
          </cell>
          <cell r="F2473">
            <v>30.9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347.48</v>
          </cell>
          <cell r="E2474">
            <v>14.36</v>
          </cell>
          <cell r="F2474">
            <v>361.84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11.07</v>
          </cell>
          <cell r="E2475">
            <v>14.36</v>
          </cell>
          <cell r="F2475">
            <v>25.43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10.95</v>
          </cell>
          <cell r="E2476">
            <v>14.36</v>
          </cell>
          <cell r="F2476">
            <v>25.31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15.61</v>
          </cell>
          <cell r="E2477">
            <v>14.36</v>
          </cell>
          <cell r="F2477">
            <v>29.97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23.18</v>
          </cell>
          <cell r="E2478">
            <v>14.36</v>
          </cell>
          <cell r="F2478">
            <v>37.54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23.56</v>
          </cell>
          <cell r="E2479">
            <v>14.36</v>
          </cell>
          <cell r="F2479">
            <v>37.92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31.39</v>
          </cell>
          <cell r="E2480">
            <v>14.36</v>
          </cell>
          <cell r="F2480">
            <v>45.75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34.44</v>
          </cell>
          <cell r="E2481">
            <v>17.7</v>
          </cell>
          <cell r="F2481">
            <v>52.14</v>
          </cell>
        </row>
        <row r="2482">
          <cell r="A2482" t="str">
            <v>40.05</v>
          </cell>
          <cell r="B2482" t="str">
            <v>Interruptores e minuterias</v>
          </cell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9.51</v>
          </cell>
          <cell r="E2483">
            <v>16.27</v>
          </cell>
          <cell r="F2483">
            <v>25.78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19.28</v>
          </cell>
          <cell r="E2484">
            <v>16.75</v>
          </cell>
          <cell r="F2484">
            <v>36.03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28.4</v>
          </cell>
          <cell r="E2485">
            <v>23.94</v>
          </cell>
          <cell r="F2485">
            <v>52.34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13.4</v>
          </cell>
          <cell r="E2486">
            <v>12.93</v>
          </cell>
          <cell r="F2486">
            <v>26.33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13.49</v>
          </cell>
          <cell r="E2487">
            <v>21.54</v>
          </cell>
          <cell r="F2487">
            <v>35.03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12.4</v>
          </cell>
          <cell r="E2488">
            <v>18.190000000000001</v>
          </cell>
          <cell r="F2488">
            <v>30.59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15.34</v>
          </cell>
          <cell r="E2489">
            <v>21.54</v>
          </cell>
          <cell r="F2489">
            <v>36.880000000000003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23.13</v>
          </cell>
          <cell r="E2490">
            <v>23.94</v>
          </cell>
          <cell r="F2490">
            <v>47.07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44.08</v>
          </cell>
          <cell r="E2491">
            <v>16.75</v>
          </cell>
          <cell r="F2491">
            <v>60.83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32.5</v>
          </cell>
          <cell r="E2492">
            <v>16.75</v>
          </cell>
          <cell r="F2492">
            <v>49.25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13.22</v>
          </cell>
          <cell r="E2493">
            <v>11.97</v>
          </cell>
          <cell r="F2493">
            <v>25.19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78.099999999999994</v>
          </cell>
          <cell r="E2494">
            <v>18.190000000000001</v>
          </cell>
          <cell r="F2494">
            <v>96.29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37.04</v>
          </cell>
          <cell r="E2495">
            <v>14.36</v>
          </cell>
          <cell r="F2495">
            <v>51.4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91.99</v>
          </cell>
          <cell r="E2496">
            <v>23.94</v>
          </cell>
          <cell r="F2496">
            <v>115.93</v>
          </cell>
        </row>
        <row r="2497">
          <cell r="A2497" t="str">
            <v>40.06</v>
          </cell>
          <cell r="B2497" t="str">
            <v>Conduletes</v>
          </cell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13.32</v>
          </cell>
          <cell r="E2498">
            <v>23.94</v>
          </cell>
          <cell r="F2498">
            <v>37.26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19.260000000000002</v>
          </cell>
          <cell r="E2499">
            <v>23.94</v>
          </cell>
          <cell r="F2499">
            <v>43.2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33.86</v>
          </cell>
          <cell r="E2500">
            <v>23.94</v>
          </cell>
          <cell r="F2500">
            <v>57.8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33.380000000000003</v>
          </cell>
          <cell r="E2501">
            <v>23.94</v>
          </cell>
          <cell r="F2501">
            <v>57.32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81.22</v>
          </cell>
          <cell r="E2502">
            <v>23.94</v>
          </cell>
          <cell r="F2502">
            <v>105.16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175.76</v>
          </cell>
          <cell r="E2503">
            <v>23.94</v>
          </cell>
          <cell r="F2503">
            <v>199.7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165.18</v>
          </cell>
          <cell r="E2504">
            <v>23.94</v>
          </cell>
          <cell r="F2504">
            <v>189.12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303.06</v>
          </cell>
          <cell r="E2505">
            <v>23.94</v>
          </cell>
          <cell r="F2505">
            <v>327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19.47</v>
          </cell>
          <cell r="E2506">
            <v>23.94</v>
          </cell>
          <cell r="F2506">
            <v>43.41</v>
          </cell>
        </row>
        <row r="2507">
          <cell r="A2507" t="str">
            <v>40.07</v>
          </cell>
          <cell r="B2507" t="str">
            <v>Caixa de passagem em PVC</v>
          </cell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3.57</v>
          </cell>
          <cell r="E2508">
            <v>11.97</v>
          </cell>
          <cell r="F2508">
            <v>15.54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7.79</v>
          </cell>
          <cell r="E2509">
            <v>11.97</v>
          </cell>
          <cell r="F2509">
            <v>19.760000000000002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8.4</v>
          </cell>
          <cell r="E2510">
            <v>11.97</v>
          </cell>
          <cell r="F2510">
            <v>20.37</v>
          </cell>
        </row>
        <row r="2511">
          <cell r="A2511" t="str">
            <v>40.10</v>
          </cell>
          <cell r="B2511" t="str">
            <v>Contator</v>
          </cell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236.69</v>
          </cell>
          <cell r="E2512">
            <v>23.94</v>
          </cell>
          <cell r="F2512">
            <v>260.63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265.85000000000002</v>
          </cell>
          <cell r="E2513">
            <v>23.94</v>
          </cell>
          <cell r="F2513">
            <v>289.79000000000002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306.44</v>
          </cell>
          <cell r="E2514">
            <v>23.94</v>
          </cell>
          <cell r="F2514">
            <v>330.38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299.64999999999998</v>
          </cell>
          <cell r="E2515">
            <v>23.94</v>
          </cell>
          <cell r="F2515">
            <v>323.58999999999997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349.21</v>
          </cell>
          <cell r="E2516">
            <v>23.94</v>
          </cell>
          <cell r="F2516">
            <v>373.15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494.6</v>
          </cell>
          <cell r="E2517">
            <v>23.94</v>
          </cell>
          <cell r="F2517">
            <v>518.54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794.98</v>
          </cell>
          <cell r="E2518">
            <v>23.94</v>
          </cell>
          <cell r="F2518">
            <v>818.92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947.54</v>
          </cell>
          <cell r="E2519">
            <v>23.94</v>
          </cell>
          <cell r="F2519">
            <v>971.48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1221.98</v>
          </cell>
          <cell r="E2520">
            <v>23.94</v>
          </cell>
          <cell r="F2520">
            <v>1245.92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2690.65</v>
          </cell>
          <cell r="E2521">
            <v>23.94</v>
          </cell>
          <cell r="F2521">
            <v>2714.59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3149.76</v>
          </cell>
          <cell r="E2522">
            <v>23.94</v>
          </cell>
          <cell r="F2522">
            <v>3173.7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6580.16</v>
          </cell>
          <cell r="E2523">
            <v>23.94</v>
          </cell>
          <cell r="F2523">
            <v>6604.1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102.42</v>
          </cell>
          <cell r="E2524">
            <v>23.94</v>
          </cell>
          <cell r="F2524">
            <v>126.36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125.49</v>
          </cell>
          <cell r="E2525">
            <v>23.94</v>
          </cell>
          <cell r="F2525">
            <v>149.43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155.63999999999999</v>
          </cell>
          <cell r="E2526">
            <v>23.94</v>
          </cell>
          <cell r="F2526">
            <v>179.58</v>
          </cell>
        </row>
        <row r="2527">
          <cell r="A2527" t="str">
            <v>40.11</v>
          </cell>
          <cell r="B2527" t="str">
            <v>Rele</v>
          </cell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72.260000000000005</v>
          </cell>
          <cell r="E2528">
            <v>21.54</v>
          </cell>
          <cell r="F2528">
            <v>93.8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233.72</v>
          </cell>
          <cell r="E2529">
            <v>23.94</v>
          </cell>
          <cell r="F2529">
            <v>257.66000000000003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425.15</v>
          </cell>
          <cell r="E2530">
            <v>23.94</v>
          </cell>
          <cell r="F2530">
            <v>449.09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313.95999999999998</v>
          </cell>
          <cell r="E2531">
            <v>23.94</v>
          </cell>
          <cell r="F2531">
            <v>337.9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87.32</v>
          </cell>
          <cell r="E2532">
            <v>47.86</v>
          </cell>
          <cell r="F2532">
            <v>135.18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2339.94</v>
          </cell>
          <cell r="E2533">
            <v>47.86</v>
          </cell>
          <cell r="F2533">
            <v>2387.8000000000002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78.72</v>
          </cell>
          <cell r="E2534">
            <v>47.86</v>
          </cell>
          <cell r="F2534">
            <v>126.58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3203.57</v>
          </cell>
          <cell r="E2535">
            <v>23.94</v>
          </cell>
          <cell r="F2535">
            <v>3227.51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88.66</v>
          </cell>
          <cell r="E2536">
            <v>47.86</v>
          </cell>
          <cell r="F2536">
            <v>136.52000000000001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249.34</v>
          </cell>
          <cell r="E2537">
            <v>28.71</v>
          </cell>
          <cell r="F2537">
            <v>278.05</v>
          </cell>
        </row>
        <row r="2538">
          <cell r="A2538" t="str">
            <v>40.12</v>
          </cell>
          <cell r="B2538" t="str">
            <v>Chave comutadora e seletora</v>
          </cell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571.44000000000005</v>
          </cell>
          <cell r="E2539">
            <v>19.149999999999999</v>
          </cell>
          <cell r="F2539">
            <v>590.59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275.24</v>
          </cell>
          <cell r="E2540">
            <v>19.149999999999999</v>
          </cell>
          <cell r="F2540">
            <v>294.39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152.82</v>
          </cell>
          <cell r="E2541">
            <v>19.149999999999999</v>
          </cell>
          <cell r="F2541">
            <v>171.97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406.31</v>
          </cell>
          <cell r="E2542">
            <v>19.149999999999999</v>
          </cell>
          <cell r="F2542">
            <v>425.46</v>
          </cell>
        </row>
        <row r="2543">
          <cell r="A2543" t="str">
            <v>40.13</v>
          </cell>
          <cell r="B2543" t="str">
            <v>Amperimetro</v>
          </cell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146.69999999999999</v>
          </cell>
          <cell r="E2544">
            <v>19.149999999999999</v>
          </cell>
          <cell r="F2544">
            <v>165.85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407.48</v>
          </cell>
          <cell r="E2545">
            <v>11.97</v>
          </cell>
          <cell r="F2545">
            <v>419.45</v>
          </cell>
        </row>
        <row r="2546">
          <cell r="A2546" t="str">
            <v>40.14</v>
          </cell>
          <cell r="B2546" t="str">
            <v>Voltimetro</v>
          </cell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113.36</v>
          </cell>
          <cell r="E2547">
            <v>19.149999999999999</v>
          </cell>
          <cell r="F2547">
            <v>132.51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125.13</v>
          </cell>
          <cell r="E2548">
            <v>23.94</v>
          </cell>
          <cell r="F2548">
            <v>149.07</v>
          </cell>
        </row>
        <row r="2549">
          <cell r="A2549" t="str">
            <v>40.20</v>
          </cell>
          <cell r="B2549" t="str">
            <v>Reparos, conservacoes e complementos - GRUPO 40</v>
          </cell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101.34</v>
          </cell>
          <cell r="E2550">
            <v>38.29</v>
          </cell>
          <cell r="F2550">
            <v>139.63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62.81</v>
          </cell>
          <cell r="E2551">
            <v>38.29</v>
          </cell>
          <cell r="F2551">
            <v>101.1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33.200000000000003</v>
          </cell>
          <cell r="E2552">
            <v>14.36</v>
          </cell>
          <cell r="F2552">
            <v>47.56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180.57</v>
          </cell>
          <cell r="E2553">
            <v>14.36</v>
          </cell>
          <cell r="F2553">
            <v>194.93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410.94</v>
          </cell>
          <cell r="E2554">
            <v>14.36</v>
          </cell>
          <cell r="F2554">
            <v>425.3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3.04</v>
          </cell>
          <cell r="E2555">
            <v>1.56</v>
          </cell>
          <cell r="F2555">
            <v>4.5999999999999996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8.73</v>
          </cell>
          <cell r="E2556">
            <v>1.56</v>
          </cell>
          <cell r="F2556">
            <v>10.29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48.6</v>
          </cell>
          <cell r="E2557">
            <v>19.149999999999999</v>
          </cell>
          <cell r="F2557">
            <v>67.75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6.77</v>
          </cell>
          <cell r="E2558">
            <v>9.57</v>
          </cell>
          <cell r="F2558">
            <v>16.34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8.31</v>
          </cell>
          <cell r="E2559">
            <v>9.57</v>
          </cell>
          <cell r="F2559">
            <v>17.88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380.43</v>
          </cell>
          <cell r="E2560">
            <v>47.86</v>
          </cell>
          <cell r="F2560">
            <v>428.29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41.41</v>
          </cell>
          <cell r="E2561">
            <v>14.36</v>
          </cell>
          <cell r="F2561">
            <v>55.77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32.78</v>
          </cell>
          <cell r="E2562">
            <v>21.74</v>
          </cell>
          <cell r="F2562">
            <v>54.52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28.62</v>
          </cell>
          <cell r="E2563">
            <v>21.74</v>
          </cell>
          <cell r="F2563">
            <v>50.36</v>
          </cell>
        </row>
        <row r="2564">
          <cell r="A2564" t="str">
            <v>41</v>
          </cell>
          <cell r="B2564" t="str">
            <v>ILUMINACAO</v>
          </cell>
        </row>
        <row r="2565">
          <cell r="A2565" t="str">
            <v>41.02</v>
          </cell>
          <cell r="B2565" t="str">
            <v>Lampadas</v>
          </cell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22.04</v>
          </cell>
          <cell r="E2566">
            <v>3.89</v>
          </cell>
          <cell r="F2566">
            <v>25.93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36.83</v>
          </cell>
          <cell r="E2567">
            <v>3.89</v>
          </cell>
          <cell r="F2567">
            <v>40.72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86.65</v>
          </cell>
          <cell r="E2568">
            <v>3.89</v>
          </cell>
          <cell r="F2568">
            <v>90.54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27.44</v>
          </cell>
          <cell r="E2569">
            <v>3.89</v>
          </cell>
          <cell r="F2569">
            <v>31.33</v>
          </cell>
        </row>
        <row r="2570">
          <cell r="A2570" t="str">
            <v>41.04</v>
          </cell>
          <cell r="B2570" t="str">
            <v>Acessorios para iluminacao</v>
          </cell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5.23</v>
          </cell>
          <cell r="E2571">
            <v>3.81</v>
          </cell>
          <cell r="F2571">
            <v>9.0399999999999991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120</v>
          </cell>
          <cell r="E2572">
            <v>19.149999999999999</v>
          </cell>
          <cell r="F2572">
            <v>139.15</v>
          </cell>
        </row>
        <row r="2573">
          <cell r="A2573" t="str">
            <v>41.05</v>
          </cell>
          <cell r="B2573" t="str">
            <v>Lampada de descarga de alta potencia</v>
          </cell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133.52000000000001</v>
          </cell>
          <cell r="E2574">
            <v>3.89</v>
          </cell>
          <cell r="F2574">
            <v>137.41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132.41999999999999</v>
          </cell>
          <cell r="E2575">
            <v>3.89</v>
          </cell>
          <cell r="F2575">
            <v>136.31</v>
          </cell>
        </row>
        <row r="2576">
          <cell r="A2576" t="str">
            <v>41.05.800</v>
          </cell>
          <cell r="B2576" t="str">
            <v>Lâmpada de vapor metálico tubular, base RX7s bilateral de 70 W</v>
          </cell>
          <cell r="C2576" t="str">
            <v>UN</v>
          </cell>
          <cell r="D2576">
            <v>97.94</v>
          </cell>
          <cell r="E2576">
            <v>3.89</v>
          </cell>
          <cell r="F2576">
            <v>101.83</v>
          </cell>
        </row>
        <row r="2577">
          <cell r="A2577" t="str">
            <v>41.06</v>
          </cell>
          <cell r="B2577" t="str">
            <v>Lampada halogena</v>
          </cell>
        </row>
        <row r="2578">
          <cell r="A2578" t="str">
            <v>41.06.100</v>
          </cell>
          <cell r="B2578" t="str">
            <v>Lâmpada halógena refletora PAR20, base E27 de 50 W - 220 V</v>
          </cell>
          <cell r="C2578" t="str">
            <v>UN</v>
          </cell>
          <cell r="D2578">
            <v>33.18</v>
          </cell>
          <cell r="E2578">
            <v>3.89</v>
          </cell>
          <cell r="F2578">
            <v>37.07</v>
          </cell>
        </row>
        <row r="2579">
          <cell r="A2579" t="str">
            <v>41.06.130</v>
          </cell>
          <cell r="B2579" t="str">
            <v>Lâmpada halógena com refletor dicroico de 50 W - 12 V</v>
          </cell>
          <cell r="C2579" t="str">
            <v>UN</v>
          </cell>
          <cell r="D2579">
            <v>22.26</v>
          </cell>
          <cell r="E2579">
            <v>3.89</v>
          </cell>
          <cell r="F2579">
            <v>26.15</v>
          </cell>
        </row>
        <row r="2580">
          <cell r="A2580" t="str">
            <v>41.06.410</v>
          </cell>
          <cell r="B2580" t="str">
            <v>Lâmpada halógena tubular, base R7s bilateral de 300 W - 110 ou 220 V</v>
          </cell>
          <cell r="C2580" t="str">
            <v>UN</v>
          </cell>
          <cell r="D2580">
            <v>14.02</v>
          </cell>
          <cell r="E2580">
            <v>3.89</v>
          </cell>
          <cell r="F2580">
            <v>17.91</v>
          </cell>
        </row>
        <row r="2581">
          <cell r="A2581" t="str">
            <v>41.07</v>
          </cell>
          <cell r="B2581" t="str">
            <v>Lampada fluorescente</v>
          </cell>
        </row>
        <row r="2582">
          <cell r="A2582" t="str">
            <v>41.07.020</v>
          </cell>
          <cell r="B2582" t="str">
            <v>Lâmpada fluorescente tubular, base bipino bilateral de 15 W</v>
          </cell>
          <cell r="C2582" t="str">
            <v>UN</v>
          </cell>
          <cell r="D2582">
            <v>24.24</v>
          </cell>
          <cell r="E2582">
            <v>3.89</v>
          </cell>
          <cell r="F2582">
            <v>28.13</v>
          </cell>
        </row>
        <row r="2583">
          <cell r="A2583" t="str">
            <v>41.07.030</v>
          </cell>
          <cell r="B2583" t="str">
            <v>Lâmpada fluorescente tubular, base bipino bilateral de 16 W</v>
          </cell>
          <cell r="C2583" t="str">
            <v>UN</v>
          </cell>
          <cell r="D2583">
            <v>10.39</v>
          </cell>
          <cell r="E2583">
            <v>3.89</v>
          </cell>
          <cell r="F2583">
            <v>14.28</v>
          </cell>
        </row>
        <row r="2584">
          <cell r="A2584" t="str">
            <v>41.07.050</v>
          </cell>
          <cell r="B2584" t="str">
            <v>Lâmpada fluorescente tubular, base bipino bilateral de 20 W</v>
          </cell>
          <cell r="C2584" t="str">
            <v>UN</v>
          </cell>
          <cell r="D2584">
            <v>11.43</v>
          </cell>
          <cell r="E2584">
            <v>3.89</v>
          </cell>
          <cell r="F2584">
            <v>15.32</v>
          </cell>
        </row>
        <row r="2585">
          <cell r="A2585" t="str">
            <v>41.07.060</v>
          </cell>
          <cell r="B2585" t="str">
            <v>Lâmpada fluorescente tubular, base bipino bilateral de 28 W</v>
          </cell>
          <cell r="C2585" t="str">
            <v>UN</v>
          </cell>
          <cell r="D2585">
            <v>13.72</v>
          </cell>
          <cell r="E2585">
            <v>3.89</v>
          </cell>
          <cell r="F2585">
            <v>17.61</v>
          </cell>
        </row>
        <row r="2586">
          <cell r="A2586" t="str">
            <v>41.07.070</v>
          </cell>
          <cell r="B2586" t="str">
            <v>Lâmpada fluorescente tubular, base bipino bilateral de 32 W</v>
          </cell>
          <cell r="C2586" t="str">
            <v>UN</v>
          </cell>
          <cell r="D2586">
            <v>10.93</v>
          </cell>
          <cell r="E2586">
            <v>3.89</v>
          </cell>
          <cell r="F2586">
            <v>14.82</v>
          </cell>
        </row>
        <row r="2587">
          <cell r="A2587" t="str">
            <v>41.07.200</v>
          </cell>
          <cell r="B2587" t="str">
            <v>Lâmpada fluorescente tubular, base bipino bilateral de 32 W, com camada trifósforo</v>
          </cell>
          <cell r="C2587" t="str">
            <v>UN</v>
          </cell>
          <cell r="D2587">
            <v>13.56</v>
          </cell>
          <cell r="E2587">
            <v>3.89</v>
          </cell>
          <cell r="F2587">
            <v>17.45</v>
          </cell>
        </row>
        <row r="2588">
          <cell r="A2588" t="str">
            <v>41.07.420</v>
          </cell>
          <cell r="B2588" t="str">
            <v>Lâmpada fluorescente compacta eletrônica "3U", base E27 de 15 W - 110 ou 220 V</v>
          </cell>
          <cell r="C2588" t="str">
            <v>UN</v>
          </cell>
          <cell r="D2588">
            <v>14.43</v>
          </cell>
          <cell r="E2588">
            <v>3.89</v>
          </cell>
          <cell r="F2588">
            <v>18.32</v>
          </cell>
        </row>
        <row r="2589">
          <cell r="A2589" t="str">
            <v>41.07.430</v>
          </cell>
          <cell r="B2589" t="str">
            <v>Lâmpada fluorescente compacta eletrônica "3U", base E27 de 20 W - 110 ou 220 V</v>
          </cell>
          <cell r="C2589" t="str">
            <v>UN</v>
          </cell>
          <cell r="D2589">
            <v>13.01</v>
          </cell>
          <cell r="E2589">
            <v>3.89</v>
          </cell>
          <cell r="F2589">
            <v>16.899999999999999</v>
          </cell>
        </row>
        <row r="2590">
          <cell r="A2590" t="str">
            <v>41.07.440</v>
          </cell>
          <cell r="B2590" t="str">
            <v>Lâmpada fluorescente compacta eletrônica "3U", base E27 de 23 W - 110 ou 220 V</v>
          </cell>
          <cell r="C2590" t="str">
            <v>UN</v>
          </cell>
          <cell r="D2590">
            <v>19.11</v>
          </cell>
          <cell r="E2590">
            <v>3.89</v>
          </cell>
          <cell r="F2590">
            <v>23</v>
          </cell>
        </row>
        <row r="2591">
          <cell r="A2591" t="str">
            <v>41.07.450</v>
          </cell>
          <cell r="B2591" t="str">
            <v>Lâmpada fluorescente compacta eletrônica "3U", base E27 de 25 W - 110 ou 220 V</v>
          </cell>
          <cell r="C2591" t="str">
            <v>UN</v>
          </cell>
          <cell r="D2591">
            <v>14.87</v>
          </cell>
          <cell r="E2591">
            <v>3.89</v>
          </cell>
          <cell r="F2591">
            <v>18.760000000000002</v>
          </cell>
        </row>
        <row r="2592">
          <cell r="A2592" t="str">
            <v>41.07.800</v>
          </cell>
          <cell r="B2592" t="str">
            <v>Lâmpada fluorescente compacta "1U", base G-23 de 9 W</v>
          </cell>
          <cell r="C2592" t="str">
            <v>UN</v>
          </cell>
          <cell r="D2592">
            <v>12.17</v>
          </cell>
          <cell r="E2592">
            <v>3.89</v>
          </cell>
          <cell r="F2592">
            <v>16.059999999999999</v>
          </cell>
        </row>
        <row r="2593">
          <cell r="A2593" t="str">
            <v>41.07.810</v>
          </cell>
          <cell r="B2593" t="str">
            <v>Lâmpada fluorescente compacta "2U", base G-24D-2 de 18 W</v>
          </cell>
          <cell r="C2593" t="str">
            <v>UN</v>
          </cell>
          <cell r="D2593">
            <v>16.28</v>
          </cell>
          <cell r="E2593">
            <v>3.89</v>
          </cell>
          <cell r="F2593">
            <v>20.170000000000002</v>
          </cell>
        </row>
        <row r="2594">
          <cell r="A2594" t="str">
            <v>41.07.820</v>
          </cell>
          <cell r="B2594" t="str">
            <v>Lâmpada fluorescente compacta "2U", base G-24D-3 de 26 W</v>
          </cell>
          <cell r="C2594" t="str">
            <v>UN</v>
          </cell>
          <cell r="D2594">
            <v>18.39</v>
          </cell>
          <cell r="E2594">
            <v>3.89</v>
          </cell>
          <cell r="F2594">
            <v>22.28</v>
          </cell>
        </row>
        <row r="2595">
          <cell r="A2595" t="str">
            <v>41.07.830</v>
          </cell>
          <cell r="B2595" t="str">
            <v>Lâmpada fluorescente compacta longa "1U", base 2G-11 de 36 W</v>
          </cell>
          <cell r="C2595" t="str">
            <v>UN</v>
          </cell>
          <cell r="D2595">
            <v>43.74</v>
          </cell>
          <cell r="E2595">
            <v>3.89</v>
          </cell>
          <cell r="F2595">
            <v>47.63</v>
          </cell>
        </row>
        <row r="2596">
          <cell r="A2596" t="str">
            <v>41.07.860</v>
          </cell>
          <cell r="B2596" t="str">
            <v>Lâmpada fluorescente compacta "2U", base G24q-3 de 26 W</v>
          </cell>
          <cell r="C2596" t="str">
            <v>UN</v>
          </cell>
          <cell r="D2596">
            <v>20.29</v>
          </cell>
          <cell r="E2596">
            <v>3.89</v>
          </cell>
          <cell r="F2596">
            <v>24.18</v>
          </cell>
        </row>
        <row r="2597">
          <cell r="A2597" t="str">
            <v>41.08</v>
          </cell>
          <cell r="B2597" t="str">
            <v>Reator e equipamentos para lampada de descarga de alta potencia</v>
          </cell>
        </row>
        <row r="2598">
          <cell r="A2598" t="str">
            <v>41.08.010</v>
          </cell>
          <cell r="B2598" t="str">
            <v>Transformador eletrônico para lâmpada halógena dicroica de 50 W - 220 V</v>
          </cell>
          <cell r="C2598" t="str">
            <v>UN</v>
          </cell>
          <cell r="D2598">
            <v>25.98</v>
          </cell>
          <cell r="E2598">
            <v>9.57</v>
          </cell>
          <cell r="F2598">
            <v>35.549999999999997</v>
          </cell>
        </row>
        <row r="2599">
          <cell r="A2599" t="str">
            <v>41.08.230</v>
          </cell>
          <cell r="B2599" t="str">
            <v>Reator eletromagnético de alto fator de potência, para lâmpada vapor de sódio 150 W / 220 V</v>
          </cell>
          <cell r="C2599" t="str">
            <v>UN</v>
          </cell>
          <cell r="D2599">
            <v>98.67</v>
          </cell>
          <cell r="E2599">
            <v>9.57</v>
          </cell>
          <cell r="F2599">
            <v>108.24</v>
          </cell>
        </row>
        <row r="2600">
          <cell r="A2600" t="str">
            <v>41.08.250</v>
          </cell>
          <cell r="B2600" t="str">
            <v>Reator eletromagnético de alto fator de potência, para lâmpada vapor de sódio 250 W / 220 V</v>
          </cell>
          <cell r="C2600" t="str">
            <v>UN</v>
          </cell>
          <cell r="D2600">
            <v>139.85</v>
          </cell>
          <cell r="E2600">
            <v>9.57</v>
          </cell>
          <cell r="F2600">
            <v>149.41999999999999</v>
          </cell>
        </row>
        <row r="2601">
          <cell r="A2601" t="str">
            <v>41.08.270</v>
          </cell>
          <cell r="B2601" t="str">
            <v>Reator eletromagnético de alto fator de potência, para lâmpada vapor de sódio 400 W / 220 V</v>
          </cell>
          <cell r="C2601" t="str">
            <v>UN</v>
          </cell>
          <cell r="D2601">
            <v>156.51</v>
          </cell>
          <cell r="E2601">
            <v>9.57</v>
          </cell>
          <cell r="F2601">
            <v>166.08</v>
          </cell>
        </row>
        <row r="2602">
          <cell r="A2602" t="str">
            <v>41.08.280</v>
          </cell>
          <cell r="B2602" t="str">
            <v>Reator eletromagnético de alto fator de potência, para lâmpada vapor de sódio 1000 W / 220 V</v>
          </cell>
          <cell r="C2602" t="str">
            <v>UN</v>
          </cell>
          <cell r="D2602">
            <v>457.95</v>
          </cell>
          <cell r="E2602">
            <v>9.57</v>
          </cell>
          <cell r="F2602">
            <v>467.52</v>
          </cell>
        </row>
        <row r="2603">
          <cell r="A2603" t="str">
            <v>41.08.420</v>
          </cell>
          <cell r="B2603" t="str">
            <v>Reator eletromagnético de alto fator de potência, para lâmpada vapor metálico 70 W / 220 V</v>
          </cell>
          <cell r="C2603" t="str">
            <v>UN</v>
          </cell>
          <cell r="D2603">
            <v>76.489999999999995</v>
          </cell>
          <cell r="E2603">
            <v>9.57</v>
          </cell>
          <cell r="F2603">
            <v>86.06</v>
          </cell>
        </row>
        <row r="2604">
          <cell r="A2604" t="str">
            <v>41.08.440</v>
          </cell>
          <cell r="B2604" t="str">
            <v>Reator eletromagnético de alto fator de potência, para lâmpada vapor metálico 150 W / 220 V</v>
          </cell>
          <cell r="C2604" t="str">
            <v>UN</v>
          </cell>
          <cell r="D2604">
            <v>86.06</v>
          </cell>
          <cell r="E2604">
            <v>9.57</v>
          </cell>
          <cell r="F2604">
            <v>95.63</v>
          </cell>
        </row>
        <row r="2605">
          <cell r="A2605" t="str">
            <v>41.08.450</v>
          </cell>
          <cell r="B2605" t="str">
            <v>Reator eletromagnético de alto fator de potência, para lâmpada vapor metálico 250 W / 220 V</v>
          </cell>
          <cell r="C2605" t="str">
            <v>UN</v>
          </cell>
          <cell r="D2605">
            <v>114.55</v>
          </cell>
          <cell r="E2605">
            <v>9.57</v>
          </cell>
          <cell r="F2605">
            <v>124.12</v>
          </cell>
        </row>
        <row r="2606">
          <cell r="A2606" t="str">
            <v>41.08.460</v>
          </cell>
          <cell r="B2606" t="str">
            <v>Reator eletromagnético de alto fator de potência, para lâmpada vapor metálico 400 W / 220 V</v>
          </cell>
          <cell r="C2606" t="str">
            <v>UN</v>
          </cell>
          <cell r="D2606">
            <v>130.41999999999999</v>
          </cell>
          <cell r="E2606">
            <v>9.57</v>
          </cell>
          <cell r="F2606">
            <v>139.99</v>
          </cell>
        </row>
        <row r="2607">
          <cell r="A2607" t="str">
            <v>41.09</v>
          </cell>
          <cell r="B2607" t="str">
            <v>Reator e equipamentos para lampada fluorescente</v>
          </cell>
        </row>
        <row r="2608">
          <cell r="A2608" t="str">
            <v>41.09.720</v>
          </cell>
          <cell r="B2608" t="str">
            <v>Reator eletrônico de alto fator de potência com partida instantânea, para 2 lâmpadas fluorescentes tubulares, base bipino bilateral, 16 W - 127 V / 220 V</v>
          </cell>
          <cell r="C2608" t="str">
            <v>UN</v>
          </cell>
          <cell r="D2608">
            <v>37.5</v>
          </cell>
          <cell r="E2608">
            <v>19.149999999999999</v>
          </cell>
          <cell r="F2608">
            <v>56.65</v>
          </cell>
        </row>
        <row r="2609">
          <cell r="A2609" t="str">
            <v>41.09.740</v>
          </cell>
          <cell r="B2609" t="str">
            <v>Reator eletrônico de alto fator de potência com partida instantânea, para 2 lâmpadas fluorescentes tubulares, base bipino bilateral, 28 W - 127 V / 220 V</v>
          </cell>
          <cell r="C2609" t="str">
            <v>UN</v>
          </cell>
          <cell r="D2609">
            <v>75.510000000000005</v>
          </cell>
          <cell r="E2609">
            <v>9.57</v>
          </cell>
          <cell r="F2609">
            <v>85.08</v>
          </cell>
        </row>
        <row r="2610">
          <cell r="A2610" t="str">
            <v>41.09.750</v>
          </cell>
          <cell r="B2610" t="str">
            <v>Reator eletrônico de alto fator de potência com partida instantânea, para 2 lâmpadas fluorescentes tubulares, base bipino bilateral, 32 W - 127 V / 220 V</v>
          </cell>
          <cell r="C2610" t="str">
            <v>UN</v>
          </cell>
          <cell r="D2610">
            <v>50.2</v>
          </cell>
          <cell r="E2610">
            <v>19.149999999999999</v>
          </cell>
          <cell r="F2610">
            <v>69.349999999999994</v>
          </cell>
        </row>
        <row r="2611">
          <cell r="A2611" t="str">
            <v>41.09.830</v>
          </cell>
          <cell r="B2611" t="str">
            <v>Reator eletrônico de alto fator de potência com partida instantânea, para 2 lâmpadas fluorescentes tubulares "HO", base bipino bilateral, 110 W - 220 V</v>
          </cell>
          <cell r="C2611" t="str">
            <v>UN</v>
          </cell>
          <cell r="D2611">
            <v>106.99</v>
          </cell>
          <cell r="E2611">
            <v>19.149999999999999</v>
          </cell>
          <cell r="F2611">
            <v>126.14</v>
          </cell>
        </row>
        <row r="2612">
          <cell r="A2612" t="str">
            <v>41.09.870</v>
          </cell>
          <cell r="B2612" t="str">
            <v>Reator eletrônico de alto fator de potência com partida instantânea, para uma lâmpada fluorescente compacta "2U", base G24q-3, 26 W - 220 V</v>
          </cell>
          <cell r="C2612" t="str">
            <v>UN</v>
          </cell>
          <cell r="D2612">
            <v>32.130000000000003</v>
          </cell>
          <cell r="E2612">
            <v>9.57</v>
          </cell>
          <cell r="F2612">
            <v>41.7</v>
          </cell>
        </row>
        <row r="2613">
          <cell r="A2613" t="str">
            <v>41.09.890</v>
          </cell>
          <cell r="B2613" t="str">
            <v>Reator eletrônico de alto fator de potência com partida instantânea, para 2 lâmpadas fluorescentes compactas "2U", base G24q-3, 26 W - 220 V</v>
          </cell>
          <cell r="C2613" t="str">
            <v>UN</v>
          </cell>
          <cell r="D2613">
            <v>46.79</v>
          </cell>
          <cell r="E2613">
            <v>19.149999999999999</v>
          </cell>
          <cell r="F2613">
            <v>65.94</v>
          </cell>
        </row>
        <row r="2614">
          <cell r="A2614" t="str">
            <v>41.10</v>
          </cell>
          <cell r="B2614" t="str">
            <v>Postes e acessorios</v>
          </cell>
        </row>
        <row r="2615">
          <cell r="A2615" t="str">
            <v>41.10.060</v>
          </cell>
          <cell r="B2615" t="str">
            <v>Braço em tubo de ferro galvanizado de 1" x 1,00 m para fixação de uma luminária</v>
          </cell>
          <cell r="C2615" t="str">
            <v>UN</v>
          </cell>
          <cell r="D2615">
            <v>67.09</v>
          </cell>
          <cell r="E2615">
            <v>67.33</v>
          </cell>
          <cell r="F2615">
            <v>134.41999999999999</v>
          </cell>
        </row>
        <row r="2616">
          <cell r="A2616" t="str">
            <v>41.10.070</v>
          </cell>
          <cell r="B2616" t="str">
            <v>Cruzeta reforçada em ferro galvanizado para fixação de quatro luminárias</v>
          </cell>
          <cell r="C2616" t="str">
            <v>UN</v>
          </cell>
          <cell r="D2616">
            <v>747.69</v>
          </cell>
          <cell r="E2616">
            <v>67.33</v>
          </cell>
          <cell r="F2616">
            <v>815.02</v>
          </cell>
        </row>
        <row r="2617">
          <cell r="A2617" t="str">
            <v>41.10.080</v>
          </cell>
          <cell r="B2617" t="str">
            <v>Cruzeta reforçada em ferro galvanizado para fixação de duas luminárias</v>
          </cell>
          <cell r="C2617" t="str">
            <v>UN</v>
          </cell>
          <cell r="D2617">
            <v>453.76</v>
          </cell>
          <cell r="E2617">
            <v>67.33</v>
          </cell>
          <cell r="F2617">
            <v>521.09</v>
          </cell>
        </row>
        <row r="2618">
          <cell r="A2618" t="str">
            <v>41.10.260</v>
          </cell>
          <cell r="B2618" t="str">
            <v>Poste telecônico curvo em aço SAE 1010/1020 galvanizado a fogo, altura de 8,00 m</v>
          </cell>
          <cell r="C2618" t="str">
            <v>UN</v>
          </cell>
          <cell r="D2618">
            <v>2125.4499999999998</v>
          </cell>
          <cell r="E2618">
            <v>292.3</v>
          </cell>
          <cell r="F2618">
            <v>2417.75</v>
          </cell>
        </row>
        <row r="2619">
          <cell r="A2619" t="str">
            <v>41.10.330</v>
          </cell>
          <cell r="B2619" t="str">
            <v>Poste telecônico reto em aço SAE 1010/1020 galvanizado a fogo, altura de 10,00 m</v>
          </cell>
          <cell r="C2619" t="str">
            <v>UN</v>
          </cell>
          <cell r="D2619">
            <v>2667.5</v>
          </cell>
          <cell r="E2619">
            <v>108.15</v>
          </cell>
          <cell r="F2619">
            <v>2775.65</v>
          </cell>
        </row>
        <row r="2620">
          <cell r="A2620" t="str">
            <v>41.10.340</v>
          </cell>
          <cell r="B2620" t="str">
            <v>Poste telecônico reto em aço SAE 1010/1020 galvanizado a fogo, altura de 8,00 m</v>
          </cell>
          <cell r="C2620" t="str">
            <v>UN</v>
          </cell>
          <cell r="D2620">
            <v>2116.69</v>
          </cell>
          <cell r="E2620">
            <v>108.15</v>
          </cell>
          <cell r="F2620">
            <v>2224.84</v>
          </cell>
        </row>
        <row r="2621">
          <cell r="A2621" t="str">
            <v>41.10.400</v>
          </cell>
          <cell r="B2621" t="str">
            <v>Poste telecônico em aço SAE 1010/1020 galvanizado a fogo, com espera para uma luminária, altura de 3,00 m</v>
          </cell>
          <cell r="C2621" t="str">
            <v>UN</v>
          </cell>
          <cell r="D2621">
            <v>700.19</v>
          </cell>
          <cell r="E2621">
            <v>69.73</v>
          </cell>
          <cell r="F2621">
            <v>769.92</v>
          </cell>
        </row>
        <row r="2622">
          <cell r="A2622" t="str">
            <v>41.10.410</v>
          </cell>
          <cell r="B2622" t="str">
            <v>Poste telecônico em aço SAE 1010/1020 galvanizado a fogo, com espera para duas luminárias, altura de 3,00 m</v>
          </cell>
          <cell r="C2622" t="str">
            <v>UN</v>
          </cell>
          <cell r="D2622">
            <v>797.47</v>
          </cell>
          <cell r="E2622">
            <v>69.73</v>
          </cell>
          <cell r="F2622">
            <v>867.2</v>
          </cell>
        </row>
        <row r="2623">
          <cell r="A2623" t="str">
            <v>41.10.430</v>
          </cell>
          <cell r="B2623" t="str">
            <v>Poste telecônico reto em aço SAE 1010/1020 galvanizado a fogo, altura de 6,00 m</v>
          </cell>
          <cell r="C2623" t="str">
            <v>UN</v>
          </cell>
          <cell r="D2623">
            <v>1528.94</v>
          </cell>
          <cell r="E2623">
            <v>108.15</v>
          </cell>
          <cell r="F2623">
            <v>1637.09</v>
          </cell>
        </row>
        <row r="2624">
          <cell r="A2624" t="str">
            <v>41.10.490</v>
          </cell>
          <cell r="B2624" t="str">
            <v>Poste telecônico reto em aço SAE 1010/1020 galvanizado a fogo, com base, altura de 7,00 m</v>
          </cell>
          <cell r="C2624" t="str">
            <v>UN</v>
          </cell>
          <cell r="D2624">
            <v>1605.46</v>
          </cell>
          <cell r="E2624">
            <v>484.8</v>
          </cell>
          <cell r="F2624">
            <v>2090.2600000000002</v>
          </cell>
        </row>
        <row r="2625">
          <cell r="A2625" t="str">
            <v>41.10.500</v>
          </cell>
          <cell r="B2625" t="str">
            <v>Poste telecônico reto em aço SAE 1010/1020 galvanizado a fogo, altura de 4,00 m</v>
          </cell>
          <cell r="C2625" t="str">
            <v>UN</v>
          </cell>
          <cell r="D2625">
            <v>1088.54</v>
          </cell>
          <cell r="E2625">
            <v>108.15</v>
          </cell>
          <cell r="F2625">
            <v>1196.69</v>
          </cell>
        </row>
        <row r="2626">
          <cell r="A2626" t="str">
            <v>41.11</v>
          </cell>
          <cell r="B2626" t="str">
            <v>Aparelho de iluminacao publica e decorativa</v>
          </cell>
        </row>
        <row r="2627">
          <cell r="A2627" t="str">
            <v>41.11.060</v>
          </cell>
          <cell r="B2627" t="str">
            <v>Luminária fechada para iluminação pública tipo pétala pequena</v>
          </cell>
          <cell r="C2627" t="str">
            <v>UN</v>
          </cell>
          <cell r="D2627">
            <v>675.82</v>
          </cell>
          <cell r="E2627">
            <v>33.67</v>
          </cell>
          <cell r="F2627">
            <v>709.49</v>
          </cell>
        </row>
        <row r="2628">
          <cell r="A2628" t="str">
            <v>41.11.090</v>
          </cell>
          <cell r="B2628" t="str">
            <v>Luminária com corpo em tubo de alumínio tipo balizador para uso externo</v>
          </cell>
          <cell r="C2628" t="str">
            <v>UN</v>
          </cell>
          <cell r="D2628">
            <v>85.19</v>
          </cell>
          <cell r="E2628">
            <v>14.36</v>
          </cell>
          <cell r="F2628">
            <v>99.55</v>
          </cell>
        </row>
        <row r="2629">
          <cell r="A2629" t="str">
            <v>41.11.094</v>
          </cell>
          <cell r="B2629" t="str">
            <v>Luminária LED de embutir para caixa de luz 4 x 2cm, para uso externo, tipo balizador de 3 W</v>
          </cell>
          <cell r="C2629" t="str">
            <v>UN</v>
          </cell>
          <cell r="D2629">
            <v>40.659999999999997</v>
          </cell>
          <cell r="E2629">
            <v>14.36</v>
          </cell>
          <cell r="F2629">
            <v>55.02</v>
          </cell>
        </row>
        <row r="2630">
          <cell r="A2630" t="str">
            <v>41.11.100</v>
          </cell>
          <cell r="B2630" t="str">
            <v>Luminária retangular fechada para iluminação externa em poste, tipo pétala grande</v>
          </cell>
          <cell r="C2630" t="str">
            <v>UN</v>
          </cell>
          <cell r="D2630">
            <v>516.32000000000005</v>
          </cell>
          <cell r="E2630">
            <v>33.67</v>
          </cell>
          <cell r="F2630">
            <v>549.99</v>
          </cell>
        </row>
        <row r="2631">
          <cell r="A2631" t="str">
            <v>41.11.110</v>
          </cell>
          <cell r="B2631" t="str">
            <v>Luminária retangular fechada para iluminação externa em poste, tipo pétala pequena</v>
          </cell>
          <cell r="C2631" t="str">
            <v>UN</v>
          </cell>
          <cell r="D2631">
            <v>469.66</v>
          </cell>
          <cell r="E2631">
            <v>33.67</v>
          </cell>
          <cell r="F2631">
            <v>503.33</v>
          </cell>
        </row>
        <row r="2632">
          <cell r="A2632" t="str">
            <v>41.11.115</v>
          </cell>
          <cell r="B2632" t="str">
            <v>Luminária retangular tipo arandela externa para 2 lâmpadas, com difusor em polietileno ou vidro leitoso</v>
          </cell>
          <cell r="C2632" t="str">
            <v>UN</v>
          </cell>
          <cell r="D2632">
            <v>110.72</v>
          </cell>
          <cell r="E2632">
            <v>23.94</v>
          </cell>
          <cell r="F2632">
            <v>134.66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90.78</v>
          </cell>
          <cell r="E2633">
            <v>14.36</v>
          </cell>
          <cell r="F2633">
            <v>105.14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116.48</v>
          </cell>
          <cell r="E2634">
            <v>14.36</v>
          </cell>
          <cell r="F2634">
            <v>130.84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7142.69</v>
          </cell>
          <cell r="E2635">
            <v>33.67</v>
          </cell>
          <cell r="F2635">
            <v>7176.36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1329.93</v>
          </cell>
          <cell r="E2636">
            <v>33.67</v>
          </cell>
          <cell r="F2636">
            <v>1363.6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1045.76</v>
          </cell>
          <cell r="E2637">
            <v>33.67</v>
          </cell>
          <cell r="F2637">
            <v>1079.43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1347.79</v>
          </cell>
          <cell r="E2638">
            <v>33.67</v>
          </cell>
          <cell r="F2638">
            <v>1381.46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817.22</v>
          </cell>
          <cell r="E2639">
            <v>33.67</v>
          </cell>
          <cell r="F2639">
            <v>850.89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133.38999999999999</v>
          </cell>
          <cell r="E2640">
            <v>33.67</v>
          </cell>
          <cell r="F2640">
            <v>167.06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993.34</v>
          </cell>
          <cell r="E2641">
            <v>33.67</v>
          </cell>
          <cell r="F2641">
            <v>1027.01</v>
          </cell>
        </row>
        <row r="2642">
          <cell r="A2642" t="str">
            <v>41.12</v>
          </cell>
          <cell r="B2642" t="str">
            <v>Aparelho de iluminacao de longo alcance e especifica</v>
          </cell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1209.51</v>
          </cell>
          <cell r="E2643">
            <v>23.94</v>
          </cell>
          <cell r="F2643">
            <v>1233.45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559.52</v>
          </cell>
          <cell r="E2644">
            <v>23.94</v>
          </cell>
          <cell r="F2644">
            <v>583.46</v>
          </cell>
        </row>
        <row r="2645">
          <cell r="A2645" t="str">
            <v>41.12.070</v>
          </cell>
          <cell r="B2645" t="str">
            <v>Projetor retangular fechado, para lâmpada vapor metálico de 70 W/150 W ou halógena de 300 W/500 W</v>
          </cell>
          <cell r="C2645" t="str">
            <v>UN</v>
          </cell>
          <cell r="D2645">
            <v>710.5</v>
          </cell>
          <cell r="E2645">
            <v>23.94</v>
          </cell>
          <cell r="F2645">
            <v>734.44</v>
          </cell>
        </row>
        <row r="2646">
          <cell r="A2646" t="str">
            <v>41.12.080</v>
          </cell>
          <cell r="B2646" t="str">
            <v>Projetor retangular fechado, para lâmpada vapor metálico ou vapor de sódio de 250 W/400 W</v>
          </cell>
          <cell r="C2646" t="str">
            <v>UN</v>
          </cell>
          <cell r="D2646">
            <v>428.9</v>
          </cell>
          <cell r="E2646">
            <v>23.94</v>
          </cell>
          <cell r="F2646">
            <v>452.84</v>
          </cell>
        </row>
        <row r="2647">
          <cell r="A2647" t="str">
            <v>41.12.090</v>
          </cell>
          <cell r="B2647" t="str">
            <v>Projetor cônico fechado, para lâmpadas vapor metálico, vapor de sódio de 250 W/400 W ou mista de 250 W/500 W</v>
          </cell>
          <cell r="C2647" t="str">
            <v>UN</v>
          </cell>
          <cell r="D2647">
            <v>808.68</v>
          </cell>
          <cell r="E2647">
            <v>23.94</v>
          </cell>
          <cell r="F2647">
            <v>832.62</v>
          </cell>
        </row>
        <row r="2648">
          <cell r="A2648" t="str">
            <v>41.12.210</v>
          </cell>
          <cell r="B2648" t="str">
            <v>Projetor LED modular, fluxo luminoso de 26294 lm, eficiência mínima de 125 l/W - 150 W/200 W</v>
          </cell>
          <cell r="C2648" t="str">
            <v>UN</v>
          </cell>
          <cell r="D2648">
            <v>985.09</v>
          </cell>
          <cell r="E2648">
            <v>23.94</v>
          </cell>
          <cell r="F2648">
            <v>1009.03</v>
          </cell>
        </row>
        <row r="2649">
          <cell r="A2649" t="str">
            <v>41.13</v>
          </cell>
          <cell r="B2649" t="str">
            <v>Aparelho de iluminacao a prova de tempo, gases e vapores</v>
          </cell>
        </row>
        <row r="2650">
          <cell r="A2650" t="str">
            <v>41.13.030</v>
          </cell>
          <cell r="B2650" t="str">
            <v>Luminária blindada retangular de embutir, para lâmpada de 160 W</v>
          </cell>
          <cell r="C2650" t="str">
            <v>UN</v>
          </cell>
          <cell r="D2650">
            <v>299.81</v>
          </cell>
          <cell r="E2650">
            <v>19.149999999999999</v>
          </cell>
          <cell r="F2650">
            <v>318.95999999999998</v>
          </cell>
        </row>
        <row r="2651">
          <cell r="A2651" t="str">
            <v>41.13.040</v>
          </cell>
          <cell r="B2651" t="str">
            <v>Luminária blindada de sobrepor ou pendente em calha fechada, para 1 lâmpada fluorescente de 32 W/36 W/40 W</v>
          </cell>
          <cell r="C2651" t="str">
            <v>UN</v>
          </cell>
          <cell r="D2651">
            <v>292.49</v>
          </cell>
          <cell r="E2651">
            <v>19.149999999999999</v>
          </cell>
          <cell r="F2651">
            <v>311.64</v>
          </cell>
        </row>
        <row r="2652">
          <cell r="A2652" t="str">
            <v>41.13.050</v>
          </cell>
          <cell r="B2652" t="str">
            <v>Luminária blindada de sobrepor ou pendente em calha fechada, para 2 lâmpadas fluorescentes de 32 W/36 W/40 W</v>
          </cell>
          <cell r="C2652" t="str">
            <v>UN</v>
          </cell>
          <cell r="D2652">
            <v>239.89</v>
          </cell>
          <cell r="E2652">
            <v>19.149999999999999</v>
          </cell>
          <cell r="F2652">
            <v>259.04000000000002</v>
          </cell>
        </row>
        <row r="2653">
          <cell r="A2653" t="str">
            <v>41.13.102</v>
          </cell>
          <cell r="B2653" t="str">
            <v>Luminária blindada tipo arandela de 45º e 90º, para lâmpada LED</v>
          </cell>
          <cell r="C2653" t="str">
            <v>UN</v>
          </cell>
          <cell r="D2653">
            <v>162.16999999999999</v>
          </cell>
          <cell r="E2653">
            <v>19.149999999999999</v>
          </cell>
          <cell r="F2653">
            <v>181.32</v>
          </cell>
        </row>
        <row r="2654">
          <cell r="A2654" t="str">
            <v>41.13.200</v>
          </cell>
          <cell r="B2654" t="str">
            <v>Luminária blindada oval de sobrepor ou arandela, para lâmpada fluorescentes compacta</v>
          </cell>
          <cell r="C2654" t="str">
            <v>UN</v>
          </cell>
          <cell r="D2654">
            <v>102.27</v>
          </cell>
          <cell r="E2654">
            <v>19.149999999999999</v>
          </cell>
          <cell r="F2654">
            <v>121.42</v>
          </cell>
        </row>
        <row r="2655">
          <cell r="A2655" t="str">
            <v>41.14</v>
          </cell>
          <cell r="B2655" t="str">
            <v>Aparelho de iluminacao comercial e industrial</v>
          </cell>
        </row>
        <row r="2656">
          <cell r="A2656" t="str">
            <v>41.14.020</v>
          </cell>
          <cell r="B2656" t="str">
            <v>Luminária retangular de embutir tipo calha fechada, com difusor plano, para 2 lâmpadas fluorescentes tubulares de 28 W/32 W/36 W/54 W</v>
          </cell>
          <cell r="C2656" t="str">
            <v>UN</v>
          </cell>
          <cell r="D2656">
            <v>172.97</v>
          </cell>
          <cell r="E2656">
            <v>19.149999999999999</v>
          </cell>
          <cell r="F2656">
            <v>192.12</v>
          </cell>
        </row>
        <row r="2657">
          <cell r="A2657" t="str">
            <v>41.14.070</v>
          </cell>
          <cell r="B2657" t="str">
            <v>Luminária retangular de sobrepor tipo calha aberta, para 2 lâmpadas fluorescentes tubulares de 32 W</v>
          </cell>
          <cell r="C2657" t="str">
            <v>UN</v>
          </cell>
          <cell r="D2657">
            <v>53.64</v>
          </cell>
          <cell r="E2657">
            <v>19.149999999999999</v>
          </cell>
          <cell r="F2657">
            <v>72.790000000000006</v>
          </cell>
        </row>
        <row r="2658">
          <cell r="A2658" t="str">
            <v>41.14.090</v>
          </cell>
          <cell r="B2658" t="str">
            <v>Luminária retangular de sobrepor tipo calha fechada, com difusor translúcido, para 2 lâmpadas fluorescentes de 28 W/32 W/36 W/54 W</v>
          </cell>
          <cell r="C2658" t="str">
            <v>UN</v>
          </cell>
          <cell r="D2658">
            <v>160.44999999999999</v>
          </cell>
          <cell r="E2658">
            <v>19.149999999999999</v>
          </cell>
          <cell r="F2658">
            <v>179.6</v>
          </cell>
        </row>
        <row r="2659">
          <cell r="A2659" t="str">
            <v>41.14.210</v>
          </cell>
          <cell r="B2659" t="str">
            <v>Luminária quadrada de embutir tipo calha aberta com aletas planas, para 2 lâmpadas fluorescentes compactas de 18 W/26 W</v>
          </cell>
          <cell r="C2659" t="str">
            <v>UN</v>
          </cell>
          <cell r="D2659">
            <v>60.59</v>
          </cell>
          <cell r="E2659">
            <v>23.94</v>
          </cell>
          <cell r="F2659">
            <v>84.53</v>
          </cell>
        </row>
        <row r="2660">
          <cell r="A2660" t="str">
            <v>41.14.310</v>
          </cell>
          <cell r="B2660" t="str">
            <v>Luminária redonda de embutir com difusor recuado, para 1 ou 2 lâmpadas fluorescentes compactas de 15 W/18 W/20 W/23 W/26 W</v>
          </cell>
          <cell r="C2660" t="str">
            <v>UN</v>
          </cell>
          <cell r="D2660">
            <v>93.46</v>
          </cell>
          <cell r="E2660">
            <v>19.149999999999999</v>
          </cell>
          <cell r="F2660">
            <v>112.61</v>
          </cell>
        </row>
        <row r="2661">
          <cell r="A2661" t="str">
            <v>41.14.390</v>
          </cell>
          <cell r="B2661" t="str">
            <v>Luminária retangular de sobrepor tipo calha aberta, com refletor em alumínio de alto brilho, para 2 lâmpadas fluorescentes tubulares 32 W/36 W</v>
          </cell>
          <cell r="C2661" t="str">
            <v>UN</v>
          </cell>
          <cell r="D2661">
            <v>118.19</v>
          </cell>
          <cell r="E2661">
            <v>19.149999999999999</v>
          </cell>
          <cell r="F2661">
            <v>137.34</v>
          </cell>
        </row>
        <row r="2662">
          <cell r="A2662" t="str">
            <v>41.14.430</v>
          </cell>
          <cell r="B2662" t="str">
            <v>Luminária quadrada de embutir tipo calha aberta, com refletor e aleta parabólicas em alumínio de alto brilho, para 4 lâmpadas fluorescentes de 14 W/16 W/18 W</v>
          </cell>
          <cell r="C2662" t="str">
            <v>UN</v>
          </cell>
          <cell r="D2662">
            <v>201.91</v>
          </cell>
          <cell r="E2662">
            <v>19.149999999999999</v>
          </cell>
          <cell r="F2662">
            <v>221.06</v>
          </cell>
        </row>
        <row r="2663">
          <cell r="A2663" t="str">
            <v>41.14.510</v>
          </cell>
          <cell r="B2663" t="str">
            <v>Luminária industrial pendente com refletor prismático sem alojamento para reator, para lâmpadas vapor de sódio/metálico ou mista de 150 W/250 W/400 W</v>
          </cell>
          <cell r="C2663" t="str">
            <v>UN</v>
          </cell>
          <cell r="D2663">
            <v>156.5</v>
          </cell>
          <cell r="E2663">
            <v>14.36</v>
          </cell>
          <cell r="F2663">
            <v>170.86</v>
          </cell>
        </row>
        <row r="2664">
          <cell r="A2664" t="str">
            <v>41.14.530</v>
          </cell>
          <cell r="B2664" t="str">
            <v>Luminária redonda de sobrepor com difusor em vidro temperado jateado para 1 ou 2 lâmpadas fluorescentes compactas de 18 W/26 W</v>
          </cell>
          <cell r="C2664" t="str">
            <v>UN</v>
          </cell>
          <cell r="D2664">
            <v>66.36</v>
          </cell>
          <cell r="E2664">
            <v>14.36</v>
          </cell>
          <cell r="F2664">
            <v>80.72</v>
          </cell>
        </row>
        <row r="2665">
          <cell r="A2665" t="str">
            <v>41.14.560</v>
          </cell>
          <cell r="B2665" t="str">
            <v>Luminária retangular de embutir tipo calha aberta com aletas parabólicas para 2 lâmpadas fluorescentes tubulares de 28 W/54 W</v>
          </cell>
          <cell r="C2665" t="str">
            <v>UN</v>
          </cell>
          <cell r="D2665">
            <v>128.66999999999999</v>
          </cell>
          <cell r="E2665">
            <v>19.149999999999999</v>
          </cell>
          <cell r="F2665">
            <v>147.82</v>
          </cell>
        </row>
        <row r="2666">
          <cell r="A2666" t="str">
            <v>41.14.590</v>
          </cell>
          <cell r="B2666" t="str">
            <v>Luminária industrial pendente tipo calha aberta instalação em perfilado para 1 ou 2 lâmpadas fluorescentes tubulares 14 W</v>
          </cell>
          <cell r="C2666" t="str">
            <v>UN</v>
          </cell>
          <cell r="D2666">
            <v>74.260000000000005</v>
          </cell>
          <cell r="E2666">
            <v>23.94</v>
          </cell>
          <cell r="F2666">
            <v>98.2</v>
          </cell>
        </row>
        <row r="2667">
          <cell r="A2667" t="str">
            <v>41.14.600</v>
          </cell>
          <cell r="B2667" t="str">
            <v>Luminária industrial pendente tipo calha aberta instalação em perfilado para 1 ou 2 lâmpadas fluorescentes tubulares 28 W/54 W</v>
          </cell>
          <cell r="C2667" t="str">
            <v>UN</v>
          </cell>
          <cell r="D2667">
            <v>97.94</v>
          </cell>
          <cell r="E2667">
            <v>23.94</v>
          </cell>
          <cell r="F2667">
            <v>121.88</v>
          </cell>
        </row>
        <row r="2668">
          <cell r="A2668" t="str">
            <v>41.14.620</v>
          </cell>
          <cell r="B2668" t="str">
            <v>Luminária retangular de sobrepor tipo calha aberta com refletor e aletas parabólicas para 2 lâmpadas fluorescentes tubulares 28 W/54 W</v>
          </cell>
          <cell r="C2668" t="str">
            <v>UN</v>
          </cell>
          <cell r="D2668">
            <v>159.57</v>
          </cell>
          <cell r="E2668">
            <v>23.94</v>
          </cell>
          <cell r="F2668">
            <v>183.51</v>
          </cell>
        </row>
        <row r="2669">
          <cell r="A2669" t="str">
            <v>41.14.640</v>
          </cell>
          <cell r="B2669" t="str">
            <v>Luminária retangular de embutir tipo calha aberta com refletor em alumínio de alto brilho para 2 lâmpadas fluorescentes tubulares de 28 W/54 W</v>
          </cell>
          <cell r="C2669" t="str">
            <v>UN</v>
          </cell>
          <cell r="D2669">
            <v>93.95</v>
          </cell>
          <cell r="E2669">
            <v>23.94</v>
          </cell>
          <cell r="F2669">
            <v>117.89</v>
          </cell>
        </row>
        <row r="2670">
          <cell r="A2670" t="str">
            <v>41.14.670</v>
          </cell>
          <cell r="B2670" t="str">
            <v>Luminária triangular de sobrepor tipo arandela para fluorescente compacta de 15 W/20 W/23 W</v>
          </cell>
          <cell r="C2670" t="str">
            <v>UN</v>
          </cell>
          <cell r="D2670">
            <v>74.260000000000005</v>
          </cell>
          <cell r="E2670">
            <v>23.94</v>
          </cell>
          <cell r="F2670">
            <v>98.2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 W/26 W</v>
          </cell>
          <cell r="C2671" t="str">
            <v>UN</v>
          </cell>
          <cell r="D2671">
            <v>63.07</v>
          </cell>
          <cell r="E2671">
            <v>19.149999999999999</v>
          </cell>
          <cell r="F2671">
            <v>82.22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 W</v>
          </cell>
          <cell r="C2672" t="str">
            <v>UN</v>
          </cell>
          <cell r="D2672">
            <v>117.3</v>
          </cell>
          <cell r="E2672">
            <v>19.149999999999999</v>
          </cell>
          <cell r="F2672">
            <v>136.44999999999999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W ou 400 W</v>
          </cell>
          <cell r="C2673" t="str">
            <v>UN</v>
          </cell>
          <cell r="D2673">
            <v>370.22</v>
          </cell>
          <cell r="E2673">
            <v>19.149999999999999</v>
          </cell>
          <cell r="F2673">
            <v>389.37</v>
          </cell>
        </row>
        <row r="2674">
          <cell r="A2674" t="str">
            <v>41.14.780</v>
          </cell>
          <cell r="B2674" t="str">
            <v>Luminária retangular de sobrepor tipo calha fechada, com difusor plano, para 4 lâmpadas fluorescentes tubulares de 14 W/16 W/18 W</v>
          </cell>
          <cell r="C2674" t="str">
            <v>UN</v>
          </cell>
          <cell r="D2674">
            <v>202.41</v>
          </cell>
          <cell r="E2674">
            <v>19.149999999999999</v>
          </cell>
          <cell r="F2674">
            <v>221.56</v>
          </cell>
        </row>
        <row r="2675">
          <cell r="A2675" t="str">
            <v>41.14.790</v>
          </cell>
          <cell r="B2675" t="str">
            <v>Luminária retangular de embutir tipo calha aberta com refletor assimétrico em alumínio de alto brilho para 2 lâmpadas fluorescentes tubulares de 28 W/54 W</v>
          </cell>
          <cell r="C2675" t="str">
            <v>UN</v>
          </cell>
          <cell r="D2675">
            <v>172.36</v>
          </cell>
          <cell r="E2675">
            <v>19.149999999999999</v>
          </cell>
          <cell r="F2675">
            <v>191.51</v>
          </cell>
        </row>
        <row r="2676">
          <cell r="A2676" t="str">
            <v>41.14.792</v>
          </cell>
          <cell r="B2676" t="str">
            <v>Luminária hermética de sobrepor, com difusor em policarbonato, para lâmpadas de 2 x 28 W</v>
          </cell>
          <cell r="C2676" t="str">
            <v>UN</v>
          </cell>
          <cell r="D2676">
            <v>102.4</v>
          </cell>
          <cell r="E2676">
            <v>19.149999999999999</v>
          </cell>
          <cell r="F2676">
            <v>121.55</v>
          </cell>
        </row>
        <row r="2677">
          <cell r="A2677" t="str">
            <v>41.15</v>
          </cell>
          <cell r="B2677" t="str">
            <v>Aparelho de iluminacao interna decorativa</v>
          </cell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37.520000000000003</v>
          </cell>
          <cell r="E2678">
            <v>14.36</v>
          </cell>
          <cell r="F2678">
            <v>51.88</v>
          </cell>
        </row>
        <row r="2679">
          <cell r="A2679" t="str">
            <v>41.20</v>
          </cell>
          <cell r="B2679" t="str">
            <v>Reparos, conservacoes e complementos - GRUPO 41</v>
          </cell>
        </row>
        <row r="2680">
          <cell r="A2680" t="str">
            <v>41.20.020</v>
          </cell>
          <cell r="B2680" t="str">
            <v>Recolocação de aparelhos de iluminação ou projetores fixos em teto, piso ou parede</v>
          </cell>
          <cell r="C2680" t="str">
            <v>UN</v>
          </cell>
          <cell r="D2680">
            <v>0.38</v>
          </cell>
          <cell r="E2680">
            <v>19.149999999999999</v>
          </cell>
          <cell r="F2680">
            <v>19.53</v>
          </cell>
        </row>
        <row r="2681">
          <cell r="A2681" t="str">
            <v>41.20.080</v>
          </cell>
          <cell r="B2681" t="str">
            <v>Plafon plástico e/ou PVC para acabamento de ponto de luz, com soquete E-27 para lâmpada fluorescente compacta</v>
          </cell>
          <cell r="C2681" t="str">
            <v>UN</v>
          </cell>
          <cell r="D2681">
            <v>6.72</v>
          </cell>
          <cell r="E2681">
            <v>3.89</v>
          </cell>
          <cell r="F2681">
            <v>10.61</v>
          </cell>
        </row>
        <row r="2682">
          <cell r="A2682" t="str">
            <v>41.20.120</v>
          </cell>
          <cell r="B2682" t="str">
            <v>Recolocação de reator</v>
          </cell>
          <cell r="C2682" t="str">
            <v>UN</v>
          </cell>
          <cell r="E2682">
            <v>19.149999999999999</v>
          </cell>
          <cell r="F2682">
            <v>19.149999999999999</v>
          </cell>
        </row>
        <row r="2683">
          <cell r="A2683" t="str">
            <v>41.20.130</v>
          </cell>
          <cell r="B2683" t="str">
            <v>Recolocação de lâmpada</v>
          </cell>
          <cell r="C2683" t="str">
            <v>UN</v>
          </cell>
          <cell r="E2683">
            <v>3.89</v>
          </cell>
          <cell r="F2683">
            <v>3.89</v>
          </cell>
        </row>
        <row r="2684">
          <cell r="A2684" t="str">
            <v>41.31</v>
          </cell>
          <cell r="B2684" t="str">
            <v>Iluminacao LED</v>
          </cell>
        </row>
        <row r="2685">
          <cell r="A2685" t="str">
            <v>41.31.040</v>
          </cell>
          <cell r="B2685" t="str">
            <v>Luminária LED retangular de sobrepor com difusor translúcido, 4000 K, fluxo luminoso de 3690 a 4800 lm, potência de 38 W a 41 W</v>
          </cell>
          <cell r="C2685" t="str">
            <v>UN</v>
          </cell>
          <cell r="D2685">
            <v>361.24</v>
          </cell>
          <cell r="E2685">
            <v>19.149999999999999</v>
          </cell>
          <cell r="F2685">
            <v>380.39</v>
          </cell>
        </row>
        <row r="2686">
          <cell r="A2686" t="str">
            <v>41.31.070</v>
          </cell>
          <cell r="B2686" t="str">
            <v>Luminária LED quadrada de sobrepor com difusor prismático translúcido, 4000 K, fluxo luminoso de 1363 a 1800 lm, potência de 15 W a 24 W</v>
          </cell>
          <cell r="C2686" t="str">
            <v>UN</v>
          </cell>
          <cell r="D2686">
            <v>256.67</v>
          </cell>
          <cell r="E2686">
            <v>14.36</v>
          </cell>
          <cell r="F2686">
            <v>271.02999999999997</v>
          </cell>
        </row>
        <row r="2687">
          <cell r="A2687" t="str">
            <v>41.31.080</v>
          </cell>
          <cell r="B2687" t="str">
            <v>Luminária LED redonda de embutir com difusor translúcido, 4000 K, fluxo luminoso de 800 a 1060 lm, potência de 9 W a 12 W</v>
          </cell>
          <cell r="C2687" t="str">
            <v>UN</v>
          </cell>
          <cell r="D2687">
            <v>147.9</v>
          </cell>
          <cell r="E2687">
            <v>19.149999999999999</v>
          </cell>
          <cell r="F2687">
            <v>167.05</v>
          </cell>
        </row>
        <row r="2688">
          <cell r="A2688" t="str">
            <v>41.31.087</v>
          </cell>
          <cell r="B2688" t="str">
            <v>Luminária LED redonda de sobrepor com difusor recuado translucido, 4000 K, fluxo luminoso de 1900 a 2000 lm, potência de 17 W a 19 W</v>
          </cell>
          <cell r="C2688" t="str">
            <v>UN</v>
          </cell>
          <cell r="D2688">
            <v>255.59</v>
          </cell>
          <cell r="E2688">
            <v>14.36</v>
          </cell>
          <cell r="F2688">
            <v>269.95</v>
          </cell>
        </row>
        <row r="2689">
          <cell r="A2689" t="str">
            <v>41.31.100</v>
          </cell>
          <cell r="B2689" t="str">
            <v>Projetor LED verde retangular, foco orientável, para fixação em parede ou piso, potência de 7,5 W</v>
          </cell>
          <cell r="C2689" t="str">
            <v>UN</v>
          </cell>
          <cell r="D2689">
            <v>27.9</v>
          </cell>
          <cell r="E2689">
            <v>14.36</v>
          </cell>
          <cell r="F2689">
            <v>42.26</v>
          </cell>
        </row>
        <row r="2690">
          <cell r="A2690" t="str">
            <v>41.31.101</v>
          </cell>
          <cell r="B2690" t="str">
            <v>Projetor LED retangular, potência de 30 W, fluxo luminoso de 2250 a 2400 lm, temperatura cor 6.500 K, bivolt</v>
          </cell>
          <cell r="C2690" t="str">
            <v>UN</v>
          </cell>
          <cell r="D2690">
            <v>71.3</v>
          </cell>
          <cell r="E2690">
            <v>23.94</v>
          </cell>
          <cell r="F2690">
            <v>95.24</v>
          </cell>
        </row>
        <row r="2691">
          <cell r="A2691" t="str">
            <v>42</v>
          </cell>
          <cell r="B2691" t="str">
            <v>PARA-RAIOS PARA EDIFICACAO</v>
          </cell>
        </row>
        <row r="2692">
          <cell r="A2692" t="str">
            <v>42.01</v>
          </cell>
          <cell r="B2692" t="str">
            <v>Complementos para para-raios</v>
          </cell>
        </row>
        <row r="2693">
          <cell r="A2693" t="str">
            <v>42.01.020</v>
          </cell>
          <cell r="B2693" t="str">
            <v>Captor tipo Franklin, h= 300 mm, 4 pontos, 1 descida, acabamento cromado</v>
          </cell>
          <cell r="C2693" t="str">
            <v>UN</v>
          </cell>
          <cell r="D2693">
            <v>83.91</v>
          </cell>
          <cell r="E2693">
            <v>11.97</v>
          </cell>
          <cell r="F2693">
            <v>95.88</v>
          </cell>
        </row>
        <row r="2694">
          <cell r="A2694" t="str">
            <v>42.01.040</v>
          </cell>
          <cell r="B2694" t="str">
            <v>Captor tipo Franklin, h= 300 mm, 4 pontos, 2 descidas, acabamento cromado</v>
          </cell>
          <cell r="C2694" t="str">
            <v>UN</v>
          </cell>
          <cell r="D2694">
            <v>135.08000000000001</v>
          </cell>
          <cell r="E2694">
            <v>11.97</v>
          </cell>
          <cell r="F2694">
            <v>147.05000000000001</v>
          </cell>
        </row>
        <row r="2695">
          <cell r="A2695" t="str">
            <v>42.01.060</v>
          </cell>
          <cell r="B2695" t="str">
            <v>Luva de redução galvanizada de 2´ x 3/4´</v>
          </cell>
          <cell r="C2695" t="str">
            <v>UN</v>
          </cell>
          <cell r="D2695">
            <v>73.97</v>
          </cell>
          <cell r="E2695">
            <v>11.97</v>
          </cell>
          <cell r="F2695">
            <v>85.94</v>
          </cell>
        </row>
        <row r="2696">
          <cell r="A2696" t="str">
            <v>42.01.080</v>
          </cell>
          <cell r="B2696" t="str">
            <v>Niple duplo galvanizado de 2´</v>
          </cell>
          <cell r="C2696" t="str">
            <v>UN</v>
          </cell>
          <cell r="D2696">
            <v>48.87</v>
          </cell>
          <cell r="E2696">
            <v>11.97</v>
          </cell>
          <cell r="F2696">
            <v>60.84</v>
          </cell>
        </row>
        <row r="2697">
          <cell r="A2697" t="str">
            <v>42.01.086</v>
          </cell>
          <cell r="B2697" t="str">
            <v>Captor tipo terminal aéreo, h= 300 mm em alumínio</v>
          </cell>
          <cell r="C2697" t="str">
            <v>UN</v>
          </cell>
          <cell r="D2697">
            <v>4.91</v>
          </cell>
          <cell r="E2697">
            <v>11.97</v>
          </cell>
          <cell r="F2697">
            <v>16.88</v>
          </cell>
        </row>
        <row r="2698">
          <cell r="A2698" t="str">
            <v>42.01.090</v>
          </cell>
          <cell r="B2698" t="str">
            <v>Captor tipo terminal aéreo, h= 300 mm, diâmetro de 1/4´ em cobre</v>
          </cell>
          <cell r="C2698" t="str">
            <v>UN</v>
          </cell>
          <cell r="D2698">
            <v>11.72</v>
          </cell>
          <cell r="E2698">
            <v>11.97</v>
          </cell>
          <cell r="F2698">
            <v>23.69</v>
          </cell>
        </row>
        <row r="2699">
          <cell r="A2699" t="str">
            <v>42.01.096</v>
          </cell>
          <cell r="B2699" t="str">
            <v>Captor tipo terminal aéreo, h= 250 mm, diâmetro de 3/8´ galvanizado a fogo</v>
          </cell>
          <cell r="C2699" t="str">
            <v>UN</v>
          </cell>
          <cell r="D2699">
            <v>12.5</v>
          </cell>
          <cell r="E2699">
            <v>11.97</v>
          </cell>
          <cell r="F2699">
            <v>24.47</v>
          </cell>
        </row>
        <row r="2700">
          <cell r="A2700" t="str">
            <v>42.01.098</v>
          </cell>
          <cell r="B2700" t="str">
            <v>Captor tipo terminal aéreo, h= 600 mm, diâmetro de 3/8´ galvanizado a fogo</v>
          </cell>
          <cell r="C2700" t="str">
            <v>UN</v>
          </cell>
          <cell r="D2700">
            <v>14.92</v>
          </cell>
          <cell r="E2700">
            <v>11.97</v>
          </cell>
          <cell r="F2700">
            <v>26.89</v>
          </cell>
        </row>
        <row r="2701">
          <cell r="A2701" t="str">
            <v>42.02</v>
          </cell>
          <cell r="B2701" t="str">
            <v>Isolador galvanizado uso geral</v>
          </cell>
        </row>
        <row r="2702">
          <cell r="A2702" t="str">
            <v>42.02.010</v>
          </cell>
          <cell r="B2702" t="str">
            <v>Isolador galvanizado uso geral, simples com rosca mecânica</v>
          </cell>
          <cell r="C2702" t="str">
            <v>UN</v>
          </cell>
          <cell r="D2702">
            <v>5.69</v>
          </cell>
          <cell r="E2702">
            <v>11.97</v>
          </cell>
          <cell r="F2702">
            <v>17.66</v>
          </cell>
        </row>
        <row r="2703">
          <cell r="A2703" t="str">
            <v>42.02.020</v>
          </cell>
          <cell r="B2703" t="str">
            <v>Isolador galvanizado uso geral, reforçado para fixação a 90°</v>
          </cell>
          <cell r="C2703" t="str">
            <v>UN</v>
          </cell>
          <cell r="D2703">
            <v>15.31</v>
          </cell>
          <cell r="E2703">
            <v>11.97</v>
          </cell>
          <cell r="F2703">
            <v>27.28</v>
          </cell>
        </row>
        <row r="2704">
          <cell r="A2704" t="str">
            <v>42.02.040</v>
          </cell>
          <cell r="B2704" t="str">
            <v>Isolador galvanizado uso geral, simples com chapa de encosto</v>
          </cell>
          <cell r="C2704" t="str">
            <v>UN</v>
          </cell>
          <cell r="D2704">
            <v>5.33</v>
          </cell>
          <cell r="E2704">
            <v>11.97</v>
          </cell>
          <cell r="F2704">
            <v>17.3</v>
          </cell>
        </row>
        <row r="2705">
          <cell r="A2705" t="str">
            <v>42.02.060</v>
          </cell>
          <cell r="B2705" t="str">
            <v>Isolador galvanizado uso geral, reforçado com chapa de encosto</v>
          </cell>
          <cell r="C2705" t="str">
            <v>UN</v>
          </cell>
          <cell r="D2705">
            <v>7.87</v>
          </cell>
          <cell r="E2705">
            <v>11.97</v>
          </cell>
          <cell r="F2705">
            <v>19.84</v>
          </cell>
        </row>
        <row r="2706">
          <cell r="A2706" t="str">
            <v>42.02.080</v>
          </cell>
          <cell r="B2706" t="str">
            <v>Isolador galvanizado uso geral, simples com calha para telha ondulada</v>
          </cell>
          <cell r="C2706" t="str">
            <v>UN</v>
          </cell>
          <cell r="D2706">
            <v>13.56</v>
          </cell>
          <cell r="E2706">
            <v>11.97</v>
          </cell>
          <cell r="F2706">
            <v>25.53</v>
          </cell>
        </row>
        <row r="2707">
          <cell r="A2707" t="str">
            <v>42.02.100</v>
          </cell>
          <cell r="B2707" t="str">
            <v>Isolador galvanizado uso geral, reforçado com calha para telha ondulada</v>
          </cell>
          <cell r="C2707" t="str">
            <v>UN</v>
          </cell>
          <cell r="D2707">
            <v>16.399999999999999</v>
          </cell>
          <cell r="E2707">
            <v>11.97</v>
          </cell>
          <cell r="F2707">
            <v>28.37</v>
          </cell>
        </row>
        <row r="2708">
          <cell r="A2708" t="str">
            <v>42.03</v>
          </cell>
          <cell r="B2708" t="str">
            <v>Isolador galvanizado para mastro</v>
          </cell>
        </row>
        <row r="2709">
          <cell r="A2709" t="str">
            <v>42.03.020</v>
          </cell>
          <cell r="B2709" t="str">
            <v>Isolador galvanizado para mastro de diâmetro 2´, simples com 1 descida</v>
          </cell>
          <cell r="C2709" t="str">
            <v>UN</v>
          </cell>
          <cell r="D2709">
            <v>14.1</v>
          </cell>
          <cell r="E2709">
            <v>11.97</v>
          </cell>
          <cell r="F2709">
            <v>26.07</v>
          </cell>
        </row>
        <row r="2710">
          <cell r="A2710" t="str">
            <v>42.03.040</v>
          </cell>
          <cell r="B2710" t="str">
            <v>Isolador galvanizado para mastro de diâmetro 2´, simples com 2 descidas</v>
          </cell>
          <cell r="C2710" t="str">
            <v>UN</v>
          </cell>
          <cell r="D2710">
            <v>14.52</v>
          </cell>
          <cell r="E2710">
            <v>11.97</v>
          </cell>
          <cell r="F2710">
            <v>26.49</v>
          </cell>
        </row>
        <row r="2711">
          <cell r="A2711" t="str">
            <v>42.03.060</v>
          </cell>
          <cell r="B2711" t="str">
            <v>Isolador galvanizado para mastro de diâmetro 2´, reforçado com 1 descida</v>
          </cell>
          <cell r="C2711" t="str">
            <v>UN</v>
          </cell>
          <cell r="D2711">
            <v>12.98</v>
          </cell>
          <cell r="E2711">
            <v>11.97</v>
          </cell>
          <cell r="F2711">
            <v>24.95</v>
          </cell>
        </row>
        <row r="2712">
          <cell r="A2712" t="str">
            <v>42.03.080</v>
          </cell>
          <cell r="B2712" t="str">
            <v>Isolador galvanizado para mastro de diâmetro 2´, reforçado com 2 descidas</v>
          </cell>
          <cell r="C2712" t="str">
            <v>UN</v>
          </cell>
          <cell r="D2712">
            <v>20.59</v>
          </cell>
          <cell r="E2712">
            <v>11.97</v>
          </cell>
          <cell r="F2712">
            <v>32.56</v>
          </cell>
        </row>
        <row r="2713">
          <cell r="A2713" t="str">
            <v>42.04</v>
          </cell>
          <cell r="B2713" t="str">
            <v>Componentes de sustentacao para mastro galvanizado</v>
          </cell>
        </row>
        <row r="2714">
          <cell r="A2714" t="str">
            <v>42.04.020</v>
          </cell>
          <cell r="B2714" t="str">
            <v>Braçadeira de contraventagem para mastro de diâmetro 2´</v>
          </cell>
          <cell r="C2714" t="str">
            <v>UN</v>
          </cell>
          <cell r="D2714">
            <v>13.8</v>
          </cell>
          <cell r="E2714">
            <v>11.97</v>
          </cell>
          <cell r="F2714">
            <v>25.77</v>
          </cell>
        </row>
        <row r="2715">
          <cell r="A2715" t="str">
            <v>42.04.040</v>
          </cell>
          <cell r="B2715" t="str">
            <v>Apoio para mastro de diâmetro 2´</v>
          </cell>
          <cell r="C2715" t="str">
            <v>UN</v>
          </cell>
          <cell r="D2715">
            <v>12.58</v>
          </cell>
          <cell r="E2715">
            <v>11.97</v>
          </cell>
          <cell r="F2715">
            <v>24.55</v>
          </cell>
        </row>
        <row r="2716">
          <cell r="A2716" t="str">
            <v>42.04.060</v>
          </cell>
          <cell r="B2716" t="str">
            <v>Base para mastro de diâmetro 2´</v>
          </cell>
          <cell r="C2716" t="str">
            <v>UN</v>
          </cell>
          <cell r="D2716">
            <v>80.790000000000006</v>
          </cell>
          <cell r="E2716">
            <v>11.97</v>
          </cell>
          <cell r="F2716">
            <v>92.76</v>
          </cell>
        </row>
        <row r="2717">
          <cell r="A2717" t="str">
            <v>42.04.080</v>
          </cell>
          <cell r="B2717" t="str">
            <v>Contraventagem com cabo para mastro de diâmetro 2´</v>
          </cell>
          <cell r="C2717" t="str">
            <v>UN</v>
          </cell>
          <cell r="D2717">
            <v>190.56</v>
          </cell>
          <cell r="E2717">
            <v>14.36</v>
          </cell>
          <cell r="F2717">
            <v>204.92</v>
          </cell>
        </row>
        <row r="2718">
          <cell r="A2718" t="str">
            <v>42.04.120</v>
          </cell>
          <cell r="B2718" t="str">
            <v>Mastro simples galvanizado de diâmetro 2´</v>
          </cell>
          <cell r="C2718" t="str">
            <v>M</v>
          </cell>
          <cell r="D2718">
            <v>86.47</v>
          </cell>
          <cell r="E2718">
            <v>14.36</v>
          </cell>
          <cell r="F2718">
            <v>100.83</v>
          </cell>
        </row>
        <row r="2719">
          <cell r="A2719" t="str">
            <v>42.04.140</v>
          </cell>
          <cell r="B2719" t="str">
            <v>Suporte porta bandeira simples para mastro de diâmetro 2´</v>
          </cell>
          <cell r="C2719" t="str">
            <v>UN</v>
          </cell>
          <cell r="D2719">
            <v>18.149999999999999</v>
          </cell>
          <cell r="E2719">
            <v>11.97</v>
          </cell>
          <cell r="F2719">
            <v>30.12</v>
          </cell>
        </row>
        <row r="2720">
          <cell r="A2720" t="str">
            <v>42.04.160</v>
          </cell>
          <cell r="B2720" t="str">
            <v>Suporte porta bandeira reforçado para mastro de diâmetro 2´</v>
          </cell>
          <cell r="C2720" t="str">
            <v>UN</v>
          </cell>
          <cell r="D2720">
            <v>39.47</v>
          </cell>
          <cell r="E2720">
            <v>11.97</v>
          </cell>
          <cell r="F2720">
            <v>51.44</v>
          </cell>
        </row>
        <row r="2721">
          <cell r="A2721" t="str">
            <v>42.05</v>
          </cell>
          <cell r="B2721" t="str">
            <v>Componentes para cabo de descida</v>
          </cell>
        </row>
        <row r="2722">
          <cell r="A2722" t="str">
            <v>42.05.010</v>
          </cell>
          <cell r="B2722" t="str">
            <v>Sinalizador de obstáculo simples, sem célula fotoelétrica</v>
          </cell>
          <cell r="C2722" t="str">
            <v>UN</v>
          </cell>
          <cell r="D2722">
            <v>42.23</v>
          </cell>
          <cell r="E2722">
            <v>11.97</v>
          </cell>
          <cell r="F2722">
            <v>54.2</v>
          </cell>
        </row>
        <row r="2723">
          <cell r="A2723" t="str">
            <v>42.05.020</v>
          </cell>
          <cell r="B2723" t="str">
            <v>Braçadeira para fixação do aparelho sinalizador para mastro de diâmetro 2´</v>
          </cell>
          <cell r="C2723" t="str">
            <v>UN</v>
          </cell>
          <cell r="D2723">
            <v>17.88</v>
          </cell>
          <cell r="E2723">
            <v>11.97</v>
          </cell>
          <cell r="F2723">
            <v>29.85</v>
          </cell>
        </row>
        <row r="2724">
          <cell r="A2724" t="str">
            <v>42.05.030</v>
          </cell>
          <cell r="B2724" t="str">
            <v>Sinalizador de obstáculo duplo, sem célula fotoelétrica</v>
          </cell>
          <cell r="C2724" t="str">
            <v>UN</v>
          </cell>
          <cell r="D2724">
            <v>81.64</v>
          </cell>
          <cell r="E2724">
            <v>11.97</v>
          </cell>
          <cell r="F2724">
            <v>93.61</v>
          </cell>
        </row>
        <row r="2725">
          <cell r="A2725" t="str">
            <v>42.05.050</v>
          </cell>
          <cell r="B2725" t="str">
            <v>Sinalizador de obstáculo simples, com célula fotoelétrica</v>
          </cell>
          <cell r="C2725" t="str">
            <v>UN</v>
          </cell>
          <cell r="D2725">
            <v>63.18</v>
          </cell>
          <cell r="E2725">
            <v>11.97</v>
          </cell>
          <cell r="F2725">
            <v>75.150000000000006</v>
          </cell>
        </row>
        <row r="2726">
          <cell r="A2726" t="str">
            <v>42.05.070</v>
          </cell>
          <cell r="B2726" t="str">
            <v>Sinalizador de obstáculo duplo, com célula fotoelétrica</v>
          </cell>
          <cell r="C2726" t="str">
            <v>UN</v>
          </cell>
          <cell r="D2726">
            <v>131.97</v>
          </cell>
          <cell r="E2726">
            <v>11.97</v>
          </cell>
          <cell r="F2726">
            <v>143.94</v>
          </cell>
        </row>
        <row r="2727">
          <cell r="A2727" t="str">
            <v>42.05.100</v>
          </cell>
          <cell r="B2727" t="str">
            <v>Caixa de inspeção suspensa</v>
          </cell>
          <cell r="C2727" t="str">
            <v>UN</v>
          </cell>
          <cell r="D2727">
            <v>19.32</v>
          </cell>
          <cell r="E2727">
            <v>47.86</v>
          </cell>
          <cell r="F2727">
            <v>67.180000000000007</v>
          </cell>
        </row>
        <row r="2728">
          <cell r="A2728" t="str">
            <v>42.05.110</v>
          </cell>
          <cell r="B2728" t="str">
            <v>Conector cabo/haste de 3/4´</v>
          </cell>
          <cell r="C2728" t="str">
            <v>UN</v>
          </cell>
          <cell r="D2728">
            <v>22</v>
          </cell>
          <cell r="E2728">
            <v>4.79</v>
          </cell>
          <cell r="F2728">
            <v>26.79</v>
          </cell>
        </row>
        <row r="2729">
          <cell r="A2729" t="str">
            <v>42.05.120</v>
          </cell>
          <cell r="B2729" t="str">
            <v>Conector de emenda em latão para cabo de até 50 mm² com 4 parafusos</v>
          </cell>
          <cell r="C2729" t="str">
            <v>UN</v>
          </cell>
          <cell r="D2729">
            <v>28.62</v>
          </cell>
          <cell r="E2729">
            <v>4.79</v>
          </cell>
          <cell r="F2729">
            <v>33.409999999999997</v>
          </cell>
        </row>
        <row r="2730">
          <cell r="A2730" t="str">
            <v>42.05.140</v>
          </cell>
          <cell r="B2730" t="str">
            <v>Conector olhal cabo/haste de 3/4´</v>
          </cell>
          <cell r="C2730" t="str">
            <v>UN</v>
          </cell>
          <cell r="D2730">
            <v>17.82</v>
          </cell>
          <cell r="E2730">
            <v>4.79</v>
          </cell>
          <cell r="F2730">
            <v>22.61</v>
          </cell>
        </row>
        <row r="2731">
          <cell r="A2731" t="str">
            <v>42.05.160</v>
          </cell>
          <cell r="B2731" t="str">
            <v>Conector olhal cabo/haste de 5/8´</v>
          </cell>
          <cell r="C2731" t="str">
            <v>UN</v>
          </cell>
          <cell r="D2731">
            <v>5.87</v>
          </cell>
          <cell r="E2731">
            <v>4.79</v>
          </cell>
          <cell r="F2731">
            <v>10.66</v>
          </cell>
        </row>
        <row r="2732">
          <cell r="A2732" t="str">
            <v>42.05.170</v>
          </cell>
          <cell r="B2732" t="str">
            <v>Vergalhão liso de aço galvanizado, diâmetro de 3/8´</v>
          </cell>
          <cell r="C2732" t="str">
            <v>M</v>
          </cell>
          <cell r="D2732">
            <v>16.649999999999999</v>
          </cell>
          <cell r="E2732">
            <v>19.149999999999999</v>
          </cell>
          <cell r="F2732">
            <v>35.799999999999997</v>
          </cell>
        </row>
        <row r="2733">
          <cell r="A2733" t="str">
            <v>42.05.180</v>
          </cell>
          <cell r="B2733" t="str">
            <v>Esticador em latão para cabo de cobre</v>
          </cell>
          <cell r="C2733" t="str">
            <v>UN</v>
          </cell>
          <cell r="D2733">
            <v>20.29</v>
          </cell>
          <cell r="E2733">
            <v>11.97</v>
          </cell>
          <cell r="F2733">
            <v>32.26</v>
          </cell>
        </row>
        <row r="2734">
          <cell r="A2734" t="str">
            <v>42.05.190</v>
          </cell>
          <cell r="B2734" t="str">
            <v>Haste de aterramento de 3/4´ x 3 m</v>
          </cell>
          <cell r="C2734" t="str">
            <v>UN</v>
          </cell>
          <cell r="D2734">
            <v>240.52</v>
          </cell>
          <cell r="E2734">
            <v>23.94</v>
          </cell>
          <cell r="F2734">
            <v>264.45999999999998</v>
          </cell>
        </row>
        <row r="2735">
          <cell r="A2735" t="str">
            <v>42.05.200</v>
          </cell>
          <cell r="B2735" t="str">
            <v>Haste de aterramento de 5/8´ x 2,4 m</v>
          </cell>
          <cell r="C2735" t="str">
            <v>UN</v>
          </cell>
          <cell r="D2735">
            <v>135.01</v>
          </cell>
          <cell r="E2735">
            <v>23.94</v>
          </cell>
          <cell r="F2735">
            <v>158.94999999999999</v>
          </cell>
        </row>
        <row r="2736">
          <cell r="A2736" t="str">
            <v>42.05.210</v>
          </cell>
          <cell r="B2736" t="str">
            <v>Haste de aterramento de 5/8´ x 3 m</v>
          </cell>
          <cell r="C2736" t="str">
            <v>UN</v>
          </cell>
          <cell r="D2736">
            <v>162.61000000000001</v>
          </cell>
          <cell r="E2736">
            <v>23.94</v>
          </cell>
          <cell r="F2736">
            <v>186.55</v>
          </cell>
        </row>
        <row r="2737">
          <cell r="A2737" t="str">
            <v>42.05.220</v>
          </cell>
          <cell r="B2737" t="str">
            <v>Mastro para sinalizador de obstáculo, de 1,5 m x 3/4´</v>
          </cell>
          <cell r="C2737" t="str">
            <v>UN</v>
          </cell>
          <cell r="D2737">
            <v>54.19</v>
          </cell>
          <cell r="E2737">
            <v>11.97</v>
          </cell>
          <cell r="F2737">
            <v>66.16</v>
          </cell>
        </row>
        <row r="2738">
          <cell r="A2738" t="str">
            <v>42.05.230</v>
          </cell>
          <cell r="B2738" t="str">
            <v>Clips de fixação para vergalhão em aço galvanizado de 3/8´</v>
          </cell>
          <cell r="C2738" t="str">
            <v>UN</v>
          </cell>
          <cell r="D2738">
            <v>3.5</v>
          </cell>
          <cell r="E2738">
            <v>9.57</v>
          </cell>
          <cell r="F2738">
            <v>13.07</v>
          </cell>
        </row>
        <row r="2739">
          <cell r="A2739" t="str">
            <v>42.05.240</v>
          </cell>
          <cell r="B2739" t="str">
            <v>Suporte para tubo de proteção com chapa de encosto, diâmetro 2´</v>
          </cell>
          <cell r="C2739" t="str">
            <v>UN</v>
          </cell>
          <cell r="D2739">
            <v>11.21</v>
          </cell>
          <cell r="E2739">
            <v>11.97</v>
          </cell>
          <cell r="F2739">
            <v>23.18</v>
          </cell>
        </row>
        <row r="2740">
          <cell r="A2740" t="str">
            <v>42.05.250</v>
          </cell>
          <cell r="B2740" t="str">
            <v>Barra condutora chata em alumínio de 3/4´ x 1/4´, inclusive acessórios de fixação</v>
          </cell>
          <cell r="C2740" t="str">
            <v>M</v>
          </cell>
          <cell r="D2740">
            <v>17.89</v>
          </cell>
          <cell r="E2740">
            <v>23.94</v>
          </cell>
          <cell r="F2740">
            <v>41.83</v>
          </cell>
        </row>
        <row r="2741">
          <cell r="A2741" t="str">
            <v>42.05.260</v>
          </cell>
          <cell r="B2741" t="str">
            <v>Suporte para tubo de proteção com grapa para chumbar, diâmetro 2´</v>
          </cell>
          <cell r="C2741" t="str">
            <v>UN</v>
          </cell>
          <cell r="D2741">
            <v>11.69</v>
          </cell>
          <cell r="E2741">
            <v>11.97</v>
          </cell>
          <cell r="F2741">
            <v>23.66</v>
          </cell>
        </row>
        <row r="2742">
          <cell r="A2742" t="str">
            <v>42.05.270</v>
          </cell>
          <cell r="B2742" t="str">
            <v>Conector em latão estanhado para cabos de 16 a 50 mm² e vergalhões até 3/8´</v>
          </cell>
          <cell r="C2742" t="str">
            <v>UN</v>
          </cell>
          <cell r="D2742">
            <v>40.270000000000003</v>
          </cell>
          <cell r="E2742">
            <v>9.57</v>
          </cell>
          <cell r="F2742">
            <v>49.84</v>
          </cell>
        </row>
        <row r="2743">
          <cell r="A2743" t="str">
            <v>42.05.290</v>
          </cell>
          <cell r="B2743" t="str">
            <v>Suporte para fixação de terminal aéreo e/ou de cabo de cobre nu, com base plana</v>
          </cell>
          <cell r="C2743" t="str">
            <v>UN</v>
          </cell>
          <cell r="D2743">
            <v>4.91</v>
          </cell>
          <cell r="E2743">
            <v>11.97</v>
          </cell>
          <cell r="F2743">
            <v>16.88</v>
          </cell>
        </row>
        <row r="2744">
          <cell r="A2744" t="str">
            <v>42.05.300</v>
          </cell>
          <cell r="B2744" t="str">
            <v>Tampa para caixa de inspeção cilíndrica, aço galvanizado</v>
          </cell>
          <cell r="C2744" t="str">
            <v>UN</v>
          </cell>
          <cell r="D2744">
            <v>50.72</v>
          </cell>
          <cell r="E2744">
            <v>2.39</v>
          </cell>
          <cell r="F2744">
            <v>53.11</v>
          </cell>
        </row>
        <row r="2745">
          <cell r="A2745" t="str">
            <v>42.05.310</v>
          </cell>
          <cell r="B2745" t="str">
            <v>Caixa de inspeção do terra cilíndrica em PVC rígido, diâmetro de 300 mm - h= 250 mm</v>
          </cell>
          <cell r="C2745" t="str">
            <v>UN</v>
          </cell>
          <cell r="D2745">
            <v>21.12</v>
          </cell>
          <cell r="E2745">
            <v>11.97</v>
          </cell>
          <cell r="F2745">
            <v>33.090000000000003</v>
          </cell>
        </row>
        <row r="2746">
          <cell r="A2746" t="str">
            <v>42.05.320</v>
          </cell>
          <cell r="B2746" t="str">
            <v>Caixa de inspeção do terra cilíndrica em PVC rígido, diâmetro de 300 mm - h= 400 mm</v>
          </cell>
          <cell r="C2746" t="str">
            <v>UN</v>
          </cell>
          <cell r="D2746">
            <v>39.700000000000003</v>
          </cell>
          <cell r="E2746">
            <v>11.97</v>
          </cell>
          <cell r="F2746">
            <v>51.67</v>
          </cell>
        </row>
        <row r="2747">
          <cell r="A2747" t="str">
            <v>42.05.330</v>
          </cell>
          <cell r="B2747" t="str">
            <v>Caixa de inspeção do terra cilíndrica em PVC rígido, diâmetro de 300 mm - h= 600 mm</v>
          </cell>
          <cell r="C2747" t="str">
            <v>UN</v>
          </cell>
          <cell r="D2747">
            <v>53.78</v>
          </cell>
          <cell r="E2747">
            <v>11.97</v>
          </cell>
          <cell r="F2747">
            <v>65.75</v>
          </cell>
        </row>
        <row r="2748">
          <cell r="A2748" t="str">
            <v>42.05.340</v>
          </cell>
          <cell r="B2748" t="str">
            <v>Barra condutora chata em cobre de 3/4´ x 3/16´, inclusive acessórios de fixação</v>
          </cell>
          <cell r="C2748" t="str">
            <v>M</v>
          </cell>
          <cell r="D2748">
            <v>188.12</v>
          </cell>
          <cell r="E2748">
            <v>23.94</v>
          </cell>
          <cell r="F2748">
            <v>212.06</v>
          </cell>
        </row>
        <row r="2749">
          <cell r="A2749" t="str">
            <v>42.05.370</v>
          </cell>
          <cell r="B2749" t="str">
            <v>Caixa de equalização, de embutir, em aço com barramento, de 400 x 400 mm e tampa</v>
          </cell>
          <cell r="C2749" t="str">
            <v>UN</v>
          </cell>
          <cell r="D2749">
            <v>607.54999999999995</v>
          </cell>
          <cell r="E2749">
            <v>47.86</v>
          </cell>
          <cell r="F2749">
            <v>655.41</v>
          </cell>
        </row>
        <row r="2750">
          <cell r="A2750" t="str">
            <v>42.05.380</v>
          </cell>
          <cell r="B2750" t="str">
            <v>Caixa de equalização, de embutir, em aço com barramento, de 200 x 200 mm e tampa</v>
          </cell>
          <cell r="C2750" t="str">
            <v>UN</v>
          </cell>
          <cell r="D2750">
            <v>409.45</v>
          </cell>
          <cell r="E2750">
            <v>47.86</v>
          </cell>
          <cell r="F2750">
            <v>457.31</v>
          </cell>
        </row>
        <row r="2751">
          <cell r="A2751" t="str">
            <v>42.05.390</v>
          </cell>
          <cell r="B2751" t="str">
            <v>Presilha em latão para cabos de 16 até 50 mm²</v>
          </cell>
          <cell r="C2751" t="str">
            <v>UN</v>
          </cell>
          <cell r="D2751">
            <v>1.46</v>
          </cell>
          <cell r="E2751">
            <v>1.95</v>
          </cell>
          <cell r="F2751">
            <v>3.41</v>
          </cell>
        </row>
        <row r="2752">
          <cell r="A2752" t="str">
            <v>42.05.410</v>
          </cell>
          <cell r="B2752" t="str">
            <v>Suporte para fixação de terminal aéreo e/ou de cabo de cobre nu, com base ondulada</v>
          </cell>
          <cell r="C2752" t="str">
            <v>UN</v>
          </cell>
          <cell r="D2752">
            <v>6.75</v>
          </cell>
          <cell r="E2752">
            <v>11.97</v>
          </cell>
          <cell r="F2752">
            <v>18.72</v>
          </cell>
        </row>
        <row r="2753">
          <cell r="A2753" t="str">
            <v>42.05.440</v>
          </cell>
          <cell r="B2753" t="str">
            <v>Barra condutora chata em alumínio de 7/8´ x 1/8´, inclusive acessórios de fixação</v>
          </cell>
          <cell r="C2753" t="str">
            <v>M</v>
          </cell>
          <cell r="D2753">
            <v>9.64</v>
          </cell>
          <cell r="E2753">
            <v>23.94</v>
          </cell>
          <cell r="F2753">
            <v>33.58</v>
          </cell>
        </row>
        <row r="2754">
          <cell r="A2754" t="str">
            <v>42.05.450</v>
          </cell>
          <cell r="B2754" t="str">
            <v>Conector com rabicho e porca em latão para cabo de 16 a 35 mm²</v>
          </cell>
          <cell r="C2754" t="str">
            <v>UN</v>
          </cell>
          <cell r="D2754">
            <v>18.73</v>
          </cell>
          <cell r="E2754">
            <v>4.79</v>
          </cell>
          <cell r="F2754">
            <v>23.52</v>
          </cell>
        </row>
        <row r="2755">
          <cell r="A2755" t="str">
            <v>42.05.510</v>
          </cell>
          <cell r="B2755" t="str">
            <v>Suporte para fixação de fita de alumínio 7/8´ x 1/8´ e/ou cabo de cobre nu, com base ondulada</v>
          </cell>
          <cell r="C2755" t="str">
            <v>UN</v>
          </cell>
          <cell r="D2755">
            <v>6.76</v>
          </cell>
          <cell r="E2755">
            <v>11.97</v>
          </cell>
          <cell r="F2755">
            <v>18.73</v>
          </cell>
        </row>
        <row r="2756">
          <cell r="A2756" t="str">
            <v>42.05.520</v>
          </cell>
          <cell r="B2756" t="str">
            <v>Suporte para fixação de fita de alumínio 7/8´ x 1/8´, com base plana</v>
          </cell>
          <cell r="C2756" t="str">
            <v>UN</v>
          </cell>
          <cell r="D2756">
            <v>5.43</v>
          </cell>
          <cell r="E2756">
            <v>11.97</v>
          </cell>
          <cell r="F2756">
            <v>17.399999999999999</v>
          </cell>
        </row>
        <row r="2757">
          <cell r="A2757" t="str">
            <v>42.05.542</v>
          </cell>
          <cell r="B2757" t="str">
            <v>Tela equipotencial em aço inoxidável, largura de 200 mm, espessura de 1,4 mm</v>
          </cell>
          <cell r="C2757" t="str">
            <v>M</v>
          </cell>
          <cell r="D2757">
            <v>65.459999999999994</v>
          </cell>
          <cell r="E2757">
            <v>11.97</v>
          </cell>
          <cell r="F2757">
            <v>77.430000000000007</v>
          </cell>
        </row>
        <row r="2758">
          <cell r="A2758" t="str">
            <v>42.05.550</v>
          </cell>
          <cell r="B2758" t="str">
            <v>Cordoalha flexível "Jumpers" de 25 x 235 mm, com 4 furos de 11 mm</v>
          </cell>
          <cell r="C2758" t="str">
            <v>UN</v>
          </cell>
          <cell r="D2758">
            <v>57.25</v>
          </cell>
          <cell r="E2758">
            <v>11.97</v>
          </cell>
          <cell r="F2758">
            <v>69.22</v>
          </cell>
        </row>
        <row r="2759">
          <cell r="A2759" t="str">
            <v>42.05.560</v>
          </cell>
          <cell r="B2759" t="str">
            <v>Cordoalha flexível "Jumpers" de 25 x 300 mm, com 4 furos de 11 mm</v>
          </cell>
          <cell r="C2759" t="str">
            <v>UN</v>
          </cell>
          <cell r="D2759">
            <v>64.599999999999994</v>
          </cell>
          <cell r="E2759">
            <v>11.97</v>
          </cell>
          <cell r="F2759">
            <v>76.569999999999993</v>
          </cell>
        </row>
        <row r="2760">
          <cell r="A2760" t="str">
            <v>42.05.570</v>
          </cell>
          <cell r="B2760" t="str">
            <v>Terminal estanhado com 1 furo e 1 compressão - 16 mm²</v>
          </cell>
          <cell r="C2760" t="str">
            <v>UN</v>
          </cell>
          <cell r="D2760">
            <v>6.13</v>
          </cell>
          <cell r="E2760">
            <v>11.97</v>
          </cell>
          <cell r="F2760">
            <v>18.100000000000001</v>
          </cell>
        </row>
        <row r="2761">
          <cell r="A2761" t="str">
            <v>42.05.580</v>
          </cell>
          <cell r="B2761" t="str">
            <v>Terminal estanhado com 1 furo e 1 compressão - 35 mm²</v>
          </cell>
          <cell r="C2761" t="str">
            <v>UN</v>
          </cell>
          <cell r="D2761">
            <v>8.48</v>
          </cell>
          <cell r="E2761">
            <v>11.97</v>
          </cell>
          <cell r="F2761">
            <v>20.45</v>
          </cell>
        </row>
        <row r="2762">
          <cell r="A2762" t="str">
            <v>42.05.590</v>
          </cell>
          <cell r="B2762" t="str">
            <v>Terminal estanhado com 1 furo e 1 compressão - 50 mm²</v>
          </cell>
          <cell r="C2762" t="str">
            <v>UN</v>
          </cell>
          <cell r="D2762">
            <v>12.83</v>
          </cell>
          <cell r="E2762">
            <v>11.97</v>
          </cell>
          <cell r="F2762">
            <v>24.8</v>
          </cell>
        </row>
        <row r="2763">
          <cell r="A2763" t="str">
            <v>42.05.620</v>
          </cell>
          <cell r="B2763" t="str">
            <v>Terminal estanhado com 2 furos e 1 compressão - 50 mm²</v>
          </cell>
          <cell r="C2763" t="str">
            <v>UN</v>
          </cell>
          <cell r="D2763">
            <v>20.43</v>
          </cell>
          <cell r="E2763">
            <v>11.97</v>
          </cell>
          <cell r="F2763">
            <v>32.4</v>
          </cell>
        </row>
        <row r="2764">
          <cell r="A2764" t="str">
            <v>42.05.630</v>
          </cell>
          <cell r="B2764" t="str">
            <v>Conector tipo ´X´ para aterramento de telas, acabamento estanhado, para cabo de 16 - 50 mm²</v>
          </cell>
          <cell r="C2764" t="str">
            <v>UN</v>
          </cell>
          <cell r="D2764">
            <v>100.26</v>
          </cell>
          <cell r="E2764">
            <v>11.97</v>
          </cell>
          <cell r="F2764">
            <v>112.23</v>
          </cell>
        </row>
        <row r="2765">
          <cell r="A2765" t="str">
            <v>42.05.650</v>
          </cell>
          <cell r="B2765" t="str">
            <v>Malha fechada pré-fabricada em fio de cobre de 16mm e mesch 30 x 30cm para aterramento</v>
          </cell>
          <cell r="C2765" t="str">
            <v>M2</v>
          </cell>
          <cell r="D2765">
            <v>228.56</v>
          </cell>
          <cell r="E2765">
            <v>4.87</v>
          </cell>
          <cell r="F2765">
            <v>233.43</v>
          </cell>
        </row>
        <row r="2766">
          <cell r="A2766" t="str">
            <v>42.20</v>
          </cell>
          <cell r="B2766" t="str">
            <v>Reparos, conservacoes e complementos - GRUPO 42</v>
          </cell>
        </row>
        <row r="2767">
          <cell r="A2767" t="str">
            <v>42.20.080</v>
          </cell>
          <cell r="B2767" t="str">
            <v>Solda exotérmica conexão cabo-cabo horizontal em X, bitola do cabo de 16-16mm² a 35-35mm²</v>
          </cell>
          <cell r="C2767" t="str">
            <v>UN</v>
          </cell>
          <cell r="D2767">
            <v>10.64</v>
          </cell>
          <cell r="E2767">
            <v>23.94</v>
          </cell>
          <cell r="F2767">
            <v>34.58</v>
          </cell>
        </row>
        <row r="2768">
          <cell r="A2768" t="str">
            <v>42.20.090</v>
          </cell>
          <cell r="B2768" t="str">
            <v>Solda exotérmica conexão cabo-cabo horizontal em X, bitola do cabo de 50-25mm² a 95-50mm²</v>
          </cell>
          <cell r="C2768" t="str">
            <v>UN</v>
          </cell>
          <cell r="D2768">
            <v>21.11</v>
          </cell>
          <cell r="E2768">
            <v>23.94</v>
          </cell>
          <cell r="F2768">
            <v>45.05</v>
          </cell>
        </row>
        <row r="2769">
          <cell r="A2769" t="str">
            <v>42.20.120</v>
          </cell>
          <cell r="B2769" t="str">
            <v>Solda exotérmica conexão cabo-cabo horizontal em X sobreposto, bitola do cabo de 35-35mm² a 50-35mm²</v>
          </cell>
          <cell r="C2769" t="str">
            <v>UN</v>
          </cell>
          <cell r="D2769">
            <v>21.11</v>
          </cell>
          <cell r="E2769">
            <v>23.94</v>
          </cell>
          <cell r="F2769">
            <v>45.05</v>
          </cell>
        </row>
        <row r="2770">
          <cell r="A2770" t="str">
            <v>42.20.130</v>
          </cell>
          <cell r="B2770" t="str">
            <v>Solda exotérmica conexão cabo-cabo horizontal em X sobreposto, bitola do cabo de 50-50mm² a 95-50mm²</v>
          </cell>
          <cell r="C2770" t="str">
            <v>UN</v>
          </cell>
          <cell r="D2770">
            <v>38.049999999999997</v>
          </cell>
          <cell r="E2770">
            <v>23.94</v>
          </cell>
          <cell r="F2770">
            <v>61.99</v>
          </cell>
        </row>
        <row r="2771">
          <cell r="A2771" t="str">
            <v>42.20.150</v>
          </cell>
          <cell r="B2771" t="str">
            <v>Solda exotérmica conexão cabo-cabo horizontal em T, bitola do cabo de 16-16mm² a 50-35mm², 70-35mm² e 95-35mm²</v>
          </cell>
          <cell r="C2771" t="str">
            <v>UN</v>
          </cell>
          <cell r="D2771">
            <v>10.94</v>
          </cell>
          <cell r="E2771">
            <v>23.94</v>
          </cell>
          <cell r="F2771">
            <v>34.880000000000003</v>
          </cell>
        </row>
        <row r="2772">
          <cell r="A2772" t="str">
            <v>42.20.160</v>
          </cell>
          <cell r="B2772" t="str">
            <v>Solda exotérmica conexão cabo-cabo horizontal em T, bitola do cabo de 50-50mm² a 95-50mm²</v>
          </cell>
          <cell r="C2772" t="str">
            <v>UN</v>
          </cell>
          <cell r="D2772">
            <v>20.95</v>
          </cell>
          <cell r="E2772">
            <v>23.94</v>
          </cell>
          <cell r="F2772">
            <v>44.89</v>
          </cell>
        </row>
        <row r="2773">
          <cell r="A2773" t="str">
            <v>42.20.170</v>
          </cell>
          <cell r="B2773" t="str">
            <v>Solda exotérmica conexão cabo-cabo horizontal reto, bitola do cabo de 16mm² a 70mm²</v>
          </cell>
          <cell r="C2773" t="str">
            <v>UN</v>
          </cell>
          <cell r="D2773">
            <v>10.69</v>
          </cell>
          <cell r="E2773">
            <v>23.94</v>
          </cell>
          <cell r="F2773">
            <v>34.630000000000003</v>
          </cell>
        </row>
        <row r="2774">
          <cell r="A2774" t="str">
            <v>42.20.190</v>
          </cell>
          <cell r="B2774" t="str">
            <v>Solda exotérmica conexão cabo-haste em X sobreposto, bitola do cabo de 35mm² a 50mm² para haste de 5/8" e 3/4"</v>
          </cell>
          <cell r="C2774" t="str">
            <v>UN</v>
          </cell>
          <cell r="D2774">
            <v>37.99</v>
          </cell>
          <cell r="E2774">
            <v>23.94</v>
          </cell>
          <cell r="F2774">
            <v>61.93</v>
          </cell>
        </row>
        <row r="2775">
          <cell r="A2775" t="str">
            <v>42.20.210</v>
          </cell>
          <cell r="B2775" t="str">
            <v>Solda exotérmica conexão cabo-haste em T, bitola do cabo de 35mm² para haste de 5/8" e 3/4"</v>
          </cell>
          <cell r="C2775" t="str">
            <v>UN</v>
          </cell>
          <cell r="D2775">
            <v>21.08</v>
          </cell>
          <cell r="E2775">
            <v>23.94</v>
          </cell>
          <cell r="F2775">
            <v>45.02</v>
          </cell>
        </row>
        <row r="2776">
          <cell r="A2776" t="str">
            <v>42.20.220</v>
          </cell>
          <cell r="B2776" t="str">
            <v>Solda exotérmica conexão cabo-haste em T, bitola do cabo de 50mm² a 95mm² para haste de 5/8" e 3/4"</v>
          </cell>
          <cell r="C2776" t="str">
            <v>UN</v>
          </cell>
          <cell r="D2776">
            <v>37.97</v>
          </cell>
          <cell r="E2776">
            <v>23.94</v>
          </cell>
          <cell r="F2776">
            <v>61.91</v>
          </cell>
        </row>
        <row r="2777">
          <cell r="A2777" t="str">
            <v>42.20.230</v>
          </cell>
          <cell r="B2777" t="str">
            <v>Solda exotérmica conexão cabo-haste na lateral, bitola do cabo de 25mm² a 70mm² para haste de 5/8" e 3/4"</v>
          </cell>
          <cell r="C2777" t="str">
            <v>UN</v>
          </cell>
          <cell r="D2777">
            <v>21.71</v>
          </cell>
          <cell r="E2777">
            <v>23.94</v>
          </cell>
          <cell r="F2777">
            <v>45.65</v>
          </cell>
        </row>
        <row r="2778">
          <cell r="A2778" t="str">
            <v>42.20.240</v>
          </cell>
          <cell r="B2778" t="str">
            <v>Solda exotérmica conexão cabo-haste no topo, bitola do cabo de 25mm² a 35mm² para haste de 5/8"</v>
          </cell>
          <cell r="C2778" t="str">
            <v>UN</v>
          </cell>
          <cell r="D2778">
            <v>20.399999999999999</v>
          </cell>
          <cell r="E2778">
            <v>23.94</v>
          </cell>
          <cell r="F2778">
            <v>44.34</v>
          </cell>
        </row>
        <row r="2779">
          <cell r="A2779" t="str">
            <v>42.20.250</v>
          </cell>
          <cell r="B2779" t="str">
            <v>Solda exotérmica conexão cabo-haste no topo, bitola do cabo de 50mm² a 95mm² para haste de 5/8" e 3/4"</v>
          </cell>
          <cell r="C2779" t="str">
            <v>UN</v>
          </cell>
          <cell r="D2779">
            <v>21.01</v>
          </cell>
          <cell r="E2779">
            <v>23.94</v>
          </cell>
          <cell r="F2779">
            <v>44.95</v>
          </cell>
        </row>
        <row r="2780">
          <cell r="A2780" t="str">
            <v>42.20.260</v>
          </cell>
          <cell r="B2780" t="str">
            <v>Solda exotérmica conexão cabo-ferro de construção com cabo paralelo, bitola do cabo de 35mm² para haste de 5/8" e 3/4"</v>
          </cell>
          <cell r="C2780" t="str">
            <v>UN</v>
          </cell>
          <cell r="D2780">
            <v>10.74</v>
          </cell>
          <cell r="E2780">
            <v>23.94</v>
          </cell>
          <cell r="F2780">
            <v>34.68</v>
          </cell>
        </row>
        <row r="2781">
          <cell r="A2781" t="str">
            <v>42.20.270</v>
          </cell>
          <cell r="B2781" t="str">
            <v>Solda exotérmica conexão cabo-ferro de construção com cabo paralelo, bitola do cabo de 50mm² a 70mm² para haste de 5/8" e 3/4"</v>
          </cell>
          <cell r="C2781" t="str">
            <v>UN</v>
          </cell>
          <cell r="D2781">
            <v>22.57</v>
          </cell>
          <cell r="E2781">
            <v>23.94</v>
          </cell>
          <cell r="F2781">
            <v>46.51</v>
          </cell>
        </row>
        <row r="2782">
          <cell r="A2782" t="str">
            <v>42.20.280</v>
          </cell>
          <cell r="B2782" t="str">
            <v>Solda exotérmica conexão cabo-ferro de construção com cabo em X sobreposto, bitola do cabo de 35mm² a 70mm² para haste de 5/8"</v>
          </cell>
          <cell r="C2782" t="str">
            <v>UN</v>
          </cell>
          <cell r="D2782">
            <v>20.87</v>
          </cell>
          <cell r="E2782">
            <v>23.94</v>
          </cell>
          <cell r="F2782">
            <v>44.81</v>
          </cell>
        </row>
        <row r="2783">
          <cell r="A2783" t="str">
            <v>42.20.290</v>
          </cell>
          <cell r="B2783" t="str">
            <v>Solda exotérmica conexão cabo-ferro de construção com cabo em X sobreposto, bitola do cabo de 35mm² a 70mm² para haste de 3/8"</v>
          </cell>
          <cell r="C2783" t="str">
            <v>UN</v>
          </cell>
          <cell r="D2783">
            <v>20.87</v>
          </cell>
          <cell r="E2783">
            <v>23.94</v>
          </cell>
          <cell r="F2783">
            <v>44.81</v>
          </cell>
        </row>
        <row r="2784">
          <cell r="A2784" t="str">
            <v>42.20.300</v>
          </cell>
          <cell r="B2784" t="str">
            <v>Solda exotérmica conexão cabo-terminal com duas fixações, bitola do cabo de 25mm² a 50mm² para terminal 3x25</v>
          </cell>
          <cell r="C2784" t="str">
            <v>UN</v>
          </cell>
          <cell r="D2784">
            <v>10.63</v>
          </cell>
          <cell r="E2784">
            <v>23.94</v>
          </cell>
          <cell r="F2784">
            <v>34.57</v>
          </cell>
        </row>
        <row r="2785">
          <cell r="A2785" t="str">
            <v>42.20.310</v>
          </cell>
          <cell r="B2785" t="str">
            <v>Solda exotérmica conexão cabo-superfície de aço, bitola do cabo de 16mm² a 35mm²</v>
          </cell>
          <cell r="C2785" t="str">
            <v>UN</v>
          </cell>
          <cell r="D2785">
            <v>11.04</v>
          </cell>
          <cell r="E2785">
            <v>23.94</v>
          </cell>
          <cell r="F2785">
            <v>34.979999999999997</v>
          </cell>
        </row>
        <row r="2786">
          <cell r="A2786" t="str">
            <v>42.20.320</v>
          </cell>
          <cell r="B2786" t="str">
            <v>Solda exotérmica conexão cabo-superfície de aço, bitola do cabo de 50mm² a 95mm²</v>
          </cell>
          <cell r="C2786" t="str">
            <v>UN</v>
          </cell>
          <cell r="D2786">
            <v>21.16</v>
          </cell>
          <cell r="E2786">
            <v>23.94</v>
          </cell>
          <cell r="F2786">
            <v>45.1</v>
          </cell>
        </row>
        <row r="2787">
          <cell r="A2787" t="str">
            <v>43</v>
          </cell>
          <cell r="B2787" t="str">
            <v>APARELHOS ELETRICOS, HIDRAULICOS E A GAS.</v>
          </cell>
        </row>
        <row r="2788">
          <cell r="A2788" t="str">
            <v>43.01</v>
          </cell>
          <cell r="B2788" t="str">
            <v>Bebedouros</v>
          </cell>
        </row>
        <row r="2789">
          <cell r="A2789" t="str">
            <v>43.01.012</v>
          </cell>
          <cell r="B2789" t="str">
            <v>Purificador de pressão elétrico em chapa eletrozincado pré-pintada e tampo em aço inoxidável, tipo coluna, capacidade de refrigeração de 2 l/h - simples</v>
          </cell>
          <cell r="C2789" t="str">
            <v>UN</v>
          </cell>
          <cell r="D2789">
            <v>1207.56</v>
          </cell>
          <cell r="E2789">
            <v>67.33</v>
          </cell>
          <cell r="F2789">
            <v>1274.8900000000001</v>
          </cell>
        </row>
        <row r="2790">
          <cell r="A2790" t="str">
            <v>43.01.032</v>
          </cell>
          <cell r="B2790" t="str">
            <v>Purificador de pressão elétrico em chapa eletrozincado pré-pintada e tampo em aço inoxidável, tipo coluna, capacidade de refrigeração de 2 l/h - conjugado</v>
          </cell>
          <cell r="C2790" t="str">
            <v>UN</v>
          </cell>
          <cell r="D2790">
            <v>1508.25</v>
          </cell>
          <cell r="E2790">
            <v>67.33</v>
          </cell>
          <cell r="F2790">
            <v>1575.58</v>
          </cell>
        </row>
        <row r="2791">
          <cell r="A2791" t="str">
            <v>43.02</v>
          </cell>
          <cell r="B2791" t="str">
            <v>Chuveiros</v>
          </cell>
        </row>
        <row r="2792">
          <cell r="A2792" t="str">
            <v>43.02.010</v>
          </cell>
          <cell r="B2792" t="str">
            <v>Chuveiro frio em PVC, diâmetro de 10 cm</v>
          </cell>
          <cell r="C2792" t="str">
            <v>UN</v>
          </cell>
          <cell r="D2792">
            <v>9.65</v>
          </cell>
          <cell r="E2792">
            <v>23.94</v>
          </cell>
          <cell r="F2792">
            <v>33.590000000000003</v>
          </cell>
        </row>
        <row r="2793">
          <cell r="A2793" t="str">
            <v>43.02.070</v>
          </cell>
          <cell r="B2793" t="str">
            <v>Chuveiro com válvula de acionamento antivandalismo, DN= 3/4´</v>
          </cell>
          <cell r="C2793" t="str">
            <v>UN</v>
          </cell>
          <cell r="D2793">
            <v>673.96</v>
          </cell>
          <cell r="E2793">
            <v>45.47</v>
          </cell>
          <cell r="F2793">
            <v>719.43</v>
          </cell>
        </row>
        <row r="2794">
          <cell r="A2794" t="str">
            <v>43.02.080</v>
          </cell>
          <cell r="B2794" t="str">
            <v>Chuveiro elétrico de 6.500W / 220V com resistência blindada</v>
          </cell>
          <cell r="C2794" t="str">
            <v>UN</v>
          </cell>
          <cell r="D2794">
            <v>433.37</v>
          </cell>
          <cell r="E2794">
            <v>38.14</v>
          </cell>
          <cell r="F2794">
            <v>471.51</v>
          </cell>
        </row>
        <row r="2795">
          <cell r="A2795" t="str">
            <v>43.02.100</v>
          </cell>
          <cell r="B2795" t="str">
            <v>Chuveiro com jato regulável em metal com acabamento cromado</v>
          </cell>
          <cell r="C2795" t="str">
            <v>UN</v>
          </cell>
          <cell r="D2795">
            <v>165.66</v>
          </cell>
          <cell r="E2795">
            <v>23.94</v>
          </cell>
          <cell r="F2795">
            <v>189.6</v>
          </cell>
        </row>
        <row r="2796">
          <cell r="A2796" t="str">
            <v>43.02.122</v>
          </cell>
          <cell r="B2796" t="str">
            <v>Chuveiro frio em PVC, com registro e tubo de ligação acoplados</v>
          </cell>
          <cell r="C2796" t="str">
            <v>UN</v>
          </cell>
          <cell r="D2796">
            <v>13.93</v>
          </cell>
          <cell r="E2796">
            <v>28.8</v>
          </cell>
          <cell r="F2796">
            <v>42.73</v>
          </cell>
        </row>
        <row r="2797">
          <cell r="A2797" t="str">
            <v>43.02.140</v>
          </cell>
          <cell r="B2797" t="str">
            <v>Chuveiro elétrico de 5.500 W / 220 V em PVC</v>
          </cell>
          <cell r="C2797" t="str">
            <v>UN</v>
          </cell>
          <cell r="D2797">
            <v>82.22</v>
          </cell>
          <cell r="E2797">
            <v>38.14</v>
          </cell>
          <cell r="F2797">
            <v>120.36</v>
          </cell>
        </row>
        <row r="2798">
          <cell r="A2798" t="str">
            <v>43.02.160</v>
          </cell>
          <cell r="B2798" t="str">
            <v>Chuveiro lava-olhos, acionamento manual, tubulação em ferro galvanizado com pintura epóxi cor verde</v>
          </cell>
          <cell r="C2798" t="str">
            <v>UN</v>
          </cell>
          <cell r="D2798">
            <v>2156.9899999999998</v>
          </cell>
          <cell r="E2798">
            <v>95.72</v>
          </cell>
          <cell r="F2798">
            <v>2252.71</v>
          </cell>
        </row>
        <row r="2799">
          <cell r="A2799" t="str">
            <v>43.02.170</v>
          </cell>
          <cell r="B2799" t="str">
            <v>Chuveiro elétrico de 7.500W / 220 V, com resistência blindada</v>
          </cell>
          <cell r="C2799" t="str">
            <v>UN</v>
          </cell>
          <cell r="D2799">
            <v>457.33</v>
          </cell>
          <cell r="E2799">
            <v>38.14</v>
          </cell>
          <cell r="F2799">
            <v>495.47</v>
          </cell>
        </row>
        <row r="2800">
          <cell r="A2800" t="str">
            <v>43.02.180</v>
          </cell>
          <cell r="B2800" t="str">
            <v>Ducha eletrônica de 6.800W até 7.900 W / 220 V</v>
          </cell>
          <cell r="C2800" t="str">
            <v>UN</v>
          </cell>
          <cell r="D2800">
            <v>142.49</v>
          </cell>
          <cell r="E2800">
            <v>38.14</v>
          </cell>
          <cell r="F2800">
            <v>180.63</v>
          </cell>
        </row>
        <row r="2801">
          <cell r="A2801" t="str">
            <v>43.03</v>
          </cell>
          <cell r="B2801" t="str">
            <v>Aquecedores</v>
          </cell>
        </row>
        <row r="2802">
          <cell r="A2802" t="str">
            <v>43.03.050</v>
          </cell>
          <cell r="B2802" t="str">
            <v>Aquecedor a gás de acumulação, capacidade 300 l</v>
          </cell>
          <cell r="C2802" t="str">
            <v>UN</v>
          </cell>
          <cell r="D2802">
            <v>18752.939999999999</v>
          </cell>
          <cell r="E2802">
            <v>191.44</v>
          </cell>
          <cell r="F2802">
            <v>18944.38</v>
          </cell>
        </row>
        <row r="2803">
          <cell r="A2803" t="str">
            <v>43.03.130</v>
          </cell>
          <cell r="B2803" t="str">
            <v>Aquecedor a gás de acumulação, capacidade 500 l</v>
          </cell>
          <cell r="C2803" t="str">
            <v>UN</v>
          </cell>
          <cell r="D2803">
            <v>15493.77</v>
          </cell>
          <cell r="E2803">
            <v>215.38</v>
          </cell>
          <cell r="F2803">
            <v>15709.15</v>
          </cell>
        </row>
        <row r="2804">
          <cell r="A2804" t="str">
            <v>43.03.212</v>
          </cell>
          <cell r="B2804" t="str">
            <v>Aquecedor de passagem elétrico individual, baixa pressão - 5.000 W / 6.400 W</v>
          </cell>
          <cell r="C2804" t="str">
            <v>UN</v>
          </cell>
          <cell r="D2804">
            <v>500.94</v>
          </cell>
          <cell r="E2804">
            <v>239.3</v>
          </cell>
          <cell r="F2804">
            <v>740.24</v>
          </cell>
        </row>
        <row r="2805">
          <cell r="A2805" t="str">
            <v>43.03.220</v>
          </cell>
          <cell r="B2805" t="str">
            <v>Sistema de aquecimento de passagem a gás com sistema misturador para abastecimento de até 08 duchas</v>
          </cell>
          <cell r="C2805" t="str">
            <v>CJ</v>
          </cell>
          <cell r="D2805">
            <v>12532.25</v>
          </cell>
          <cell r="E2805">
            <v>5074.88</v>
          </cell>
          <cell r="F2805">
            <v>17607.13</v>
          </cell>
        </row>
        <row r="2806">
          <cell r="A2806" t="str">
            <v>43.03.230</v>
          </cell>
          <cell r="B2806" t="str">
            <v>Sistema de aquecimento de passagem a gás com sistema misturador para abastecimento de até 16 duchas</v>
          </cell>
          <cell r="C2806" t="str">
            <v>CJ</v>
          </cell>
          <cell r="D2806">
            <v>25408.49</v>
          </cell>
          <cell r="E2806">
            <v>5709.24</v>
          </cell>
          <cell r="F2806">
            <v>31117.73</v>
          </cell>
        </row>
        <row r="2807">
          <cell r="A2807" t="str">
            <v>43.03.240</v>
          </cell>
          <cell r="B2807" t="str">
            <v>Sistema de aquecimento de passagem a gás com sistema misturador para abastecimento de até 24 duchas</v>
          </cell>
          <cell r="C2807" t="str">
            <v>CJ</v>
          </cell>
          <cell r="D2807">
            <v>28311.84</v>
          </cell>
          <cell r="E2807">
            <v>6713.53</v>
          </cell>
          <cell r="F2807">
            <v>35025.370000000003</v>
          </cell>
        </row>
        <row r="2808">
          <cell r="A2808" t="str">
            <v>43.03.500</v>
          </cell>
          <cell r="B2808" t="str">
            <v>Coletor em alumínio para sistema de aquecimento solar com área coletora até 1,60 m²</v>
          </cell>
          <cell r="C2808" t="str">
            <v>UN</v>
          </cell>
          <cell r="D2808">
            <v>1176.1500000000001</v>
          </cell>
          <cell r="E2808">
            <v>49.65</v>
          </cell>
          <cell r="F2808">
            <v>1225.8</v>
          </cell>
        </row>
        <row r="2809">
          <cell r="A2809" t="str">
            <v>43.03.510</v>
          </cell>
          <cell r="B2809" t="str">
            <v>Coletor em alumínio para sistema de aquecimento solar com área coletora até 2,00 m²</v>
          </cell>
          <cell r="C2809" t="str">
            <v>UN</v>
          </cell>
          <cell r="D2809">
            <v>1666.21</v>
          </cell>
          <cell r="E2809">
            <v>62.06</v>
          </cell>
          <cell r="F2809">
            <v>1728.27</v>
          </cell>
        </row>
        <row r="2810">
          <cell r="A2810" t="str">
            <v>43.03.550</v>
          </cell>
          <cell r="B2810" t="str">
            <v>Reservatório térmico horizontal em aço inoxidável AISI 304, capacidade de 500 litros</v>
          </cell>
          <cell r="C2810" t="str">
            <v>UN</v>
          </cell>
          <cell r="D2810">
            <v>2965.53</v>
          </cell>
          <cell r="E2810">
            <v>67.33</v>
          </cell>
          <cell r="F2810">
            <v>3032.86</v>
          </cell>
        </row>
        <row r="2811">
          <cell r="A2811" t="str">
            <v>43.04</v>
          </cell>
          <cell r="B2811" t="str">
            <v>Torneiras eletricas</v>
          </cell>
        </row>
        <row r="2812">
          <cell r="A2812" t="str">
            <v>43.04.020</v>
          </cell>
          <cell r="B2812" t="str">
            <v>Torneira elétrica</v>
          </cell>
          <cell r="C2812" t="str">
            <v>UN</v>
          </cell>
          <cell r="D2812">
            <v>218.4</v>
          </cell>
          <cell r="E2812">
            <v>38.14</v>
          </cell>
          <cell r="F2812">
            <v>256.54000000000002</v>
          </cell>
        </row>
        <row r="2813">
          <cell r="A2813" t="str">
            <v>43.05</v>
          </cell>
          <cell r="B2813" t="str">
            <v>Exaustor, ventilador e circulador de ar</v>
          </cell>
        </row>
        <row r="2814">
          <cell r="A2814" t="str">
            <v>43.05.030</v>
          </cell>
          <cell r="B2814" t="str">
            <v>Exaustor elétrico em plástico, vazão de 150 a 190m³/h</v>
          </cell>
          <cell r="C2814" t="str">
            <v>UN</v>
          </cell>
          <cell r="D2814">
            <v>391.72</v>
          </cell>
          <cell r="E2814">
            <v>47.86</v>
          </cell>
          <cell r="F2814">
            <v>439.58</v>
          </cell>
        </row>
        <row r="2815">
          <cell r="A2815" t="str">
            <v>43.05.100</v>
          </cell>
          <cell r="B2815" t="str">
            <v>Insuflador de ar compacto, para renovação de ar em ambientes, vazão máxima 93 m³/h</v>
          </cell>
          <cell r="C2815" t="str">
            <v>UN</v>
          </cell>
          <cell r="D2815">
            <v>294.57</v>
          </cell>
          <cell r="E2815">
            <v>47.86</v>
          </cell>
          <cell r="F2815">
            <v>342.43</v>
          </cell>
        </row>
        <row r="2816">
          <cell r="A2816" t="str">
            <v>43.06</v>
          </cell>
          <cell r="B2816" t="str">
            <v>Emissores de som</v>
          </cell>
        </row>
        <row r="2817">
          <cell r="A2817" t="str">
            <v>43.06.010</v>
          </cell>
          <cell r="B2817" t="str">
            <v>Cigarra de embutir 50/60HZ até 127V, com placa</v>
          </cell>
          <cell r="C2817" t="str">
            <v>UN</v>
          </cell>
          <cell r="D2817">
            <v>32.68</v>
          </cell>
          <cell r="E2817">
            <v>23.94</v>
          </cell>
          <cell r="F2817">
            <v>56.62</v>
          </cell>
        </row>
        <row r="2818">
          <cell r="A2818" t="str">
            <v>43.07</v>
          </cell>
          <cell r="B2818" t="str">
            <v>Aparelho condicionador de ar</v>
          </cell>
        </row>
        <row r="2819">
          <cell r="A2819" t="str">
            <v>43.07.070</v>
          </cell>
          <cell r="B2819" t="str">
            <v>Ar condicionado a frio, tipo split piso teto com capacidade de 48.000 BTU/h</v>
          </cell>
          <cell r="C2819" t="str">
            <v>CJ</v>
          </cell>
          <cell r="D2819">
            <v>8959.9</v>
          </cell>
          <cell r="E2819">
            <v>389.43</v>
          </cell>
          <cell r="F2819">
            <v>9349.33</v>
          </cell>
        </row>
        <row r="2820">
          <cell r="A2820" t="str">
            <v>43.07.300</v>
          </cell>
          <cell r="B2820" t="str">
            <v>Ar condicionado a frio, tipo split cassete com capacidade de 18.000 BTU/h</v>
          </cell>
          <cell r="C2820" t="str">
            <v>CJ</v>
          </cell>
          <cell r="D2820">
            <v>7417.4</v>
          </cell>
          <cell r="E2820">
            <v>377.23</v>
          </cell>
          <cell r="F2820">
            <v>7794.63</v>
          </cell>
        </row>
        <row r="2821">
          <cell r="A2821" t="str">
            <v>43.07.310</v>
          </cell>
          <cell r="B2821" t="str">
            <v>Ar condicionado a frio, tipo split cassete com capacidade de 24.000 BTU/h</v>
          </cell>
          <cell r="C2821" t="str">
            <v>CJ</v>
          </cell>
          <cell r="D2821">
            <v>8293.3700000000008</v>
          </cell>
          <cell r="E2821">
            <v>389.43</v>
          </cell>
          <cell r="F2821">
            <v>8682.7999999999993</v>
          </cell>
        </row>
        <row r="2822">
          <cell r="A2822" t="str">
            <v>43.07.320</v>
          </cell>
          <cell r="B2822" t="str">
            <v>Ar condicionado a frio, tipo split cassete com capacidade de 36.000 BTU/h</v>
          </cell>
          <cell r="C2822" t="str">
            <v>CJ</v>
          </cell>
          <cell r="D2822">
            <v>12699.88</v>
          </cell>
          <cell r="E2822">
            <v>389.43</v>
          </cell>
          <cell r="F2822">
            <v>13089.31</v>
          </cell>
        </row>
        <row r="2823">
          <cell r="A2823" t="str">
            <v>43.07.330</v>
          </cell>
          <cell r="B2823" t="str">
            <v>Ar condicionado a frio, tipo split parede com capacidade de 12.000 BTU/h</v>
          </cell>
          <cell r="C2823" t="str">
            <v>CJ</v>
          </cell>
          <cell r="D2823">
            <v>3086.78</v>
          </cell>
          <cell r="E2823">
            <v>377.23</v>
          </cell>
          <cell r="F2823">
            <v>3464.01</v>
          </cell>
        </row>
        <row r="2824">
          <cell r="A2824" t="str">
            <v>43.07.340</v>
          </cell>
          <cell r="B2824" t="str">
            <v>Ar condicionado a frio, tipo split parede com capacidade de 18.000 BTU/h</v>
          </cell>
          <cell r="C2824" t="str">
            <v>CJ</v>
          </cell>
          <cell r="D2824">
            <v>4356.09</v>
          </cell>
          <cell r="E2824">
            <v>377.23</v>
          </cell>
          <cell r="F2824">
            <v>4733.32</v>
          </cell>
        </row>
        <row r="2825">
          <cell r="A2825" t="str">
            <v>43.07.350</v>
          </cell>
          <cell r="B2825" t="str">
            <v>Ar condicionado a frio, tipo split parede com capacidade de 24.000 BTU/h</v>
          </cell>
          <cell r="C2825" t="str">
            <v>CJ</v>
          </cell>
          <cell r="D2825">
            <v>6139.55</v>
          </cell>
          <cell r="E2825">
            <v>389.43</v>
          </cell>
          <cell r="F2825">
            <v>6528.98</v>
          </cell>
        </row>
        <row r="2826">
          <cell r="A2826" t="str">
            <v>43.07.360</v>
          </cell>
          <cell r="B2826" t="str">
            <v>Ar condicionado a frio, tipo split parede com capacidade de 30.000 BTU/h</v>
          </cell>
          <cell r="C2826" t="str">
            <v>CJ</v>
          </cell>
          <cell r="D2826">
            <v>7171.42</v>
          </cell>
          <cell r="E2826">
            <v>389.43</v>
          </cell>
          <cell r="F2826">
            <v>7560.85</v>
          </cell>
        </row>
        <row r="2827">
          <cell r="A2827" t="str">
            <v>43.07.380</v>
          </cell>
          <cell r="B2827" t="str">
            <v>Ar condicionado a frio, tipo split piso teto com capacidade de 24.000 BTU/h</v>
          </cell>
          <cell r="C2827" t="str">
            <v>CJ</v>
          </cell>
          <cell r="D2827">
            <v>6992.07</v>
          </cell>
          <cell r="E2827">
            <v>389.43</v>
          </cell>
          <cell r="F2827">
            <v>7381.5</v>
          </cell>
        </row>
        <row r="2828">
          <cell r="A2828" t="str">
            <v>43.07.390</v>
          </cell>
          <cell r="B2828" t="str">
            <v>Ar condicionado a frio, tipo split piso teto com capacidade de 36.000 BTU/h</v>
          </cell>
          <cell r="C2828" t="str">
            <v>CJ</v>
          </cell>
          <cell r="D2828">
            <v>10582.42</v>
          </cell>
          <cell r="E2828">
            <v>389.43</v>
          </cell>
          <cell r="F2828">
            <v>10971.85</v>
          </cell>
        </row>
        <row r="2829">
          <cell r="A2829" t="str">
            <v>43.08</v>
          </cell>
          <cell r="B2829" t="str">
            <v>Equipamentos para sistema VRF ar condicionado</v>
          </cell>
        </row>
        <row r="2830">
          <cell r="A2830" t="str">
            <v>43.08.001</v>
          </cell>
          <cell r="B2830" t="str">
            <v>Condensador para sistema VRF de ar condicionado, capacidade até 6 TR</v>
          </cell>
          <cell r="C2830" t="str">
            <v>UN</v>
          </cell>
          <cell r="D2830">
            <v>37321.75</v>
          </cell>
          <cell r="E2830">
            <v>881.68</v>
          </cell>
          <cell r="F2830">
            <v>38203.43</v>
          </cell>
        </row>
        <row r="2831">
          <cell r="A2831" t="str">
            <v>43.08.002</v>
          </cell>
          <cell r="B2831" t="str">
            <v>Condensador para sistema VRF de ar condicionado, capacidade de 8 TR a 10 TR</v>
          </cell>
          <cell r="C2831" t="str">
            <v>UN</v>
          </cell>
          <cell r="D2831">
            <v>43142.27</v>
          </cell>
          <cell r="E2831">
            <v>881.68</v>
          </cell>
          <cell r="F2831">
            <v>44023.95</v>
          </cell>
        </row>
        <row r="2832">
          <cell r="A2832" t="str">
            <v>43.08.003</v>
          </cell>
          <cell r="B2832" t="str">
            <v>Condensador para sistema VRF de ar condicionado, capacidade de 11 TR a 13 TR</v>
          </cell>
          <cell r="C2832" t="str">
            <v>UN</v>
          </cell>
          <cell r="D2832">
            <v>49847.73</v>
          </cell>
          <cell r="E2832">
            <v>881.68</v>
          </cell>
          <cell r="F2832">
            <v>50729.41</v>
          </cell>
        </row>
        <row r="2833">
          <cell r="A2833" t="str">
            <v>43.08.004</v>
          </cell>
          <cell r="B2833" t="str">
            <v>Condensador para sistema VRF de ar condicionado, capacidade de 14 TR a 16 TR</v>
          </cell>
          <cell r="C2833" t="str">
            <v>UN</v>
          </cell>
          <cell r="D2833">
            <v>55549.65</v>
          </cell>
          <cell r="E2833">
            <v>881.68</v>
          </cell>
          <cell r="F2833">
            <v>56431.33</v>
          </cell>
        </row>
        <row r="2834">
          <cell r="A2834" t="str">
            <v>43.08.020</v>
          </cell>
          <cell r="B2834" t="str">
            <v>Evaporador para sistema VRF de ar condicionado, tipo parede, capacidade de 1 TR</v>
          </cell>
          <cell r="C2834" t="str">
            <v>UN</v>
          </cell>
          <cell r="D2834">
            <v>3588.5</v>
          </cell>
          <cell r="E2834">
            <v>771.47</v>
          </cell>
          <cell r="F2834">
            <v>4359.97</v>
          </cell>
        </row>
        <row r="2835">
          <cell r="A2835" t="str">
            <v>43.08.021</v>
          </cell>
          <cell r="B2835" t="str">
            <v>Evaporador para sistema VRF de ar condicionado, tipo parede, capacidade de 2 TR</v>
          </cell>
          <cell r="C2835" t="str">
            <v>UN</v>
          </cell>
          <cell r="D2835">
            <v>4639.3</v>
          </cell>
          <cell r="E2835">
            <v>771.47</v>
          </cell>
          <cell r="F2835">
            <v>5410.77</v>
          </cell>
        </row>
        <row r="2836">
          <cell r="A2836" t="str">
            <v>43.08.022</v>
          </cell>
          <cell r="B2836" t="str">
            <v>Evaporador para sistema VRF de ar condicionado, tipo parede, capacidade de 3 TR</v>
          </cell>
          <cell r="C2836" t="str">
            <v>UN</v>
          </cell>
          <cell r="D2836">
            <v>6238.02</v>
          </cell>
          <cell r="E2836">
            <v>771.47</v>
          </cell>
          <cell r="F2836">
            <v>7009.49</v>
          </cell>
        </row>
        <row r="2837">
          <cell r="A2837" t="str">
            <v>43.08.030</v>
          </cell>
          <cell r="B2837" t="str">
            <v>Evaporador para sistema VRF de ar condicionado, tipo piso teto, capacidade de 1 TR</v>
          </cell>
          <cell r="C2837" t="str">
            <v>UN</v>
          </cell>
          <cell r="D2837">
            <v>3994.81</v>
          </cell>
          <cell r="E2837">
            <v>771.47</v>
          </cell>
          <cell r="F2837">
            <v>4766.28</v>
          </cell>
        </row>
        <row r="2838">
          <cell r="A2838" t="str">
            <v>43.08.031</v>
          </cell>
          <cell r="B2838" t="str">
            <v>Evaporador para sistema VRF de ar condicionado, tipo piso teto, capacidade de 2 TR</v>
          </cell>
          <cell r="C2838" t="str">
            <v>UN</v>
          </cell>
          <cell r="D2838">
            <v>4599.8900000000003</v>
          </cell>
          <cell r="E2838">
            <v>771.47</v>
          </cell>
          <cell r="F2838">
            <v>5371.36</v>
          </cell>
        </row>
        <row r="2839">
          <cell r="A2839" t="str">
            <v>43.08.032</v>
          </cell>
          <cell r="B2839" t="str">
            <v>Evaporador para sistema VRF de ar condicionado, tipo piso teto, capacidade de 3 TR</v>
          </cell>
          <cell r="C2839" t="str">
            <v>UN</v>
          </cell>
          <cell r="D2839">
            <v>5461.22</v>
          </cell>
          <cell r="E2839">
            <v>771.47</v>
          </cell>
          <cell r="F2839">
            <v>6232.69</v>
          </cell>
        </row>
        <row r="2840">
          <cell r="A2840" t="str">
            <v>43.08.033</v>
          </cell>
          <cell r="B2840" t="str">
            <v>Evaporador para sistema VRF de ar condicionado, tipo piso teto, capacidade de 4 TR</v>
          </cell>
          <cell r="C2840" t="str">
            <v>UN</v>
          </cell>
          <cell r="D2840">
            <v>6325.31</v>
          </cell>
          <cell r="E2840">
            <v>771.47</v>
          </cell>
          <cell r="F2840">
            <v>7096.78</v>
          </cell>
        </row>
        <row r="2841">
          <cell r="A2841" t="str">
            <v>43.08.040</v>
          </cell>
          <cell r="B2841" t="str">
            <v>Evaporador para sistema VRF de ar condicionado, tipo cassete, capacidade de 1 TR</v>
          </cell>
          <cell r="C2841" t="str">
            <v>UN</v>
          </cell>
          <cell r="D2841">
            <v>3686.87</v>
          </cell>
          <cell r="E2841">
            <v>771.47</v>
          </cell>
          <cell r="F2841">
            <v>4458.34</v>
          </cell>
        </row>
        <row r="2842">
          <cell r="A2842" t="str">
            <v>43.08.041</v>
          </cell>
          <cell r="B2842" t="str">
            <v>Evaporador para sistema VRF de ar condicionado, tipo cassete, capacidade de 2 TR</v>
          </cell>
          <cell r="C2842" t="str">
            <v>UN</v>
          </cell>
          <cell r="D2842">
            <v>4188.75</v>
          </cell>
          <cell r="E2842">
            <v>771.47</v>
          </cell>
          <cell r="F2842">
            <v>4960.22</v>
          </cell>
        </row>
        <row r="2843">
          <cell r="A2843" t="str">
            <v>43.08.042</v>
          </cell>
          <cell r="B2843" t="str">
            <v>Evaporador para sistema VRF de ar condicionado, tipo cassete, capacidade de 3 TR</v>
          </cell>
          <cell r="C2843" t="str">
            <v>UN</v>
          </cell>
          <cell r="D2843">
            <v>4546.42</v>
          </cell>
          <cell r="E2843">
            <v>771.47</v>
          </cell>
          <cell r="F2843">
            <v>5317.89</v>
          </cell>
        </row>
        <row r="2844">
          <cell r="A2844" t="str">
            <v>43.08.043</v>
          </cell>
          <cell r="B2844" t="str">
            <v>Evaporador para sistema VRF de ar condicionado, tipo cassete, capacidade de 4 TR</v>
          </cell>
          <cell r="C2844" t="str">
            <v>UN</v>
          </cell>
          <cell r="D2844">
            <v>4695.5600000000004</v>
          </cell>
          <cell r="E2844">
            <v>771.47</v>
          </cell>
          <cell r="F2844">
            <v>5467.03</v>
          </cell>
        </row>
        <row r="2845">
          <cell r="A2845" t="str">
            <v>43.10</v>
          </cell>
          <cell r="B2845" t="str">
            <v>Bombas centrifugas, uso geral</v>
          </cell>
        </row>
        <row r="2846">
          <cell r="A2846" t="str">
            <v>43.10.050</v>
          </cell>
          <cell r="B2846" t="str">
            <v>Conjunto motor-bomba (centrífuga) 10 cv, monoestágio, Hman= 24 a 36 mca, Q= 53 a 45 m³/h</v>
          </cell>
          <cell r="C2846" t="str">
            <v>UN</v>
          </cell>
          <cell r="D2846">
            <v>8860.8700000000008</v>
          </cell>
          <cell r="E2846">
            <v>269.32</v>
          </cell>
          <cell r="F2846">
            <v>9130.19</v>
          </cell>
        </row>
        <row r="2847">
          <cell r="A2847" t="str">
            <v>43.10.090</v>
          </cell>
          <cell r="B2847" t="str">
            <v>Conjunto motor-bomba (centrífuga) 20 cv, monoestágio, Hman= 40 a 70 mca, Q= 76 a 28 m³/h</v>
          </cell>
          <cell r="C2847" t="str">
            <v>UN</v>
          </cell>
          <cell r="D2847">
            <v>15152.77</v>
          </cell>
          <cell r="E2847">
            <v>269.32</v>
          </cell>
          <cell r="F2847">
            <v>15422.09</v>
          </cell>
        </row>
        <row r="2848">
          <cell r="A2848" t="str">
            <v>43.10.110</v>
          </cell>
          <cell r="B2848" t="str">
            <v>Conjunto motor-bomba (centrífuga) 5 cv, monoestágio, Hmam= 14 a 26 mca, Q= 56 a 30 m³/h</v>
          </cell>
          <cell r="C2848" t="str">
            <v>UN</v>
          </cell>
          <cell r="D2848">
            <v>4301.5600000000004</v>
          </cell>
          <cell r="E2848">
            <v>269.32</v>
          </cell>
          <cell r="F2848">
            <v>4570.88</v>
          </cell>
        </row>
        <row r="2849">
          <cell r="A2849" t="str">
            <v>43.10.130</v>
          </cell>
          <cell r="B2849" t="str">
            <v>Conjunto motor-bomba (centrífuga) 3/4 cv, monoestágio, Hman= 10 a 16 mca, Q= 12,7 a 8 m³/h</v>
          </cell>
          <cell r="C2849" t="str">
            <v>UN</v>
          </cell>
          <cell r="D2849">
            <v>2238.09</v>
          </cell>
          <cell r="E2849">
            <v>269.32</v>
          </cell>
          <cell r="F2849">
            <v>2507.41</v>
          </cell>
        </row>
        <row r="2850">
          <cell r="A2850" t="str">
            <v>43.10.210</v>
          </cell>
          <cell r="B2850" t="str">
            <v>Conjunto motor-bomba (centrífuga) 60 cv, monoestágio, Hman= 90 a 125 mca, Q= 115 a 50 m³/h</v>
          </cell>
          <cell r="C2850" t="str">
            <v>UN</v>
          </cell>
          <cell r="D2850">
            <v>41852.92</v>
          </cell>
          <cell r="E2850">
            <v>269.32</v>
          </cell>
          <cell r="F2850">
            <v>42122.239999999998</v>
          </cell>
        </row>
        <row r="2851">
          <cell r="A2851" t="str">
            <v>43.10.230</v>
          </cell>
          <cell r="B2851" t="str">
            <v>Conjunto motor-bomba (centrífuga) 2 cv, monoestágio, Hman= 12 a 27 mca, Q= 25 a 8 m³/h</v>
          </cell>
          <cell r="C2851" t="str">
            <v>UN</v>
          </cell>
          <cell r="D2851">
            <v>2867.43</v>
          </cell>
          <cell r="E2851">
            <v>269.32</v>
          </cell>
          <cell r="F2851">
            <v>3136.75</v>
          </cell>
        </row>
        <row r="2852">
          <cell r="A2852" t="str">
            <v>43.10.250</v>
          </cell>
          <cell r="B2852" t="str">
            <v>Conjunto motor-bomba (centrífuga) 15 cv, monoestágio, Hman= 30 a 60 mca, Q= 82 a 20 m³/h</v>
          </cell>
          <cell r="C2852" t="str">
            <v>UN</v>
          </cell>
          <cell r="D2852">
            <v>9163.24</v>
          </cell>
          <cell r="E2852">
            <v>269.32</v>
          </cell>
          <cell r="F2852">
            <v>9432.56</v>
          </cell>
        </row>
        <row r="2853">
          <cell r="A2853" t="str">
            <v>43.10.290</v>
          </cell>
          <cell r="B2853" t="str">
            <v>Conjunto motor-bomba (centrífuga) 5 cv, monoestágio, Hman= 24 a 33 mca, Q= 41,6 a 35,2 m³/h</v>
          </cell>
          <cell r="C2853" t="str">
            <v>UN</v>
          </cell>
          <cell r="D2853">
            <v>4127.9399999999996</v>
          </cell>
          <cell r="E2853">
            <v>269.32</v>
          </cell>
          <cell r="F2853">
            <v>4397.26</v>
          </cell>
        </row>
        <row r="2854">
          <cell r="A2854" t="str">
            <v>43.10.450</v>
          </cell>
          <cell r="B2854" t="str">
            <v>Conjunto motor-bomba (centrífuga) 30 cv, monoestágio, Hman= 20 a 50 mca, Q= 197 a 112 m³/h</v>
          </cell>
          <cell r="C2854" t="str">
            <v>UN</v>
          </cell>
          <cell r="D2854">
            <v>16011.87</v>
          </cell>
          <cell r="E2854">
            <v>269.32</v>
          </cell>
          <cell r="F2854">
            <v>16281.19</v>
          </cell>
        </row>
        <row r="2855">
          <cell r="A2855" t="str">
            <v>43.10.452</v>
          </cell>
          <cell r="B2855" t="str">
            <v>Conjunto motor-bomba (centrífuga) 1,5 cv, multiestágio, Hman= 20 a 35 mca, Q= 7,1 a 4,5 m³/h</v>
          </cell>
          <cell r="C2855" t="str">
            <v>UN</v>
          </cell>
          <cell r="D2855">
            <v>3685.64</v>
          </cell>
          <cell r="E2855">
            <v>269.32</v>
          </cell>
          <cell r="F2855">
            <v>3954.96</v>
          </cell>
        </row>
        <row r="2856">
          <cell r="A2856" t="str">
            <v>43.10.454</v>
          </cell>
          <cell r="B2856" t="str">
            <v>Conjunto motor-bomba (centrífuga) 3 cv, multiestágio, Hman= 30 a 45 mca, Q= 12,4 a 8,4 m³/h</v>
          </cell>
          <cell r="C2856" t="str">
            <v>UN</v>
          </cell>
          <cell r="D2856">
            <v>4737.1899999999996</v>
          </cell>
          <cell r="E2856">
            <v>269.32</v>
          </cell>
          <cell r="F2856">
            <v>5006.51</v>
          </cell>
        </row>
        <row r="2857">
          <cell r="A2857" t="str">
            <v>43.10.456</v>
          </cell>
          <cell r="B2857" t="str">
            <v>Conjunto motor-bomba (centrífuga) 3 cv, multiestágio, Hman= 35 a 60 mca, Q= 7,8 a 5,8 m³/h</v>
          </cell>
          <cell r="C2857" t="str">
            <v>UN</v>
          </cell>
          <cell r="D2857">
            <v>5515.11</v>
          </cell>
          <cell r="E2857">
            <v>269.32</v>
          </cell>
          <cell r="F2857">
            <v>5784.43</v>
          </cell>
        </row>
        <row r="2858">
          <cell r="A2858" t="str">
            <v>43.10.480</v>
          </cell>
          <cell r="B2858" t="str">
            <v>Conjunto motor-bomba (centrífuga) 7,5 cv, multiestágio, Hman= 30 a 80 mca, Q= 21,6 a 12,0 m³/h</v>
          </cell>
          <cell r="C2858" t="str">
            <v>UN</v>
          </cell>
          <cell r="D2858">
            <v>7695.13</v>
          </cell>
          <cell r="E2858">
            <v>269.32</v>
          </cell>
          <cell r="F2858">
            <v>7964.45</v>
          </cell>
        </row>
        <row r="2859">
          <cell r="A2859" t="str">
            <v>43.10.490</v>
          </cell>
          <cell r="B2859" t="str">
            <v>Conjunto motor-bomba (centrífuga) 5 cv, multiestágio, Hman= 25 a 50 mca, Q= 21,0 a 13,3 m³/h</v>
          </cell>
          <cell r="C2859" t="str">
            <v>UN</v>
          </cell>
          <cell r="D2859">
            <v>6003.28</v>
          </cell>
          <cell r="E2859">
            <v>269.32</v>
          </cell>
          <cell r="F2859">
            <v>6272.6</v>
          </cell>
        </row>
        <row r="2860">
          <cell r="A2860" t="str">
            <v>43.10.620</v>
          </cell>
          <cell r="B2860" t="str">
            <v>Conjunto motor-bomba (centrífuga), 0,5 cv, monoestágio, Hman= 10 a 20 mca, Q= 7,5 a 1,5 m³/h</v>
          </cell>
          <cell r="C2860" t="str">
            <v>UN</v>
          </cell>
          <cell r="D2860">
            <v>1448.72</v>
          </cell>
          <cell r="E2860">
            <v>269.32</v>
          </cell>
          <cell r="F2860">
            <v>1718.04</v>
          </cell>
        </row>
        <row r="2861">
          <cell r="A2861" t="str">
            <v>43.10.670</v>
          </cell>
          <cell r="B2861" t="str">
            <v>Conjunto motor-bomba (centrífuga) 0,5 cv, monoestágio, trifásico, Hman= 9 a 21 mca, Q= 8,3 a 2,0 m³/h</v>
          </cell>
          <cell r="C2861" t="str">
            <v>UN</v>
          </cell>
          <cell r="D2861">
            <v>1157.3599999999999</v>
          </cell>
          <cell r="E2861">
            <v>269.32</v>
          </cell>
          <cell r="F2861">
            <v>1426.68</v>
          </cell>
        </row>
        <row r="2862">
          <cell r="A2862" t="str">
            <v>43.10.730</v>
          </cell>
          <cell r="B2862" t="str">
            <v>Conjunto motor-bomba (centrífuga) 30 cv, monoestágio trifásico, Hman= 70 a 94 mca, Q= 34,80 a 61,7 m³/h</v>
          </cell>
          <cell r="C2862" t="str">
            <v>UN</v>
          </cell>
          <cell r="D2862">
            <v>15713.16</v>
          </cell>
          <cell r="E2862">
            <v>269.32</v>
          </cell>
          <cell r="F2862">
            <v>15982.48</v>
          </cell>
        </row>
        <row r="2863">
          <cell r="A2863" t="str">
            <v>43.10.740</v>
          </cell>
          <cell r="B2863" t="str">
            <v>Conjunto motor-bomba (centrífuga) 20 cv, monoestágio trifásico, Hman= 62 a 90 mca, Q= 21,1 a 43,8 m³/h</v>
          </cell>
          <cell r="C2863" t="str">
            <v>UN</v>
          </cell>
          <cell r="D2863">
            <v>11582.09</v>
          </cell>
          <cell r="E2863">
            <v>269.32</v>
          </cell>
          <cell r="F2863">
            <v>11851.41</v>
          </cell>
        </row>
        <row r="2864">
          <cell r="A2864" t="str">
            <v>43.10.750</v>
          </cell>
          <cell r="B2864" t="str">
            <v>Conjunto motor-bomba (centrífuga) 1 cv, monoestágio trifásico, Hman= 8 a 25 mca e Q= 11 a 1,50 m³/h</v>
          </cell>
          <cell r="C2864" t="str">
            <v>UN</v>
          </cell>
          <cell r="D2864">
            <v>1443.58</v>
          </cell>
          <cell r="E2864">
            <v>269.32</v>
          </cell>
          <cell r="F2864">
            <v>1712.9</v>
          </cell>
        </row>
        <row r="2865">
          <cell r="A2865" t="str">
            <v>43.10.770</v>
          </cell>
          <cell r="B2865" t="str">
            <v>Conjunto motor-bomba (centrífuga) 40 cv, monoestágio trifásico, Hman= 45 a 75 mca e Q= 120 a 75 m³/h</v>
          </cell>
          <cell r="C2865" t="str">
            <v>UN</v>
          </cell>
          <cell r="D2865">
            <v>26882.95</v>
          </cell>
          <cell r="E2865">
            <v>269.32</v>
          </cell>
          <cell r="F2865">
            <v>27152.27</v>
          </cell>
        </row>
        <row r="2866">
          <cell r="A2866" t="str">
            <v>43.10.780</v>
          </cell>
          <cell r="B2866" t="str">
            <v>Conjunto motor-bomba (centrífuga) 50 cv, monoestágio trifásico, Hman= 61 a 81 mca e Q= 170 a 80 m³/h</v>
          </cell>
          <cell r="C2866" t="str">
            <v>UN</v>
          </cell>
          <cell r="D2866">
            <v>31455.67</v>
          </cell>
          <cell r="E2866">
            <v>269.32</v>
          </cell>
          <cell r="F2866">
            <v>31724.99</v>
          </cell>
        </row>
        <row r="2867">
          <cell r="A2867" t="str">
            <v>43.10.790</v>
          </cell>
          <cell r="B2867" t="str">
            <v>Conjunto motor-bomba (centrífuga) 1 cv, multiestágio trifásico, Hman= 15 a 30 mca, Q= 6,5 a 4,2 m³/h</v>
          </cell>
          <cell r="C2867" t="str">
            <v>UN</v>
          </cell>
          <cell r="D2867">
            <v>1916.23</v>
          </cell>
          <cell r="E2867">
            <v>269.32</v>
          </cell>
          <cell r="F2867">
            <v>2185.5500000000002</v>
          </cell>
        </row>
        <row r="2868">
          <cell r="A2868" t="str">
            <v>43.10.794</v>
          </cell>
          <cell r="B2868" t="str">
            <v>Conjunto motor-bomba (centrífuga) 1 cv, multiestágio trifásico, Hman= 70 a 115 mca e Q= 1,0 a 1,6 m³/h</v>
          </cell>
          <cell r="C2868" t="str">
            <v>UN</v>
          </cell>
          <cell r="D2868">
            <v>3180.35</v>
          </cell>
          <cell r="E2868">
            <v>269.32</v>
          </cell>
          <cell r="F2868">
            <v>3449.67</v>
          </cell>
        </row>
        <row r="2869">
          <cell r="A2869" t="str">
            <v>43.11</v>
          </cell>
          <cell r="B2869" t="str">
            <v>Bombas submersiveis</v>
          </cell>
        </row>
        <row r="2870">
          <cell r="A2870" t="str">
            <v>43.11.050</v>
          </cell>
          <cell r="B2870" t="str">
            <v>Conjunto motor-bomba submersível para poço profundo de 6´, Q= 10 a 20m³/h, Hman= 80 a 48 mca, até 6 HP</v>
          </cell>
          <cell r="C2870" t="str">
            <v>UN</v>
          </cell>
          <cell r="D2870">
            <v>7436.63</v>
          </cell>
          <cell r="E2870">
            <v>574.32000000000005</v>
          </cell>
          <cell r="F2870">
            <v>8010.95</v>
          </cell>
        </row>
        <row r="2871">
          <cell r="A2871" t="str">
            <v>43.11.060</v>
          </cell>
          <cell r="B2871" t="str">
            <v>Conjunto motor-bomba submersível para poço profundo de 6´, Q= 10 a 20m³/h, Hman= 108 a 64,5 mca, 8 HP</v>
          </cell>
          <cell r="C2871" t="str">
            <v>UN</v>
          </cell>
          <cell r="D2871">
            <v>8489.2800000000007</v>
          </cell>
          <cell r="E2871">
            <v>574.32000000000005</v>
          </cell>
          <cell r="F2871">
            <v>9063.6</v>
          </cell>
        </row>
        <row r="2872">
          <cell r="A2872" t="str">
            <v>43.11.100</v>
          </cell>
          <cell r="B2872" t="str">
            <v>Conjunto motor-bomba submersível para poço profundo de 6´, Q= 10 a 20m³/h, Hman= 274 a 170 mca, 20 HP</v>
          </cell>
          <cell r="C2872" t="str">
            <v>UN</v>
          </cell>
          <cell r="D2872">
            <v>17927.400000000001</v>
          </cell>
          <cell r="E2872">
            <v>574.32000000000005</v>
          </cell>
          <cell r="F2872">
            <v>18501.72</v>
          </cell>
        </row>
        <row r="2873">
          <cell r="A2873" t="str">
            <v>43.11.110</v>
          </cell>
          <cell r="B2873" t="str">
            <v>Conjunto motor-bomba submersível para poço profundo de 6´, Q= 20 a 34m³/h, Hman= 56,5 a 32 mca, até 8 HP</v>
          </cell>
          <cell r="C2873" t="str">
            <v>UN</v>
          </cell>
          <cell r="D2873">
            <v>8084.98</v>
          </cell>
          <cell r="E2873">
            <v>574.32000000000005</v>
          </cell>
          <cell r="F2873">
            <v>8659.2999999999993</v>
          </cell>
        </row>
        <row r="2874">
          <cell r="A2874" t="str">
            <v>43.11.130</v>
          </cell>
          <cell r="B2874" t="str">
            <v>Conjunto motor-bomba submersível para poço profundo de 6´, Q= 20 a 34m³/h, Hman= 92,5 a 53 mca, 12,5 HP</v>
          </cell>
          <cell r="C2874" t="str">
            <v>UN</v>
          </cell>
          <cell r="D2874">
            <v>9537.61</v>
          </cell>
          <cell r="E2874">
            <v>574.32000000000005</v>
          </cell>
          <cell r="F2874">
            <v>10111.93</v>
          </cell>
        </row>
        <row r="2875">
          <cell r="A2875" t="str">
            <v>43.11.150</v>
          </cell>
          <cell r="B2875" t="str">
            <v>Conjunto motor-bomba submersível para poço profundo de 6´, Q= 20 a 34m³/h, Hman= 152 a 88 mca, 20 HP</v>
          </cell>
          <cell r="C2875" t="str">
            <v>UN</v>
          </cell>
          <cell r="D2875">
            <v>16270.19</v>
          </cell>
          <cell r="E2875">
            <v>574.32000000000005</v>
          </cell>
          <cell r="F2875">
            <v>16844.509999999998</v>
          </cell>
        </row>
        <row r="2876">
          <cell r="A2876" t="str">
            <v>43.11.320</v>
          </cell>
          <cell r="B2876" t="str">
            <v>Conjunto motor-bomba submersível vertical para esgoto, Q= 4,8 a 25,8 m³/h, Hmam= 19 a 5 mca, potência 1 cv, diâmetro de sólidos até 20mm</v>
          </cell>
          <cell r="C2876" t="str">
            <v>UN</v>
          </cell>
          <cell r="D2876">
            <v>5550.4</v>
          </cell>
          <cell r="E2876">
            <v>382.88</v>
          </cell>
          <cell r="F2876">
            <v>5933.28</v>
          </cell>
        </row>
        <row r="2877">
          <cell r="A2877" t="str">
            <v>43.11.330</v>
          </cell>
          <cell r="B2877" t="str">
            <v>Conjunto motor-bomba submersível vertical para esgoto, Q= 4,6 a 57,2 m³/h, Hman= 13 a 4 mca, potência 2 a 3,5 cv, diâmetro de sólidos até 50mm</v>
          </cell>
          <cell r="C2877" t="str">
            <v>UN</v>
          </cell>
          <cell r="D2877">
            <v>7340.99</v>
          </cell>
          <cell r="E2877">
            <v>382.88</v>
          </cell>
          <cell r="F2877">
            <v>7723.87</v>
          </cell>
        </row>
        <row r="2878">
          <cell r="A2878" t="str">
            <v>43.11.360</v>
          </cell>
          <cell r="B2878" t="str">
            <v>Conjunto motor-bomba submersível vertical para águas residuais, Q= 2 a16 m³/h, Hman= 12 a 2 mca, potência de 0,5 cv</v>
          </cell>
          <cell r="C2878" t="str">
            <v>UN</v>
          </cell>
          <cell r="D2878">
            <v>2111.9899999999998</v>
          </cell>
          <cell r="E2878">
            <v>382.88</v>
          </cell>
          <cell r="F2878">
            <v>2494.87</v>
          </cell>
        </row>
        <row r="2879">
          <cell r="A2879" t="str">
            <v>43.11.370</v>
          </cell>
          <cell r="B2879" t="str">
            <v>Conjunto motor-bomba submersível vertical para águas residuais, Q= 3 a 20 m³/h, Hman= 13 a 5 mca, potência de 1 cv</v>
          </cell>
          <cell r="C2879" t="str">
            <v>UN</v>
          </cell>
          <cell r="D2879">
            <v>2834.57</v>
          </cell>
          <cell r="E2879">
            <v>382.88</v>
          </cell>
          <cell r="F2879">
            <v>3217.45</v>
          </cell>
        </row>
        <row r="2880">
          <cell r="A2880" t="str">
            <v>43.11.380</v>
          </cell>
          <cell r="B2880" t="str">
            <v>Conjunto motor-bomba submersível vertical para águas residuais, Q= 10 a 50 m³/h, Hman= 22 a 4 mca, potência 4 cv</v>
          </cell>
          <cell r="C2880" t="str">
            <v>UN</v>
          </cell>
          <cell r="D2880">
            <v>5861.16</v>
          </cell>
          <cell r="E2880">
            <v>382.88</v>
          </cell>
          <cell r="F2880">
            <v>6244.04</v>
          </cell>
        </row>
        <row r="2881">
          <cell r="A2881" t="str">
            <v>43.11.390</v>
          </cell>
          <cell r="B2881" t="str">
            <v>Conjunto motor-bomba submersível vertical para águas residuais, Q= 8 a 45 m³/h, Hman= 10,5 a 3,5 mca, potência 1,5 cv</v>
          </cell>
          <cell r="C2881" t="str">
            <v>UN</v>
          </cell>
          <cell r="D2881">
            <v>3830.96</v>
          </cell>
          <cell r="E2881">
            <v>382.88</v>
          </cell>
          <cell r="F2881">
            <v>4213.84</v>
          </cell>
        </row>
        <row r="2882">
          <cell r="A2882" t="str">
            <v>43.11.400</v>
          </cell>
          <cell r="B2882" t="str">
            <v>Conjunto motor-bomba submersível vertical para esgoto, Q= 3,4 a 86,3 m³/h, Hman= 14 a 5 mca, potência 5 cv</v>
          </cell>
          <cell r="C2882" t="str">
            <v>UN</v>
          </cell>
          <cell r="D2882">
            <v>12852.56</v>
          </cell>
          <cell r="E2882">
            <v>382.88</v>
          </cell>
          <cell r="F2882">
            <v>13235.44</v>
          </cell>
        </row>
        <row r="2883">
          <cell r="A2883" t="str">
            <v>43.11.410</v>
          </cell>
          <cell r="B2883" t="str">
            <v>Conjunto motor-bomba submersível vertical para esgoto, Q= 9,1 a 113,6m³/h, Hman= 20 a 15 mca, potência 10 cv</v>
          </cell>
          <cell r="C2883" t="str">
            <v>UN</v>
          </cell>
          <cell r="D2883">
            <v>21068.97</v>
          </cell>
          <cell r="E2883">
            <v>382.88</v>
          </cell>
          <cell r="F2883">
            <v>21451.85</v>
          </cell>
        </row>
        <row r="2884">
          <cell r="A2884" t="str">
            <v>43.11.420</v>
          </cell>
          <cell r="B2884" t="str">
            <v>Conjunto motor-bomba submersível vertical para esgoto, Q=9,3 a 69,0 m³/h, Hman=15 a 7 mca, potência 3cv, diâmetro de sólidos 50/65mm</v>
          </cell>
          <cell r="C2884" t="str">
            <v>UN</v>
          </cell>
          <cell r="D2884">
            <v>6975.81</v>
          </cell>
          <cell r="E2884">
            <v>382.88</v>
          </cell>
          <cell r="F2884">
            <v>7358.69</v>
          </cell>
        </row>
        <row r="2885">
          <cell r="A2885" t="str">
            <v>43.11.460</v>
          </cell>
          <cell r="B2885" t="str">
            <v>Conjunto motor-bomba submersível vertical para esgoto, Q= 40 m³/h, Hman= 40 mca, diâmetro de sólidos até 50 mm</v>
          </cell>
          <cell r="C2885" t="str">
            <v>UN</v>
          </cell>
          <cell r="D2885">
            <v>25363.02</v>
          </cell>
          <cell r="E2885">
            <v>382.88</v>
          </cell>
          <cell r="F2885">
            <v>25745.9</v>
          </cell>
        </row>
        <row r="2886">
          <cell r="A2886" t="str">
            <v>43.12</v>
          </cell>
          <cell r="B2886" t="str">
            <v>Bombas especiais, uso industrial</v>
          </cell>
        </row>
        <row r="2887">
          <cell r="A2887" t="str">
            <v>43.12.500</v>
          </cell>
          <cell r="B2887" t="str">
            <v>Filtro de areia com carga de areia filtrante, vazão de 16,9 m³/h</v>
          </cell>
          <cell r="C2887" t="str">
            <v>UN</v>
          </cell>
          <cell r="D2887">
            <v>3279.58</v>
          </cell>
          <cell r="E2887">
            <v>134.66</v>
          </cell>
          <cell r="F2887">
            <v>3414.24</v>
          </cell>
        </row>
        <row r="2888">
          <cell r="A2888" t="str">
            <v>43.20</v>
          </cell>
          <cell r="B2888" t="str">
            <v>Reparos, conservacoes e complementos - GRUPO 43</v>
          </cell>
        </row>
        <row r="2889">
          <cell r="A2889" t="str">
            <v>43.20.130</v>
          </cell>
          <cell r="B2889" t="str">
            <v>Caixa de passagem para condicionamento de ar tipo Split, com saída de dreno único na vertical - 39 x 22 x 6 cm</v>
          </cell>
          <cell r="C2889" t="str">
            <v>UN</v>
          </cell>
          <cell r="D2889">
            <v>28.2</v>
          </cell>
          <cell r="E2889">
            <v>12.95</v>
          </cell>
          <cell r="F2889">
            <v>41.15</v>
          </cell>
        </row>
        <row r="2890">
          <cell r="A2890" t="str">
            <v>43.20.140</v>
          </cell>
          <cell r="B2890" t="str">
            <v>Bomba de remoção de condensados para condicionadores de ar</v>
          </cell>
          <cell r="C2890" t="str">
            <v>UN</v>
          </cell>
          <cell r="D2890">
            <v>674.02</v>
          </cell>
          <cell r="E2890">
            <v>47.86</v>
          </cell>
          <cell r="F2890">
            <v>721.88</v>
          </cell>
        </row>
        <row r="2891">
          <cell r="A2891" t="str">
            <v>43.20.200</v>
          </cell>
          <cell r="B2891" t="str">
            <v>Controlador de temperatura analógico</v>
          </cell>
          <cell r="C2891" t="str">
            <v>UN</v>
          </cell>
          <cell r="D2891">
            <v>334.51</v>
          </cell>
          <cell r="E2891">
            <v>23.94</v>
          </cell>
          <cell r="F2891">
            <v>358.45</v>
          </cell>
        </row>
        <row r="2892">
          <cell r="A2892" t="str">
            <v>43.20.210</v>
          </cell>
          <cell r="B2892" t="str">
            <v>Bomba de circulação para água quente</v>
          </cell>
          <cell r="C2892" t="str">
            <v>UN</v>
          </cell>
          <cell r="D2892">
            <v>687.7</v>
          </cell>
          <cell r="E2892">
            <v>23.94</v>
          </cell>
          <cell r="F2892">
            <v>711.64</v>
          </cell>
        </row>
        <row r="2893">
          <cell r="A2893" t="str">
            <v>43.20.250</v>
          </cell>
          <cell r="B2893" t="str">
            <v>Poço termométrico em alumínio, com haste de 30mm e rosca 1/2" npt</v>
          </cell>
          <cell r="C2893" t="str">
            <v>UN</v>
          </cell>
          <cell r="D2893">
            <v>54.32</v>
          </cell>
          <cell r="E2893">
            <v>9.57</v>
          </cell>
          <cell r="F2893">
            <v>63.89</v>
          </cell>
        </row>
        <row r="2894">
          <cell r="A2894" t="str">
            <v>43.20.260</v>
          </cell>
          <cell r="B2894" t="str">
            <v>Termostato para aquecimento ou refrigeração com programação horária</v>
          </cell>
          <cell r="C2894" t="str">
            <v>UN</v>
          </cell>
          <cell r="D2894">
            <v>420.37</v>
          </cell>
          <cell r="E2894">
            <v>23.94</v>
          </cell>
          <cell r="F2894">
            <v>444.31</v>
          </cell>
        </row>
        <row r="2895">
          <cell r="A2895" t="str">
            <v>44</v>
          </cell>
          <cell r="B2895" t="str">
            <v>APARELHOS E METAIS HIDRAULICOS</v>
          </cell>
        </row>
        <row r="2896">
          <cell r="A2896" t="str">
            <v>44.01</v>
          </cell>
          <cell r="B2896" t="str">
            <v>Aparelhos e loucas</v>
          </cell>
        </row>
        <row r="2897">
          <cell r="A2897" t="str">
            <v>44.01.030</v>
          </cell>
          <cell r="B2897" t="str">
            <v>Bacia turca de louça - 6 litros</v>
          </cell>
          <cell r="C2897" t="str">
            <v>UN</v>
          </cell>
          <cell r="D2897">
            <v>670.17</v>
          </cell>
          <cell r="E2897">
            <v>57.6</v>
          </cell>
          <cell r="F2897">
            <v>727.77</v>
          </cell>
        </row>
        <row r="2898">
          <cell r="A2898" t="str">
            <v>44.01.040</v>
          </cell>
          <cell r="B2898" t="str">
            <v xml:space="preserve">Bacia sifonada com caixa de descarga acoplada e tampa - infantil	</v>
          </cell>
          <cell r="C2898" t="str">
            <v>UN</v>
          </cell>
          <cell r="D2898">
            <v>807.92</v>
          </cell>
          <cell r="E2898">
            <v>67.33</v>
          </cell>
          <cell r="F2898">
            <v>875.25</v>
          </cell>
        </row>
        <row r="2899">
          <cell r="A2899" t="str">
            <v>44.01.050</v>
          </cell>
          <cell r="B2899" t="str">
            <v>Bacia sifonada de louça sem tampa - 6 litros</v>
          </cell>
          <cell r="C2899" t="str">
            <v>UN</v>
          </cell>
          <cell r="D2899">
            <v>250.69</v>
          </cell>
          <cell r="E2899">
            <v>57.6</v>
          </cell>
          <cell r="F2899">
            <v>308.29000000000002</v>
          </cell>
        </row>
        <row r="2900">
          <cell r="A2900" t="str">
            <v>44.01.070</v>
          </cell>
          <cell r="B2900" t="str">
            <v>Bacia sifonada de louça sem tampa com saída horizontal - 6 litros</v>
          </cell>
          <cell r="C2900" t="str">
            <v>UN</v>
          </cell>
          <cell r="D2900">
            <v>420.91</v>
          </cell>
          <cell r="E2900">
            <v>57.6</v>
          </cell>
          <cell r="F2900">
            <v>478.51</v>
          </cell>
        </row>
        <row r="2901">
          <cell r="A2901" t="str">
            <v>44.01.100</v>
          </cell>
          <cell r="B2901" t="str">
            <v>Lavatório de louça sem coluna</v>
          </cell>
          <cell r="C2901" t="str">
            <v>UN</v>
          </cell>
          <cell r="D2901">
            <v>79.92</v>
          </cell>
          <cell r="E2901">
            <v>67.33</v>
          </cell>
          <cell r="F2901">
            <v>147.25</v>
          </cell>
        </row>
        <row r="2902">
          <cell r="A2902" t="str">
            <v>44.01.110</v>
          </cell>
          <cell r="B2902" t="str">
            <v>Lavatório de louça com coluna</v>
          </cell>
          <cell r="C2902" t="str">
            <v>UN</v>
          </cell>
          <cell r="D2902">
            <v>214.79</v>
          </cell>
          <cell r="E2902">
            <v>67.33</v>
          </cell>
          <cell r="F2902">
            <v>282.12</v>
          </cell>
        </row>
        <row r="2903">
          <cell r="A2903" t="str">
            <v>44.01.160</v>
          </cell>
          <cell r="B2903" t="str">
            <v>Lavatório de louça pequeno com coluna suspensa - linha especial</v>
          </cell>
          <cell r="C2903" t="str">
            <v>UN</v>
          </cell>
          <cell r="D2903">
            <v>625.73</v>
          </cell>
          <cell r="E2903">
            <v>67.33</v>
          </cell>
          <cell r="F2903">
            <v>693.06</v>
          </cell>
        </row>
        <row r="2904">
          <cell r="A2904" t="str">
            <v>44.01.170</v>
          </cell>
          <cell r="B2904" t="str">
            <v>Lavatório em polipropileno</v>
          </cell>
          <cell r="C2904" t="str">
            <v>UN</v>
          </cell>
          <cell r="D2904">
            <v>39.479999999999997</v>
          </cell>
          <cell r="E2904">
            <v>23.94</v>
          </cell>
          <cell r="F2904">
            <v>63.42</v>
          </cell>
        </row>
        <row r="2905">
          <cell r="A2905" t="str">
            <v>44.01.200</v>
          </cell>
          <cell r="B2905" t="str">
            <v>Mictório de louça sifonado auto aspirante</v>
          </cell>
          <cell r="C2905" t="str">
            <v>UN</v>
          </cell>
          <cell r="D2905">
            <v>391.95</v>
          </cell>
          <cell r="E2905">
            <v>67.33</v>
          </cell>
          <cell r="F2905">
            <v>459.28</v>
          </cell>
        </row>
        <row r="2906">
          <cell r="A2906" t="str">
            <v>44.01.240</v>
          </cell>
          <cell r="B2906" t="str">
            <v>Lavatório em louça com coluna suspensa</v>
          </cell>
          <cell r="C2906" t="str">
            <v>UN</v>
          </cell>
          <cell r="D2906">
            <v>562.89</v>
          </cell>
          <cell r="E2906">
            <v>67.33</v>
          </cell>
          <cell r="F2906">
            <v>630.22</v>
          </cell>
        </row>
        <row r="2907">
          <cell r="A2907" t="str">
            <v>44.01.270</v>
          </cell>
          <cell r="B2907" t="str">
            <v>Cuba de louça de embutir oval</v>
          </cell>
          <cell r="C2907" t="str">
            <v>UN</v>
          </cell>
          <cell r="D2907">
            <v>99.44</v>
          </cell>
          <cell r="E2907">
            <v>23.94</v>
          </cell>
          <cell r="F2907">
            <v>123.38</v>
          </cell>
        </row>
        <row r="2908">
          <cell r="A2908" t="str">
            <v>44.01.310</v>
          </cell>
          <cell r="B2908" t="str">
            <v>Tanque de louça com coluna de 30 litros</v>
          </cell>
          <cell r="C2908" t="str">
            <v>UN</v>
          </cell>
          <cell r="D2908">
            <v>636.98</v>
          </cell>
          <cell r="E2908">
            <v>143.58000000000001</v>
          </cell>
          <cell r="F2908">
            <v>780.56</v>
          </cell>
        </row>
        <row r="2909">
          <cell r="A2909" t="str">
            <v>44.01.360</v>
          </cell>
          <cell r="B2909" t="str">
            <v>Tanque de louça com coluna de 18 a 20 litros</v>
          </cell>
          <cell r="C2909" t="str">
            <v>UN</v>
          </cell>
          <cell r="D2909">
            <v>524.35</v>
          </cell>
          <cell r="E2909">
            <v>143.58000000000001</v>
          </cell>
          <cell r="F2909">
            <v>667.93</v>
          </cell>
        </row>
        <row r="2910">
          <cell r="A2910" t="str">
            <v>44.01.370</v>
          </cell>
          <cell r="B2910" t="str">
            <v>Tanque em granito sintético, linha comercial - sem pertences</v>
          </cell>
          <cell r="C2910" t="str">
            <v>UN</v>
          </cell>
          <cell r="D2910">
            <v>200.96</v>
          </cell>
          <cell r="E2910">
            <v>47.86</v>
          </cell>
          <cell r="F2910">
            <v>248.82</v>
          </cell>
        </row>
        <row r="2911">
          <cell r="A2911" t="str">
            <v>44.01.610</v>
          </cell>
          <cell r="B2911" t="str">
            <v>Lavatório de louça para canto, sem coluna - sem pertences</v>
          </cell>
          <cell r="C2911" t="str">
            <v>UN</v>
          </cell>
          <cell r="D2911">
            <v>208.06</v>
          </cell>
          <cell r="E2911">
            <v>23.94</v>
          </cell>
          <cell r="F2911">
            <v>232</v>
          </cell>
        </row>
        <row r="2912">
          <cell r="A2912" t="str">
            <v>44.01.680</v>
          </cell>
          <cell r="B2912" t="str">
            <v>Caixa de descarga em plástico, de sobrepor, capacidade 9 litros com engate flexível</v>
          </cell>
          <cell r="C2912" t="str">
            <v>UN</v>
          </cell>
          <cell r="D2912">
            <v>51.4</v>
          </cell>
          <cell r="E2912">
            <v>15.8</v>
          </cell>
          <cell r="F2912">
            <v>67.2</v>
          </cell>
        </row>
        <row r="2913">
          <cell r="A2913" t="str">
            <v>44.01.690</v>
          </cell>
          <cell r="B2913" t="str">
            <v>Tanque de louça sem coluna de 30 litros</v>
          </cell>
          <cell r="C2913" t="str">
            <v>UN</v>
          </cell>
          <cell r="D2913">
            <v>495.94</v>
          </cell>
          <cell r="E2913">
            <v>143.58000000000001</v>
          </cell>
          <cell r="F2913">
            <v>639.52</v>
          </cell>
        </row>
        <row r="2914">
          <cell r="A2914" t="str">
            <v>44.01.800</v>
          </cell>
          <cell r="B2914" t="str">
            <v>Bacia sifonada com caixa de descarga acoplada sem tampa - 6 litros</v>
          </cell>
          <cell r="C2914" t="str">
            <v>CJ</v>
          </cell>
          <cell r="D2914">
            <v>680.14</v>
          </cell>
          <cell r="E2914">
            <v>57.6</v>
          </cell>
          <cell r="F2914">
            <v>737.74</v>
          </cell>
        </row>
        <row r="2915">
          <cell r="A2915" t="str">
            <v>44.01.850</v>
          </cell>
          <cell r="B2915" t="str">
            <v>Cuba de louça de embutir redonda</v>
          </cell>
          <cell r="C2915" t="str">
            <v>UN</v>
          </cell>
          <cell r="D2915">
            <v>104.41</v>
          </cell>
          <cell r="E2915">
            <v>23.94</v>
          </cell>
          <cell r="F2915">
            <v>128.35</v>
          </cell>
        </row>
        <row r="2916">
          <cell r="A2916" t="str">
            <v>44.02</v>
          </cell>
          <cell r="B2916" t="str">
            <v>Bancadas e tampos</v>
          </cell>
        </row>
        <row r="2917">
          <cell r="A2917" t="str">
            <v>44.02.062</v>
          </cell>
          <cell r="B2917" t="str">
            <v>Tampo/bancada em granito, com frontão, espessura de 2 cm, acabamento polido</v>
          </cell>
          <cell r="C2917" t="str">
            <v>M2</v>
          </cell>
          <cell r="D2917">
            <v>644.08000000000004</v>
          </cell>
          <cell r="E2917">
            <v>79.099999999999994</v>
          </cell>
          <cell r="F2917">
            <v>723.18</v>
          </cell>
        </row>
        <row r="2918">
          <cell r="A2918" t="str">
            <v>44.02.100</v>
          </cell>
          <cell r="B2918" t="str">
            <v>Tampo/bancada em mármore nacional espessura de 3 cm</v>
          </cell>
          <cell r="C2918" t="str">
            <v>M2</v>
          </cell>
          <cell r="D2918">
            <v>977.97</v>
          </cell>
          <cell r="E2918">
            <v>86.32</v>
          </cell>
          <cell r="F2918">
            <v>1064.29</v>
          </cell>
        </row>
        <row r="2919">
          <cell r="A2919" t="str">
            <v>44.02.200</v>
          </cell>
          <cell r="B2919" t="str">
            <v>Tampo/bancada em concreto armado, revestido em aço inoxidável fosco polido</v>
          </cell>
          <cell r="C2919" t="str">
            <v>M2</v>
          </cell>
          <cell r="D2919">
            <v>1195.1099999999999</v>
          </cell>
          <cell r="E2919">
            <v>174.86</v>
          </cell>
          <cell r="F2919">
            <v>1369.97</v>
          </cell>
        </row>
        <row r="2920">
          <cell r="A2920" t="str">
            <v>44.02.300</v>
          </cell>
          <cell r="B2920" t="str">
            <v>Superfície sólido mineral para bancadas, saias, frontões e/ou cubas</v>
          </cell>
          <cell r="C2920" t="str">
            <v>M2</v>
          </cell>
          <cell r="D2920">
            <v>2570.89</v>
          </cell>
          <cell r="F2920">
            <v>2570.89</v>
          </cell>
        </row>
        <row r="2921">
          <cell r="A2921" t="str">
            <v>44.03</v>
          </cell>
          <cell r="B2921" t="str">
            <v>Acessorios e metais</v>
          </cell>
        </row>
        <row r="2922">
          <cell r="A2922" t="str">
            <v>44.03.010</v>
          </cell>
          <cell r="B2922" t="str">
            <v>Dispenser toalheiro em ABS e policarbonato para bobina de 20 cm x 200 m, com alavanca</v>
          </cell>
          <cell r="C2922" t="str">
            <v>UN</v>
          </cell>
          <cell r="D2922">
            <v>245.12</v>
          </cell>
          <cell r="E2922">
            <v>5.92</v>
          </cell>
          <cell r="F2922">
            <v>251.04</v>
          </cell>
        </row>
        <row r="2923">
          <cell r="A2923" t="str">
            <v>44.03.020</v>
          </cell>
          <cell r="B2923" t="str">
            <v>Meia saboneteira de louça de embutir</v>
          </cell>
          <cell r="C2923" t="str">
            <v>UN</v>
          </cell>
          <cell r="D2923">
            <v>41.75</v>
          </cell>
          <cell r="E2923">
            <v>14.25</v>
          </cell>
          <cell r="F2923">
            <v>56</v>
          </cell>
        </row>
        <row r="2924">
          <cell r="A2924" t="str">
            <v>44.03.030</v>
          </cell>
          <cell r="B2924" t="str">
            <v>Dispenser toalheiro metálico esmaltado para bobina de 25cm x 50m, sem alavanca</v>
          </cell>
          <cell r="C2924" t="str">
            <v>UN</v>
          </cell>
          <cell r="D2924">
            <v>63.02</v>
          </cell>
          <cell r="E2924">
            <v>5.92</v>
          </cell>
          <cell r="F2924">
            <v>68.94</v>
          </cell>
        </row>
        <row r="2925">
          <cell r="A2925" t="str">
            <v>44.03.040</v>
          </cell>
          <cell r="B2925" t="str">
            <v>Saboneteira de louça de embutir</v>
          </cell>
          <cell r="C2925" t="str">
            <v>UN</v>
          </cell>
          <cell r="D2925">
            <v>48.56</v>
          </cell>
          <cell r="E2925">
            <v>14.25</v>
          </cell>
          <cell r="F2925">
            <v>62.81</v>
          </cell>
        </row>
        <row r="2926">
          <cell r="A2926" t="str">
            <v>44.03.050</v>
          </cell>
          <cell r="B2926" t="str">
            <v>Dispenser papel higiênico em ABS para rolão 300 / 600 m, com visor</v>
          </cell>
          <cell r="C2926" t="str">
            <v>UN</v>
          </cell>
          <cell r="D2926">
            <v>93.59</v>
          </cell>
          <cell r="E2926">
            <v>5.92</v>
          </cell>
          <cell r="F2926">
            <v>99.51</v>
          </cell>
        </row>
        <row r="2927">
          <cell r="A2927" t="str">
            <v>44.03.080</v>
          </cell>
          <cell r="B2927" t="str">
            <v>Porta-papel de louça de embutir</v>
          </cell>
          <cell r="C2927" t="str">
            <v>UN</v>
          </cell>
          <cell r="D2927">
            <v>49.08</v>
          </cell>
          <cell r="E2927">
            <v>14.25</v>
          </cell>
          <cell r="F2927">
            <v>63.33</v>
          </cell>
        </row>
        <row r="2928">
          <cell r="A2928" t="str">
            <v>44.03.090</v>
          </cell>
          <cell r="B2928" t="str">
            <v>Cabide cromado para banheiro</v>
          </cell>
          <cell r="C2928" t="str">
            <v>UN</v>
          </cell>
          <cell r="D2928">
            <v>32.03</v>
          </cell>
          <cell r="E2928">
            <v>5.92</v>
          </cell>
          <cell r="F2928">
            <v>37.950000000000003</v>
          </cell>
        </row>
        <row r="2929">
          <cell r="A2929" t="str">
            <v>44.03.130</v>
          </cell>
          <cell r="B2929" t="str">
            <v>Saboneteira tipo dispenser, para refil de 800 ml</v>
          </cell>
          <cell r="C2929" t="str">
            <v>UN</v>
          </cell>
          <cell r="D2929">
            <v>45.34</v>
          </cell>
          <cell r="E2929">
            <v>5.92</v>
          </cell>
          <cell r="F2929">
            <v>51.26</v>
          </cell>
        </row>
        <row r="2930">
          <cell r="A2930" t="str">
            <v>44.03.180</v>
          </cell>
          <cell r="B2930" t="str">
            <v>Dispenser toalheiro em ABS, para folhas</v>
          </cell>
          <cell r="C2930" t="str">
            <v>UN</v>
          </cell>
          <cell r="D2930">
            <v>64.06</v>
          </cell>
          <cell r="E2930">
            <v>5.92</v>
          </cell>
          <cell r="F2930">
            <v>69.98</v>
          </cell>
        </row>
        <row r="2931">
          <cell r="A2931" t="str">
            <v>44.03.210</v>
          </cell>
          <cell r="B2931" t="str">
            <v>Ducha cromada simples</v>
          </cell>
          <cell r="C2931" t="str">
            <v>UN</v>
          </cell>
          <cell r="D2931">
            <v>65.03</v>
          </cell>
          <cell r="E2931">
            <v>23.94</v>
          </cell>
          <cell r="F2931">
            <v>88.97</v>
          </cell>
        </row>
        <row r="2932">
          <cell r="A2932" t="str">
            <v>44.03.260</v>
          </cell>
          <cell r="B2932" t="str">
            <v>Armário de plástico de embutir, para lavatório</v>
          </cell>
          <cell r="C2932" t="str">
            <v>UN</v>
          </cell>
          <cell r="D2932">
            <v>116.88</v>
          </cell>
          <cell r="E2932">
            <v>43.16</v>
          </cell>
          <cell r="F2932">
            <v>160.04</v>
          </cell>
        </row>
        <row r="2933">
          <cell r="A2933" t="str">
            <v>44.03.300</v>
          </cell>
          <cell r="B2933" t="str">
            <v>Torneira volante tipo alavanca</v>
          </cell>
          <cell r="C2933" t="str">
            <v>UN</v>
          </cell>
          <cell r="D2933">
            <v>187.9</v>
          </cell>
          <cell r="E2933">
            <v>18.260000000000002</v>
          </cell>
          <cell r="F2933">
            <v>206.16</v>
          </cell>
        </row>
        <row r="2934">
          <cell r="A2934" t="str">
            <v>44.03.315</v>
          </cell>
          <cell r="B2934" t="str">
            <v>Torneira de mesa com bica móvel e alavanca</v>
          </cell>
          <cell r="C2934" t="str">
            <v>UN</v>
          </cell>
          <cell r="D2934">
            <v>88.51</v>
          </cell>
          <cell r="E2934">
            <v>18.260000000000002</v>
          </cell>
          <cell r="F2934">
            <v>106.77</v>
          </cell>
        </row>
        <row r="2935">
          <cell r="A2935" t="str">
            <v>44.03.316</v>
          </cell>
          <cell r="B2935" t="str">
            <v>Torneira misturador clínica de mesa com arejador articulado, acionamento cotovelo</v>
          </cell>
          <cell r="C2935" t="str">
            <v>UN</v>
          </cell>
          <cell r="D2935">
            <v>379.38</v>
          </cell>
          <cell r="E2935">
            <v>67.010000000000005</v>
          </cell>
          <cell r="F2935">
            <v>446.39</v>
          </cell>
        </row>
        <row r="2936">
          <cell r="A2936" t="str">
            <v>44.03.360</v>
          </cell>
          <cell r="B2936" t="str">
            <v>Ducha higiênica cromada</v>
          </cell>
          <cell r="C2936" t="str">
            <v>UN</v>
          </cell>
          <cell r="D2936">
            <v>497.88</v>
          </cell>
          <cell r="E2936">
            <v>23.94</v>
          </cell>
          <cell r="F2936">
            <v>521.82000000000005</v>
          </cell>
        </row>
        <row r="2937">
          <cell r="A2937" t="str">
            <v>44.03.370</v>
          </cell>
          <cell r="B2937" t="str">
            <v>Torneira curta com rosca para uso geral, em latão fundido sem acabamento, DN= 1/2´</v>
          </cell>
          <cell r="C2937" t="str">
            <v>UN</v>
          </cell>
          <cell r="D2937">
            <v>30.04</v>
          </cell>
          <cell r="E2937">
            <v>16.84</v>
          </cell>
          <cell r="F2937">
            <v>46.88</v>
          </cell>
        </row>
        <row r="2938">
          <cell r="A2938" t="str">
            <v>44.03.380</v>
          </cell>
          <cell r="B2938" t="str">
            <v>Torneira curta com rosca para uso geral, em latão fundido sem acabamento, DN= 3/4´</v>
          </cell>
          <cell r="C2938" t="str">
            <v>UN</v>
          </cell>
          <cell r="D2938">
            <v>30.02</v>
          </cell>
          <cell r="E2938">
            <v>16.84</v>
          </cell>
          <cell r="F2938">
            <v>46.86</v>
          </cell>
        </row>
        <row r="2939">
          <cell r="A2939" t="str">
            <v>44.03.400</v>
          </cell>
          <cell r="B2939" t="str">
            <v>Torneira curta com rosca para uso geral, em latão fundido cromado, DN= 3/4´</v>
          </cell>
          <cell r="C2939" t="str">
            <v>UN</v>
          </cell>
          <cell r="D2939">
            <v>37.130000000000003</v>
          </cell>
          <cell r="E2939">
            <v>16.84</v>
          </cell>
          <cell r="F2939">
            <v>53.97</v>
          </cell>
        </row>
        <row r="2940">
          <cell r="A2940" t="str">
            <v>44.03.420</v>
          </cell>
          <cell r="B2940" t="str">
            <v>Torneira curta sem rosca para uso geral, em latão fundido sem acabamento, DN= 3/4´</v>
          </cell>
          <cell r="C2940" t="str">
            <v>UN</v>
          </cell>
          <cell r="D2940">
            <v>20.29</v>
          </cell>
          <cell r="E2940">
            <v>16.84</v>
          </cell>
          <cell r="F2940">
            <v>37.130000000000003</v>
          </cell>
        </row>
        <row r="2941">
          <cell r="A2941" t="str">
            <v>44.03.430</v>
          </cell>
          <cell r="B2941" t="str">
            <v>Torneira curta sem rosca para uso geral, em latão fundido cromado, DN= 1/2´</v>
          </cell>
          <cell r="C2941" t="str">
            <v>UN</v>
          </cell>
          <cell r="D2941">
            <v>28.99</v>
          </cell>
          <cell r="E2941">
            <v>16.84</v>
          </cell>
          <cell r="F2941">
            <v>45.83</v>
          </cell>
        </row>
        <row r="2942">
          <cell r="A2942" t="str">
            <v>44.03.440</v>
          </cell>
          <cell r="B2942" t="str">
            <v>Torneira curta sem rosca para uso geral, em latão fundido cromado, DN= 3/4´</v>
          </cell>
          <cell r="C2942" t="str">
            <v>UN</v>
          </cell>
          <cell r="D2942">
            <v>28.87</v>
          </cell>
          <cell r="E2942">
            <v>16.84</v>
          </cell>
          <cell r="F2942">
            <v>45.71</v>
          </cell>
        </row>
        <row r="2943">
          <cell r="A2943" t="str">
            <v>44.03.450</v>
          </cell>
          <cell r="B2943" t="str">
            <v>Torneira longa sem rosca para uso geral, em latão fundido cromado</v>
          </cell>
          <cell r="C2943" t="str">
            <v>UN</v>
          </cell>
          <cell r="D2943">
            <v>49.24</v>
          </cell>
          <cell r="E2943">
            <v>16.84</v>
          </cell>
          <cell r="F2943">
            <v>66.08</v>
          </cell>
        </row>
        <row r="2944">
          <cell r="A2944" t="str">
            <v>44.03.470</v>
          </cell>
          <cell r="B2944" t="str">
            <v>Torneira de parede para pia com bica móvel e arejador, em latão fundido cromado</v>
          </cell>
          <cell r="C2944" t="str">
            <v>UN</v>
          </cell>
          <cell r="D2944">
            <v>59.65</v>
          </cell>
          <cell r="E2944">
            <v>16.84</v>
          </cell>
          <cell r="F2944">
            <v>76.489999999999995</v>
          </cell>
        </row>
        <row r="2945">
          <cell r="A2945" t="str">
            <v>44.03.500</v>
          </cell>
          <cell r="B2945" t="str">
            <v>Aparelho misturador de parede, para pia, com bica móvel, acabamento cromado</v>
          </cell>
          <cell r="C2945" t="str">
            <v>UN</v>
          </cell>
          <cell r="D2945">
            <v>548.04999999999995</v>
          </cell>
          <cell r="E2945">
            <v>67.010000000000005</v>
          </cell>
          <cell r="F2945">
            <v>615.05999999999995</v>
          </cell>
        </row>
        <row r="2946">
          <cell r="A2946" t="str">
            <v>44.03.510</v>
          </cell>
          <cell r="B2946" t="str">
            <v>Torneira de parede antivandalismo, DN= 3/4´</v>
          </cell>
          <cell r="C2946" t="str">
            <v>UN</v>
          </cell>
          <cell r="D2946">
            <v>442.53</v>
          </cell>
          <cell r="E2946">
            <v>38.369999999999997</v>
          </cell>
          <cell r="F2946">
            <v>480.9</v>
          </cell>
        </row>
        <row r="2947">
          <cell r="A2947" t="str">
            <v>44.03.590</v>
          </cell>
          <cell r="B2947" t="str">
            <v>Torneira de mesa para pia com bica móvel e arejador em latão fundido cromado</v>
          </cell>
          <cell r="C2947" t="str">
            <v>UN</v>
          </cell>
          <cell r="D2947">
            <v>184.66</v>
          </cell>
          <cell r="E2947">
            <v>18.260000000000002</v>
          </cell>
          <cell r="F2947">
            <v>202.92</v>
          </cell>
        </row>
        <row r="2948">
          <cell r="A2948" t="str">
            <v>44.03.630</v>
          </cell>
          <cell r="B2948" t="str">
            <v>Torneira de acionamento restrito em latão cromado, DN= 1/2´ com adaptador para 3/4´</v>
          </cell>
          <cell r="C2948" t="str">
            <v>UN</v>
          </cell>
          <cell r="D2948">
            <v>57.63</v>
          </cell>
          <cell r="E2948">
            <v>16.84</v>
          </cell>
          <cell r="F2948">
            <v>74.47</v>
          </cell>
        </row>
        <row r="2949">
          <cell r="A2949" t="str">
            <v>44.03.640</v>
          </cell>
          <cell r="B2949" t="str">
            <v>Torneira de parede acionamento hidromecânico, em latão cromado, DN= 1/2´ ou 3/4´</v>
          </cell>
          <cell r="C2949" t="str">
            <v>UN</v>
          </cell>
          <cell r="D2949">
            <v>395.08</v>
          </cell>
          <cell r="E2949">
            <v>16.84</v>
          </cell>
          <cell r="F2949">
            <v>411.92</v>
          </cell>
        </row>
        <row r="2950">
          <cell r="A2950" t="str">
            <v>44.03.645</v>
          </cell>
          <cell r="B2950" t="str">
            <v>Torneira para bancada automática, acionamento hidromecânico, em latão cromado, DN= 1/2´ou 3/4´</v>
          </cell>
          <cell r="C2950" t="str">
            <v>UN</v>
          </cell>
          <cell r="D2950">
            <v>127.95</v>
          </cell>
          <cell r="E2950">
            <v>18.260000000000002</v>
          </cell>
          <cell r="F2950">
            <v>146.21</v>
          </cell>
        </row>
        <row r="2951">
          <cell r="A2951" t="str">
            <v>44.03.670</v>
          </cell>
          <cell r="B2951" t="str">
            <v>Caixa de descarga de embutir, acionamento frontal, completa</v>
          </cell>
          <cell r="C2951" t="str">
            <v>CJ</v>
          </cell>
          <cell r="D2951">
            <v>818.34</v>
          </cell>
          <cell r="E2951">
            <v>67.099999999999994</v>
          </cell>
          <cell r="F2951">
            <v>885.44</v>
          </cell>
        </row>
        <row r="2952">
          <cell r="A2952" t="str">
            <v>44.03.690</v>
          </cell>
          <cell r="B2952" t="str">
            <v>Torneira de parede em ABS, DN 1/2´ ou 3/4´, 10cm</v>
          </cell>
          <cell r="C2952" t="str">
            <v>UN</v>
          </cell>
          <cell r="D2952">
            <v>3.95</v>
          </cell>
          <cell r="E2952">
            <v>16.84</v>
          </cell>
          <cell r="F2952">
            <v>20.79</v>
          </cell>
        </row>
        <row r="2953">
          <cell r="A2953" t="str">
            <v>44.03.700</v>
          </cell>
          <cell r="B2953" t="str">
            <v>Torneira de parede em ABS, DN 1/2´ ou 3/4´, 15cm</v>
          </cell>
          <cell r="C2953" t="str">
            <v>UN</v>
          </cell>
          <cell r="D2953">
            <v>4.33</v>
          </cell>
          <cell r="E2953">
            <v>16.84</v>
          </cell>
          <cell r="F2953">
            <v>21.17</v>
          </cell>
        </row>
        <row r="2954">
          <cell r="A2954" t="str">
            <v>44.03.720</v>
          </cell>
          <cell r="B2954" t="str">
            <v>Torneira de mesa para lavatório, acionamento hidromecânico com alavanca, registro integrado regulador de vazão, em latão cromado, DN= 1/2´</v>
          </cell>
          <cell r="C2954" t="str">
            <v>UN</v>
          </cell>
          <cell r="D2954">
            <v>688.47</v>
          </cell>
          <cell r="E2954">
            <v>18.260000000000002</v>
          </cell>
          <cell r="F2954">
            <v>706.73</v>
          </cell>
        </row>
        <row r="2955">
          <cell r="A2955" t="str">
            <v>44.03.810</v>
          </cell>
          <cell r="B2955" t="str">
            <v>Aparelho misturador de mesa para pia com bica móvel, acabamento cromado</v>
          </cell>
          <cell r="C2955" t="str">
            <v>UN</v>
          </cell>
          <cell r="D2955">
            <v>753.08</v>
          </cell>
          <cell r="E2955">
            <v>67.010000000000005</v>
          </cell>
          <cell r="F2955">
            <v>820.09</v>
          </cell>
        </row>
        <row r="2956">
          <cell r="A2956" t="str">
            <v>44.03.825</v>
          </cell>
          <cell r="B2956" t="str">
            <v>Misturador termostato para chuveiro ou ducha, acabamento cromado</v>
          </cell>
          <cell r="C2956" t="str">
            <v>UN</v>
          </cell>
          <cell r="D2956">
            <v>1512.59</v>
          </cell>
          <cell r="E2956">
            <v>67.010000000000005</v>
          </cell>
          <cell r="F2956">
            <v>1579.6</v>
          </cell>
        </row>
        <row r="2957">
          <cell r="A2957" t="str">
            <v>44.03.900</v>
          </cell>
          <cell r="B2957" t="str">
            <v>Secador de mãos em ABS</v>
          </cell>
          <cell r="C2957" t="str">
            <v>UN</v>
          </cell>
          <cell r="D2957">
            <v>1230.6199999999999</v>
          </cell>
          <cell r="E2957">
            <v>5.92</v>
          </cell>
          <cell r="F2957">
            <v>1236.54</v>
          </cell>
        </row>
        <row r="2958">
          <cell r="A2958" t="str">
            <v>44.03.920</v>
          </cell>
          <cell r="B2958" t="str">
            <v>Ducha higiênica com registro</v>
          </cell>
          <cell r="C2958" t="str">
            <v>UN</v>
          </cell>
          <cell r="D2958">
            <v>340.22</v>
          </cell>
          <cell r="E2958">
            <v>23.94</v>
          </cell>
          <cell r="F2958">
            <v>364.16</v>
          </cell>
        </row>
        <row r="2959">
          <cell r="A2959" t="str">
            <v>44.03.931</v>
          </cell>
          <cell r="B2959" t="str">
            <v>Desviador para duchas e chuveiros</v>
          </cell>
          <cell r="C2959" t="str">
            <v>UN</v>
          </cell>
          <cell r="D2959">
            <v>46.47</v>
          </cell>
          <cell r="E2959">
            <v>28.39</v>
          </cell>
          <cell r="F2959">
            <v>74.86</v>
          </cell>
        </row>
        <row r="2960">
          <cell r="A2960" t="str">
            <v>44.03.940</v>
          </cell>
          <cell r="B2960" t="str">
            <v>Válvula dupla para bancada de laboratório, uso em GLP, com bico para mangueira - diâmetro de 1/4´ a 1/2´</v>
          </cell>
          <cell r="C2960" t="str">
            <v>UN</v>
          </cell>
          <cell r="D2960">
            <v>267.29000000000002</v>
          </cell>
          <cell r="E2960">
            <v>23.94</v>
          </cell>
          <cell r="F2960">
            <v>291.23</v>
          </cell>
        </row>
        <row r="2961">
          <cell r="A2961" t="str">
            <v>44.03.950</v>
          </cell>
          <cell r="B2961" t="str">
            <v>Válvula para cuba de laboratório, com nuca giratória e bico escalonado para mangueira</v>
          </cell>
          <cell r="C2961" t="str">
            <v>UN</v>
          </cell>
          <cell r="D2961">
            <v>456.29</v>
          </cell>
          <cell r="E2961">
            <v>23.94</v>
          </cell>
          <cell r="F2961">
            <v>480.23</v>
          </cell>
        </row>
        <row r="2962">
          <cell r="A2962" t="str">
            <v>44.04</v>
          </cell>
          <cell r="B2962" t="str">
            <v>Prateleiras</v>
          </cell>
        </row>
        <row r="2963">
          <cell r="A2963" t="str">
            <v>44.04.030</v>
          </cell>
          <cell r="B2963" t="str">
            <v>Prateleira em granito com espessura de 2 cm</v>
          </cell>
          <cell r="C2963" t="str">
            <v>M2</v>
          </cell>
          <cell r="D2963">
            <v>448.61</v>
          </cell>
          <cell r="E2963">
            <v>28.06</v>
          </cell>
          <cell r="F2963">
            <v>476.67</v>
          </cell>
        </row>
        <row r="2964">
          <cell r="A2964" t="str">
            <v>44.04.040</v>
          </cell>
          <cell r="B2964" t="str">
            <v>Prateleira em granilite</v>
          </cell>
          <cell r="C2964" t="str">
            <v>M2</v>
          </cell>
          <cell r="D2964">
            <v>218.22</v>
          </cell>
          <cell r="E2964">
            <v>86.32</v>
          </cell>
          <cell r="F2964">
            <v>304.54000000000002</v>
          </cell>
        </row>
        <row r="2965">
          <cell r="A2965" t="str">
            <v>44.04.050</v>
          </cell>
          <cell r="B2965" t="str">
            <v>Prateleira em granito com espessura de 3 cm</v>
          </cell>
          <cell r="C2965" t="str">
            <v>M2</v>
          </cell>
          <cell r="D2965">
            <v>816.81</v>
          </cell>
          <cell r="E2965">
            <v>28.06</v>
          </cell>
          <cell r="F2965">
            <v>844.87</v>
          </cell>
        </row>
        <row r="2966">
          <cell r="A2966" t="str">
            <v>44.06</v>
          </cell>
          <cell r="B2966" t="str">
            <v>Aparelhos de aco inoxidavel</v>
          </cell>
        </row>
        <row r="2967">
          <cell r="A2967" t="str">
            <v>44.06.010</v>
          </cell>
          <cell r="B2967" t="str">
            <v>Lavatório coletivo em aço inoxidável</v>
          </cell>
          <cell r="C2967" t="str">
            <v>M</v>
          </cell>
          <cell r="D2967">
            <v>1250.18</v>
          </cell>
          <cell r="E2967">
            <v>67.33</v>
          </cell>
          <cell r="F2967">
            <v>1317.51</v>
          </cell>
        </row>
        <row r="2968">
          <cell r="A2968" t="str">
            <v>44.06.100</v>
          </cell>
          <cell r="B2968" t="str">
            <v>Mictório coletivo em aço inoxidável</v>
          </cell>
          <cell r="C2968" t="str">
            <v>M</v>
          </cell>
          <cell r="D2968">
            <v>813.99</v>
          </cell>
          <cell r="E2968">
            <v>67.33</v>
          </cell>
          <cell r="F2968">
            <v>881.32</v>
          </cell>
        </row>
        <row r="2969">
          <cell r="A2969" t="str">
            <v>44.06.200</v>
          </cell>
          <cell r="B2969" t="str">
            <v>Tanque em aço inoxidável</v>
          </cell>
          <cell r="C2969" t="str">
            <v>UN</v>
          </cell>
          <cell r="D2969">
            <v>1039.6600000000001</v>
          </cell>
          <cell r="E2969">
            <v>143.58000000000001</v>
          </cell>
          <cell r="F2969">
            <v>1183.24</v>
          </cell>
        </row>
        <row r="2970">
          <cell r="A2970" t="str">
            <v>44.06.250</v>
          </cell>
          <cell r="B2970" t="str">
            <v>Cuba em aço inoxidável simples de 300 x 140mm</v>
          </cell>
          <cell r="C2970" t="str">
            <v>UN</v>
          </cell>
          <cell r="D2970">
            <v>175.27</v>
          </cell>
          <cell r="E2970">
            <v>23.94</v>
          </cell>
          <cell r="F2970">
            <v>199.21</v>
          </cell>
        </row>
        <row r="2971">
          <cell r="A2971" t="str">
            <v>44.06.300</v>
          </cell>
          <cell r="B2971" t="str">
            <v>Cuba em aço inoxidável simples de 400x340x140mm</v>
          </cell>
          <cell r="C2971" t="str">
            <v>UN</v>
          </cell>
          <cell r="D2971">
            <v>253.37</v>
          </cell>
          <cell r="E2971">
            <v>23.94</v>
          </cell>
          <cell r="F2971">
            <v>277.31</v>
          </cell>
        </row>
        <row r="2972">
          <cell r="A2972" t="str">
            <v>44.06.310</v>
          </cell>
          <cell r="B2972" t="str">
            <v>Cuba em aço inoxidável simples de 465x300x140mm</v>
          </cell>
          <cell r="C2972" t="str">
            <v>UN</v>
          </cell>
          <cell r="D2972">
            <v>266.99</v>
          </cell>
          <cell r="E2972">
            <v>23.94</v>
          </cell>
          <cell r="F2972">
            <v>290.93</v>
          </cell>
        </row>
        <row r="2973">
          <cell r="A2973" t="str">
            <v>44.06.320</v>
          </cell>
          <cell r="B2973" t="str">
            <v>Cuba em aço inoxidável simples de 560x330x140mm</v>
          </cell>
          <cell r="C2973" t="str">
            <v>UN</v>
          </cell>
          <cell r="D2973">
            <v>335.45</v>
          </cell>
          <cell r="E2973">
            <v>23.94</v>
          </cell>
          <cell r="F2973">
            <v>359.39</v>
          </cell>
        </row>
        <row r="2974">
          <cell r="A2974" t="str">
            <v>44.06.330</v>
          </cell>
          <cell r="B2974" t="str">
            <v>Cuba em aço inoxidável simples de 500x400x400mm</v>
          </cell>
          <cell r="C2974" t="str">
            <v>UN</v>
          </cell>
          <cell r="D2974">
            <v>676.23</v>
          </cell>
          <cell r="E2974">
            <v>23.94</v>
          </cell>
          <cell r="F2974">
            <v>700.17</v>
          </cell>
        </row>
        <row r="2975">
          <cell r="A2975" t="str">
            <v>44.06.360</v>
          </cell>
          <cell r="B2975" t="str">
            <v>Cuba em aço inoxidável simples de 500x400x200mm</v>
          </cell>
          <cell r="C2975" t="str">
            <v>UN</v>
          </cell>
          <cell r="D2975">
            <v>420.06</v>
          </cell>
          <cell r="E2975">
            <v>23.94</v>
          </cell>
          <cell r="F2975">
            <v>444</v>
          </cell>
        </row>
        <row r="2976">
          <cell r="A2976" t="str">
            <v>44.06.370</v>
          </cell>
          <cell r="B2976" t="str">
            <v>Cuba em aço inoxidável simples de 500x400x250mm</v>
          </cell>
          <cell r="C2976" t="str">
            <v>UN</v>
          </cell>
          <cell r="D2976">
            <v>534.29999999999995</v>
          </cell>
          <cell r="E2976">
            <v>23.94</v>
          </cell>
          <cell r="F2976">
            <v>558.24</v>
          </cell>
        </row>
        <row r="2977">
          <cell r="A2977" t="str">
            <v>44.06.400</v>
          </cell>
          <cell r="B2977" t="str">
            <v>Cuba em aço inoxidável simples de 500x400x300mm</v>
          </cell>
          <cell r="C2977" t="str">
            <v>UN</v>
          </cell>
          <cell r="D2977">
            <v>609.58000000000004</v>
          </cell>
          <cell r="E2977">
            <v>23.94</v>
          </cell>
          <cell r="F2977">
            <v>633.52</v>
          </cell>
        </row>
        <row r="2978">
          <cell r="A2978" t="str">
            <v>44.06.410</v>
          </cell>
          <cell r="B2978" t="str">
            <v>Cuba em aço inoxidável simples de 600x500x300mm</v>
          </cell>
          <cell r="C2978" t="str">
            <v>UN</v>
          </cell>
          <cell r="D2978">
            <v>858.47</v>
          </cell>
          <cell r="E2978">
            <v>23.94</v>
          </cell>
          <cell r="F2978">
            <v>882.41</v>
          </cell>
        </row>
        <row r="2979">
          <cell r="A2979" t="str">
            <v>44.06.470</v>
          </cell>
          <cell r="B2979" t="str">
            <v>Cuba em aço inoxidável simples de 600x500x350mm</v>
          </cell>
          <cell r="C2979" t="str">
            <v>UN</v>
          </cell>
          <cell r="D2979">
            <v>1197.43</v>
          </cell>
          <cell r="E2979">
            <v>23.94</v>
          </cell>
          <cell r="F2979">
            <v>1221.3699999999999</v>
          </cell>
        </row>
        <row r="2980">
          <cell r="A2980" t="str">
            <v>44.06.520</v>
          </cell>
          <cell r="B2980" t="str">
            <v>Cuba em aço inoxidável simples de 600x500x400mm</v>
          </cell>
          <cell r="C2980" t="str">
            <v>UN</v>
          </cell>
          <cell r="D2980">
            <v>1149.0899999999999</v>
          </cell>
          <cell r="E2980">
            <v>23.94</v>
          </cell>
          <cell r="F2980">
            <v>1173.03</v>
          </cell>
        </row>
        <row r="2981">
          <cell r="A2981" t="str">
            <v>44.06.570</v>
          </cell>
          <cell r="B2981" t="str">
            <v>Cuba em aço inoxidável simples de 700x600x450mm</v>
          </cell>
          <cell r="C2981" t="str">
            <v>UN</v>
          </cell>
          <cell r="D2981">
            <v>1599.73</v>
          </cell>
          <cell r="E2981">
            <v>23.94</v>
          </cell>
          <cell r="F2981">
            <v>1623.67</v>
          </cell>
        </row>
        <row r="2982">
          <cell r="A2982" t="str">
            <v>44.06.600</v>
          </cell>
          <cell r="B2982" t="str">
            <v>Cuba em aço inoxidável simples de 1400x900x500mm</v>
          </cell>
          <cell r="C2982" t="str">
            <v>UN</v>
          </cell>
          <cell r="D2982">
            <v>4956.72</v>
          </cell>
          <cell r="E2982">
            <v>23.94</v>
          </cell>
          <cell r="F2982">
            <v>4980.66</v>
          </cell>
        </row>
        <row r="2983">
          <cell r="A2983" t="str">
            <v>44.06.610</v>
          </cell>
          <cell r="B2983" t="str">
            <v>Cuba em aço inoxidável simples de 1100x600x400mm</v>
          </cell>
          <cell r="C2983" t="str">
            <v>UN</v>
          </cell>
          <cell r="D2983">
            <v>2008.14</v>
          </cell>
          <cell r="E2983">
            <v>23.94</v>
          </cell>
          <cell r="F2983">
            <v>2032.08</v>
          </cell>
        </row>
        <row r="2984">
          <cell r="A2984" t="str">
            <v>44.06.700</v>
          </cell>
          <cell r="B2984" t="str">
            <v>Cuba em aço inoxidável dupla de 715x400x140mm</v>
          </cell>
          <cell r="C2984" t="str">
            <v>UN</v>
          </cell>
          <cell r="D2984">
            <v>758.32</v>
          </cell>
          <cell r="E2984">
            <v>23.94</v>
          </cell>
          <cell r="F2984">
            <v>782.26</v>
          </cell>
        </row>
        <row r="2985">
          <cell r="A2985" t="str">
            <v>44.06.710</v>
          </cell>
          <cell r="B2985" t="str">
            <v>Cuba em aço inoxidável dupla de 835x340x140mm</v>
          </cell>
          <cell r="C2985" t="str">
            <v>UN</v>
          </cell>
          <cell r="D2985">
            <v>771.34</v>
          </cell>
          <cell r="E2985">
            <v>23.94</v>
          </cell>
          <cell r="F2985">
            <v>795.28</v>
          </cell>
        </row>
        <row r="2986">
          <cell r="A2986" t="str">
            <v>44.06.750</v>
          </cell>
          <cell r="B2986" t="str">
            <v>Cuba em aço inoxidável dupla de 1020x400x250mm</v>
          </cell>
          <cell r="C2986" t="str">
            <v>UN</v>
          </cell>
          <cell r="D2986">
            <v>1090.75</v>
          </cell>
          <cell r="E2986">
            <v>23.94</v>
          </cell>
          <cell r="F2986">
            <v>1114.69</v>
          </cell>
        </row>
        <row r="2987">
          <cell r="A2987" t="str">
            <v>44.20</v>
          </cell>
          <cell r="B2987" t="str">
            <v>Reparos, conservacoes e complementos - GRUPO 44</v>
          </cell>
        </row>
        <row r="2988">
          <cell r="A2988" t="str">
            <v>44.20.010</v>
          </cell>
          <cell r="B2988" t="str">
            <v>Sifão plástico sanfonado universal de 1´</v>
          </cell>
          <cell r="C2988" t="str">
            <v>UN</v>
          </cell>
          <cell r="D2988">
            <v>15.21</v>
          </cell>
          <cell r="E2988">
            <v>19.149999999999999</v>
          </cell>
          <cell r="F2988">
            <v>34.36</v>
          </cell>
        </row>
        <row r="2989">
          <cell r="A2989" t="str">
            <v>44.20.020</v>
          </cell>
          <cell r="B2989" t="str">
            <v>Recolocação de torneiras</v>
          </cell>
          <cell r="C2989" t="str">
            <v>UN</v>
          </cell>
          <cell r="D2989">
            <v>0.06</v>
          </cell>
          <cell r="E2989">
            <v>23.94</v>
          </cell>
          <cell r="F2989">
            <v>24</v>
          </cell>
        </row>
        <row r="2990">
          <cell r="A2990" t="str">
            <v>44.20.040</v>
          </cell>
          <cell r="B2990" t="str">
            <v>Recolocação de sifões</v>
          </cell>
          <cell r="C2990" t="str">
            <v>UN</v>
          </cell>
          <cell r="D2990">
            <v>0.06</v>
          </cell>
          <cell r="E2990">
            <v>23.94</v>
          </cell>
          <cell r="F2990">
            <v>24</v>
          </cell>
        </row>
        <row r="2991">
          <cell r="A2991" t="str">
            <v>44.20.060</v>
          </cell>
          <cell r="B2991" t="str">
            <v>Recolocação de aparelhos sanitários, incluindo acessórios</v>
          </cell>
          <cell r="C2991" t="str">
            <v>UN</v>
          </cell>
          <cell r="D2991">
            <v>0.86</v>
          </cell>
          <cell r="E2991">
            <v>67.33</v>
          </cell>
          <cell r="F2991">
            <v>68.19</v>
          </cell>
        </row>
        <row r="2992">
          <cell r="A2992" t="str">
            <v>44.20.080</v>
          </cell>
          <cell r="B2992" t="str">
            <v>Recolocação de caixas de descarga de sobrepor</v>
          </cell>
          <cell r="C2992" t="str">
            <v>UN</v>
          </cell>
          <cell r="E2992">
            <v>119.66</v>
          </cell>
          <cell r="F2992">
            <v>119.66</v>
          </cell>
        </row>
        <row r="2993">
          <cell r="A2993" t="str">
            <v>44.20.100</v>
          </cell>
          <cell r="B2993" t="str">
            <v>Engate flexível metálico DN= 1/2´</v>
          </cell>
          <cell r="C2993" t="str">
            <v>UN</v>
          </cell>
          <cell r="D2993">
            <v>38.6</v>
          </cell>
          <cell r="E2993">
            <v>5.84</v>
          </cell>
          <cell r="F2993">
            <v>44.44</v>
          </cell>
        </row>
        <row r="2994">
          <cell r="A2994" t="str">
            <v>44.20.110</v>
          </cell>
          <cell r="B2994" t="str">
            <v>Engate flexível de PVC DN= 1/2´</v>
          </cell>
          <cell r="C2994" t="str">
            <v>UN</v>
          </cell>
          <cell r="D2994">
            <v>8.32</v>
          </cell>
          <cell r="E2994">
            <v>5.84</v>
          </cell>
          <cell r="F2994">
            <v>14.16</v>
          </cell>
        </row>
        <row r="2995">
          <cell r="A2995" t="str">
            <v>44.20.120</v>
          </cell>
          <cell r="B2995" t="str">
            <v>Canopla para válvula de descarga</v>
          </cell>
          <cell r="C2995" t="str">
            <v>UN</v>
          </cell>
          <cell r="D2995">
            <v>124.75</v>
          </cell>
          <cell r="E2995">
            <v>3.31</v>
          </cell>
          <cell r="F2995">
            <v>128.06</v>
          </cell>
        </row>
        <row r="2996">
          <cell r="A2996" t="str">
            <v>44.20.121</v>
          </cell>
          <cell r="B2996" t="str">
            <v>Arejador com articulador em ABS cromado para torneira padrão, completo</v>
          </cell>
          <cell r="C2996" t="str">
            <v>UN</v>
          </cell>
          <cell r="D2996">
            <v>37.46</v>
          </cell>
          <cell r="E2996">
            <v>1.95</v>
          </cell>
          <cell r="F2996">
            <v>39.409999999999997</v>
          </cell>
        </row>
        <row r="2997">
          <cell r="A2997" t="str">
            <v>44.20.130</v>
          </cell>
          <cell r="B2997" t="str">
            <v>Tubo de ligação para mictório, DN= 1/2´</v>
          </cell>
          <cell r="C2997" t="str">
            <v>UN</v>
          </cell>
          <cell r="D2997">
            <v>66.22</v>
          </cell>
          <cell r="E2997">
            <v>5.84</v>
          </cell>
          <cell r="F2997">
            <v>72.06</v>
          </cell>
        </row>
        <row r="2998">
          <cell r="A2998" t="str">
            <v>44.20.150</v>
          </cell>
          <cell r="B2998" t="str">
            <v>Acabamento cromado para registro</v>
          </cell>
          <cell r="C2998" t="str">
            <v>UN</v>
          </cell>
          <cell r="D2998">
            <v>55.94</v>
          </cell>
          <cell r="E2998">
            <v>3.31</v>
          </cell>
          <cell r="F2998">
            <v>59.25</v>
          </cell>
        </row>
        <row r="2999">
          <cell r="A2999" t="str">
            <v>44.20.160</v>
          </cell>
          <cell r="B2999" t="str">
            <v>Botão para válvula de descarga</v>
          </cell>
          <cell r="C2999" t="str">
            <v>UN</v>
          </cell>
          <cell r="D2999">
            <v>60.13</v>
          </cell>
          <cell r="E2999">
            <v>3.31</v>
          </cell>
          <cell r="F2999">
            <v>63.44</v>
          </cell>
        </row>
        <row r="3000">
          <cell r="A3000" t="str">
            <v>44.20.180</v>
          </cell>
          <cell r="B3000" t="str">
            <v>Reparo para válvula de descarga</v>
          </cell>
          <cell r="C3000" t="str">
            <v>UN</v>
          </cell>
          <cell r="D3000">
            <v>65.78</v>
          </cell>
          <cell r="E3000">
            <v>43.07</v>
          </cell>
          <cell r="F3000">
            <v>108.85</v>
          </cell>
        </row>
        <row r="3001">
          <cell r="A3001" t="str">
            <v>44.20.200</v>
          </cell>
          <cell r="B3001" t="str">
            <v>Sifão de metal cromado de 1 1/2´ x 2´</v>
          </cell>
          <cell r="C3001" t="str">
            <v>UN</v>
          </cell>
          <cell r="D3001">
            <v>145.13999999999999</v>
          </cell>
          <cell r="E3001">
            <v>23.94</v>
          </cell>
          <cell r="F3001">
            <v>169.08</v>
          </cell>
        </row>
        <row r="3002">
          <cell r="A3002" t="str">
            <v>44.20.220</v>
          </cell>
          <cell r="B3002" t="str">
            <v>Sifão de metal cromado de 1´ x 1 1/2´</v>
          </cell>
          <cell r="C3002" t="str">
            <v>UN</v>
          </cell>
          <cell r="D3002">
            <v>161.13999999999999</v>
          </cell>
          <cell r="E3002">
            <v>23.94</v>
          </cell>
          <cell r="F3002">
            <v>185.08</v>
          </cell>
        </row>
        <row r="3003">
          <cell r="A3003" t="str">
            <v>44.20.230</v>
          </cell>
          <cell r="B3003" t="str">
            <v>Tubo de ligação para sanitário</v>
          </cell>
          <cell r="C3003" t="str">
            <v>UN</v>
          </cell>
          <cell r="D3003">
            <v>51.38</v>
          </cell>
          <cell r="E3003">
            <v>5.84</v>
          </cell>
          <cell r="F3003">
            <v>57.22</v>
          </cell>
        </row>
        <row r="3004">
          <cell r="A3004" t="str">
            <v>44.20.240</v>
          </cell>
          <cell r="B3004" t="str">
            <v>Sifão plástico com copo, rígido, de 1´ x 1 1/2´</v>
          </cell>
          <cell r="C3004" t="str">
            <v>UN</v>
          </cell>
          <cell r="D3004">
            <v>26.11</v>
          </cell>
          <cell r="E3004">
            <v>19.149999999999999</v>
          </cell>
          <cell r="F3004">
            <v>45.26</v>
          </cell>
        </row>
        <row r="3005">
          <cell r="A3005" t="str">
            <v>44.20.260</v>
          </cell>
          <cell r="B3005" t="str">
            <v>Sifão plástico com copo, rígido, de 1 1/4´ x 2´</v>
          </cell>
          <cell r="C3005" t="str">
            <v>UN</v>
          </cell>
          <cell r="D3005">
            <v>22.62</v>
          </cell>
          <cell r="E3005">
            <v>19.149999999999999</v>
          </cell>
          <cell r="F3005">
            <v>41.77</v>
          </cell>
        </row>
        <row r="3006">
          <cell r="A3006" t="str">
            <v>44.20.280</v>
          </cell>
          <cell r="B3006" t="str">
            <v>Tampa de plástico para bacia sanitária</v>
          </cell>
          <cell r="C3006" t="str">
            <v>UN</v>
          </cell>
          <cell r="D3006">
            <v>40.409999999999997</v>
          </cell>
          <cell r="E3006">
            <v>2.92</v>
          </cell>
          <cell r="F3006">
            <v>43.33</v>
          </cell>
        </row>
        <row r="3007">
          <cell r="A3007" t="str">
            <v>44.20.300</v>
          </cell>
          <cell r="B3007" t="str">
            <v>Bolsa para bacia sanitária</v>
          </cell>
          <cell r="C3007" t="str">
            <v>UN</v>
          </cell>
          <cell r="D3007">
            <v>7.8</v>
          </cell>
          <cell r="E3007">
            <v>8.14</v>
          </cell>
          <cell r="F3007">
            <v>15.94</v>
          </cell>
        </row>
        <row r="3008">
          <cell r="A3008" t="str">
            <v>44.20.310</v>
          </cell>
          <cell r="B3008" t="str">
            <v>Filtro de pressão em ABS, para 360 l/h</v>
          </cell>
          <cell r="C3008" t="str">
            <v>UN</v>
          </cell>
          <cell r="D3008">
            <v>292.89</v>
          </cell>
          <cell r="E3008">
            <v>33.67</v>
          </cell>
          <cell r="F3008">
            <v>326.56</v>
          </cell>
        </row>
        <row r="3009">
          <cell r="A3009" t="str">
            <v>44.20.390</v>
          </cell>
          <cell r="B3009" t="str">
            <v>Válvula de PVC para lavatório</v>
          </cell>
          <cell r="C3009" t="str">
            <v>UN</v>
          </cell>
          <cell r="D3009">
            <v>5.56</v>
          </cell>
          <cell r="E3009">
            <v>1.95</v>
          </cell>
          <cell r="F3009">
            <v>7.51</v>
          </cell>
        </row>
        <row r="3010">
          <cell r="A3010" t="str">
            <v>44.20.620</v>
          </cell>
          <cell r="B3010" t="str">
            <v>Válvula americana</v>
          </cell>
          <cell r="C3010" t="str">
            <v>UN</v>
          </cell>
          <cell r="D3010">
            <v>55.23</v>
          </cell>
          <cell r="E3010">
            <v>1.95</v>
          </cell>
          <cell r="F3010">
            <v>57.18</v>
          </cell>
        </row>
        <row r="3011">
          <cell r="A3011" t="str">
            <v>44.20.640</v>
          </cell>
          <cell r="B3011" t="str">
            <v>Válvula de metal cromado de 1 1/2´</v>
          </cell>
          <cell r="C3011" t="str">
            <v>UN</v>
          </cell>
          <cell r="D3011">
            <v>107.79</v>
          </cell>
          <cell r="E3011">
            <v>9.57</v>
          </cell>
          <cell r="F3011">
            <v>117.36</v>
          </cell>
        </row>
        <row r="3012">
          <cell r="A3012" t="str">
            <v>44.20.650</v>
          </cell>
          <cell r="B3012" t="str">
            <v>Válvula de metal cromado de 1´</v>
          </cell>
          <cell r="C3012" t="str">
            <v>UN</v>
          </cell>
          <cell r="D3012">
            <v>36.479999999999997</v>
          </cell>
          <cell r="E3012">
            <v>9.57</v>
          </cell>
          <cell r="F3012">
            <v>46.05</v>
          </cell>
        </row>
        <row r="3013">
          <cell r="A3013" t="str">
            <v>45</v>
          </cell>
          <cell r="B3013" t="str">
            <v>ENTRADA DE AGUA, INCÊNDIO E GAS</v>
          </cell>
        </row>
        <row r="3014">
          <cell r="A3014" t="str">
            <v>45.01</v>
          </cell>
          <cell r="B3014" t="str">
            <v>Entrada de agua</v>
          </cell>
        </row>
        <row r="3015">
          <cell r="A3015" t="str">
            <v>45.01.020</v>
          </cell>
          <cell r="B3015" t="str">
            <v>Entrada completa de água com abrigo e registro de gaveta, DN= 3/4´</v>
          </cell>
          <cell r="C3015" t="str">
            <v>UN</v>
          </cell>
          <cell r="D3015">
            <v>878.72</v>
          </cell>
          <cell r="E3015">
            <v>588.91</v>
          </cell>
          <cell r="F3015">
            <v>1467.63</v>
          </cell>
        </row>
        <row r="3016">
          <cell r="A3016" t="str">
            <v>45.01.040</v>
          </cell>
          <cell r="B3016" t="str">
            <v>Entrada completa de água com abrigo e registro de gaveta, DN= 1´</v>
          </cell>
          <cell r="C3016" t="str">
            <v>UN</v>
          </cell>
          <cell r="D3016">
            <v>928.13</v>
          </cell>
          <cell r="E3016">
            <v>588.91</v>
          </cell>
          <cell r="F3016">
            <v>1517.04</v>
          </cell>
        </row>
        <row r="3017">
          <cell r="A3017" t="str">
            <v>45.01.060</v>
          </cell>
          <cell r="B3017" t="str">
            <v>Entrada completa de água com abrigo e registro de gaveta, DN= 1 1/2´</v>
          </cell>
          <cell r="C3017" t="str">
            <v>UN</v>
          </cell>
          <cell r="D3017">
            <v>2656.17</v>
          </cell>
          <cell r="E3017">
            <v>1038.49</v>
          </cell>
          <cell r="F3017">
            <v>3694.66</v>
          </cell>
        </row>
        <row r="3018">
          <cell r="A3018" t="str">
            <v>45.01.066</v>
          </cell>
          <cell r="B3018" t="str">
            <v>Entrada completa de água com abrigo e registro de gaveta, DN= 2´</v>
          </cell>
          <cell r="C3018" t="str">
            <v>UN</v>
          </cell>
          <cell r="D3018">
            <v>2846.34</v>
          </cell>
          <cell r="E3018">
            <v>1038.49</v>
          </cell>
          <cell r="F3018">
            <v>3884.83</v>
          </cell>
        </row>
        <row r="3019">
          <cell r="A3019" t="str">
            <v>45.01.080</v>
          </cell>
          <cell r="B3019" t="str">
            <v>Entrada completa de água com abrigo e registro de gaveta, DN= 2 1/2´</v>
          </cell>
          <cell r="C3019" t="str">
            <v>UN</v>
          </cell>
          <cell r="D3019">
            <v>3159.39</v>
          </cell>
          <cell r="E3019">
            <v>1038.49</v>
          </cell>
          <cell r="F3019">
            <v>4197.88</v>
          </cell>
        </row>
        <row r="3020">
          <cell r="A3020" t="str">
            <v>45.01.082</v>
          </cell>
          <cell r="B3020" t="str">
            <v>Entrada completa de água com abrigo e registro de gaveta, DN= 3´</v>
          </cell>
          <cell r="C3020" t="str">
            <v>UN</v>
          </cell>
          <cell r="D3020">
            <v>3461.07</v>
          </cell>
          <cell r="E3020">
            <v>1038.49</v>
          </cell>
          <cell r="F3020">
            <v>4499.5600000000004</v>
          </cell>
        </row>
        <row r="3021">
          <cell r="A3021" t="str">
            <v>45.02</v>
          </cell>
          <cell r="B3021" t="str">
            <v>Entrada de gas</v>
          </cell>
        </row>
        <row r="3022">
          <cell r="A3022" t="str">
            <v>45.02.020</v>
          </cell>
          <cell r="B3022" t="str">
            <v>Entrada completa de gás GLP domiciliar com 2 bujões de 13 kg</v>
          </cell>
          <cell r="C3022" t="str">
            <v>UN</v>
          </cell>
          <cell r="D3022">
            <v>2101.12</v>
          </cell>
          <cell r="E3022">
            <v>750.69</v>
          </cell>
          <cell r="F3022">
            <v>2851.81</v>
          </cell>
        </row>
        <row r="3023">
          <cell r="A3023" t="str">
            <v>45.02.040</v>
          </cell>
          <cell r="B3023" t="str">
            <v>Entrada completa de gás GLP com 2 cilindros de 45 kg</v>
          </cell>
          <cell r="C3023" t="str">
            <v>UN</v>
          </cell>
          <cell r="D3023">
            <v>4589</v>
          </cell>
          <cell r="E3023">
            <v>1603.56</v>
          </cell>
          <cell r="F3023">
            <v>6192.56</v>
          </cell>
        </row>
        <row r="3024">
          <cell r="A3024" t="str">
            <v>45.02.060</v>
          </cell>
          <cell r="B3024" t="str">
            <v>Entrada completa de gás GLP com 4 cilindros de 45 kg</v>
          </cell>
          <cell r="C3024" t="str">
            <v>UN</v>
          </cell>
          <cell r="D3024">
            <v>7686.68</v>
          </cell>
          <cell r="E3024">
            <v>2113.75</v>
          </cell>
          <cell r="F3024">
            <v>9800.43</v>
          </cell>
        </row>
        <row r="3025">
          <cell r="A3025" t="str">
            <v>45.02.080</v>
          </cell>
          <cell r="B3025" t="str">
            <v>Entrada completa de gás GLP com 6 cilindros de 45 kg</v>
          </cell>
          <cell r="C3025" t="str">
            <v>UN</v>
          </cell>
          <cell r="D3025">
            <v>10765.35</v>
          </cell>
          <cell r="E3025">
            <v>2562.75</v>
          </cell>
          <cell r="F3025">
            <v>13328.1</v>
          </cell>
        </row>
        <row r="3026">
          <cell r="A3026" t="str">
            <v>45.02.200</v>
          </cell>
          <cell r="B3026" t="str">
            <v>Abrigo padronizado de gás GLP encanado</v>
          </cell>
          <cell r="C3026" t="str">
            <v>UN</v>
          </cell>
          <cell r="D3026">
            <v>656.9</v>
          </cell>
          <cell r="E3026">
            <v>510.08</v>
          </cell>
          <cell r="F3026">
            <v>1166.98</v>
          </cell>
        </row>
        <row r="3027">
          <cell r="A3027" t="str">
            <v>45.03</v>
          </cell>
          <cell r="B3027" t="str">
            <v>Hidrômetro</v>
          </cell>
        </row>
        <row r="3028">
          <cell r="A3028" t="str">
            <v>45.03.010</v>
          </cell>
          <cell r="B3028" t="str">
            <v>Hidrômetro em ferro fundido, diâmetro 50 mm (2´)</v>
          </cell>
          <cell r="C3028" t="str">
            <v>UN</v>
          </cell>
          <cell r="D3028">
            <v>2470.21</v>
          </cell>
          <cell r="E3028">
            <v>35.89</v>
          </cell>
          <cell r="F3028">
            <v>2506.1</v>
          </cell>
        </row>
        <row r="3029">
          <cell r="A3029" t="str">
            <v>45.03.030</v>
          </cell>
          <cell r="B3029" t="str">
            <v>Hidrômetro em ferro fundido, diâmetro 100 mm (4´)</v>
          </cell>
          <cell r="C3029" t="str">
            <v>UN</v>
          </cell>
          <cell r="D3029">
            <v>3464.06</v>
          </cell>
          <cell r="E3029">
            <v>35.89</v>
          </cell>
          <cell r="F3029">
            <v>3499.95</v>
          </cell>
        </row>
        <row r="3030">
          <cell r="A3030" t="str">
            <v>45.03.100</v>
          </cell>
          <cell r="B3030" t="str">
            <v>Hidrômetro em bronze, diâmetro de 25 mm (1´)</v>
          </cell>
          <cell r="C3030" t="str">
            <v>UN</v>
          </cell>
          <cell r="D3030">
            <v>618</v>
          </cell>
          <cell r="E3030">
            <v>57.43</v>
          </cell>
          <cell r="F3030">
            <v>675.43</v>
          </cell>
        </row>
        <row r="3031">
          <cell r="A3031" t="str">
            <v>45.03.110</v>
          </cell>
          <cell r="B3031" t="str">
            <v>Hidrômetro em bronze, diâmetro de 40 mm (1 1/2´)</v>
          </cell>
          <cell r="C3031" t="str">
            <v>UN</v>
          </cell>
          <cell r="D3031">
            <v>841.37</v>
          </cell>
          <cell r="E3031">
            <v>57.43</v>
          </cell>
          <cell r="F3031">
            <v>898.8</v>
          </cell>
        </row>
        <row r="3032">
          <cell r="A3032" t="str">
            <v>45.03.200</v>
          </cell>
          <cell r="B3032" t="str">
            <v>Filtro tipo cesto para hidrômetro de 50 mm (2´)</v>
          </cell>
          <cell r="C3032" t="str">
            <v>UN</v>
          </cell>
          <cell r="D3032">
            <v>2404.16</v>
          </cell>
          <cell r="E3032">
            <v>35.89</v>
          </cell>
          <cell r="F3032">
            <v>2440.0500000000002</v>
          </cell>
        </row>
        <row r="3033">
          <cell r="A3033" t="str">
            <v>45.20</v>
          </cell>
          <cell r="B3033" t="str">
            <v>Reparos, conservacoes e complementos - GRUPO 45</v>
          </cell>
        </row>
        <row r="3034">
          <cell r="A3034" t="str">
            <v>45.20.020</v>
          </cell>
          <cell r="B3034" t="str">
            <v>Cilindro de gás (GLP) de 45 kg, com carga</v>
          </cell>
          <cell r="C3034" t="str">
            <v>UN</v>
          </cell>
          <cell r="D3034">
            <v>948</v>
          </cell>
          <cell r="F3034">
            <v>948</v>
          </cell>
        </row>
        <row r="3035">
          <cell r="A3035" t="str">
            <v>46</v>
          </cell>
          <cell r="B3035" t="str">
            <v>TUBULACAO E CONDUTORES PARA LIQUIDOS E GASES.</v>
          </cell>
        </row>
        <row r="3036">
          <cell r="A3036" t="str">
            <v>46.01</v>
          </cell>
          <cell r="B3036" t="str">
            <v>Tubulacao em PVC rigido marrom para sistemas prediais de agua fria</v>
          </cell>
        </row>
        <row r="3037">
          <cell r="A3037" t="str">
            <v>46.01.010</v>
          </cell>
          <cell r="B3037" t="str">
            <v>Tubo de PVC rígido soldável marrom, DN= 20 mm, (1/2´), inclusive conexões</v>
          </cell>
          <cell r="C3037" t="str">
            <v>M</v>
          </cell>
          <cell r="D3037">
            <v>6.51</v>
          </cell>
          <cell r="E3037">
            <v>23.94</v>
          </cell>
          <cell r="F3037">
            <v>30.45</v>
          </cell>
        </row>
        <row r="3038">
          <cell r="A3038" t="str">
            <v>46.01.020</v>
          </cell>
          <cell r="B3038" t="str">
            <v>Tubo de PVC rígido soldável marrom, DN= 25 mm, (3/4´), inclusive conexões</v>
          </cell>
          <cell r="C3038" t="str">
            <v>M</v>
          </cell>
          <cell r="D3038">
            <v>7.78</v>
          </cell>
          <cell r="E3038">
            <v>23.94</v>
          </cell>
          <cell r="F3038">
            <v>31.72</v>
          </cell>
        </row>
        <row r="3039">
          <cell r="A3039" t="str">
            <v>46.01.030</v>
          </cell>
          <cell r="B3039" t="str">
            <v>Tubo de PVC rígido soldável marrom, DN= 32 mm, (1´), inclusive conexões</v>
          </cell>
          <cell r="C3039" t="str">
            <v>M</v>
          </cell>
          <cell r="D3039">
            <v>17.22</v>
          </cell>
          <cell r="E3039">
            <v>23.94</v>
          </cell>
          <cell r="F3039">
            <v>41.16</v>
          </cell>
        </row>
        <row r="3040">
          <cell r="A3040" t="str">
            <v>46.01.040</v>
          </cell>
          <cell r="B3040" t="str">
            <v>Tubo de PVC rígido soldável marrom, DN= 40 mm, (1 1/4´), inclusive conexões</v>
          </cell>
          <cell r="C3040" t="str">
            <v>M</v>
          </cell>
          <cell r="D3040">
            <v>24.92</v>
          </cell>
          <cell r="E3040">
            <v>23.94</v>
          </cell>
          <cell r="F3040">
            <v>48.86</v>
          </cell>
        </row>
        <row r="3041">
          <cell r="A3041" t="str">
            <v>46.01.050</v>
          </cell>
          <cell r="B3041" t="str">
            <v>Tubo de PVC rígido soldável marrom, DN= 50 mm, (1 1/2´), inclusive conexões</v>
          </cell>
          <cell r="C3041" t="str">
            <v>M</v>
          </cell>
          <cell r="D3041">
            <v>26.43</v>
          </cell>
          <cell r="E3041">
            <v>28.71</v>
          </cell>
          <cell r="F3041">
            <v>55.14</v>
          </cell>
        </row>
        <row r="3042">
          <cell r="A3042" t="str">
            <v>46.01.060</v>
          </cell>
          <cell r="B3042" t="str">
            <v>Tubo de PVC rígido soldável marrom, DN= 60 mm, (2´), inclusive conexões</v>
          </cell>
          <cell r="C3042" t="str">
            <v>M</v>
          </cell>
          <cell r="D3042">
            <v>46.26</v>
          </cell>
          <cell r="E3042">
            <v>33.5</v>
          </cell>
          <cell r="F3042">
            <v>79.760000000000005</v>
          </cell>
        </row>
        <row r="3043">
          <cell r="A3043" t="str">
            <v>46.01.070</v>
          </cell>
          <cell r="B3043" t="str">
            <v>Tubo de PVC rígido soldável marrom, DN= 75 mm, (2 1/2´), inclusive conexões</v>
          </cell>
          <cell r="C3043" t="str">
            <v>M</v>
          </cell>
          <cell r="D3043">
            <v>74.59</v>
          </cell>
          <cell r="E3043">
            <v>43.07</v>
          </cell>
          <cell r="F3043">
            <v>117.66</v>
          </cell>
        </row>
        <row r="3044">
          <cell r="A3044" t="str">
            <v>46.01.080</v>
          </cell>
          <cell r="B3044" t="str">
            <v>Tubo de PVC rígido soldável marrom, DN= 85 mm, (3´), inclusive conexões</v>
          </cell>
          <cell r="C3044" t="str">
            <v>M</v>
          </cell>
          <cell r="D3044">
            <v>92.92</v>
          </cell>
          <cell r="E3044">
            <v>47.86</v>
          </cell>
          <cell r="F3044">
            <v>140.78</v>
          </cell>
        </row>
        <row r="3045">
          <cell r="A3045" t="str">
            <v>46.01.090</v>
          </cell>
          <cell r="B3045" t="str">
            <v>Tubo de PVC rígido soldável marrom, DN= 110 mm, (4´), inclusive conexões</v>
          </cell>
          <cell r="C3045" t="str">
            <v>M</v>
          </cell>
          <cell r="D3045">
            <v>158.19</v>
          </cell>
          <cell r="E3045">
            <v>52.65</v>
          </cell>
          <cell r="F3045">
            <v>210.84</v>
          </cell>
        </row>
        <row r="3046">
          <cell r="A3046" t="str">
            <v>46.02</v>
          </cell>
          <cell r="B3046" t="str">
            <v>Tubulacao em PVC rigido branco para esgoto domiciliar</v>
          </cell>
        </row>
        <row r="3047">
          <cell r="A3047" t="str">
            <v>46.02.010</v>
          </cell>
          <cell r="B3047" t="str">
            <v>Tubo de PVC rígido branco, pontas lisas, soldável, linha esgoto série normal, DN= 40 mm, inclusive conexões</v>
          </cell>
          <cell r="C3047" t="str">
            <v>M</v>
          </cell>
          <cell r="D3047">
            <v>12.97</v>
          </cell>
          <cell r="E3047">
            <v>23.94</v>
          </cell>
          <cell r="F3047">
            <v>36.909999999999997</v>
          </cell>
        </row>
        <row r="3048">
          <cell r="A3048" t="str">
            <v>46.02.050</v>
          </cell>
          <cell r="B3048" t="str">
            <v>Tubo de PVC rígido branco PxB com virola e anel de borracha, linha esgoto série normal, DN= 50 mm, inclusive conexões</v>
          </cell>
          <cell r="C3048" t="str">
            <v>M</v>
          </cell>
          <cell r="D3048">
            <v>17.95</v>
          </cell>
          <cell r="E3048">
            <v>28.71</v>
          </cell>
          <cell r="F3048">
            <v>46.66</v>
          </cell>
        </row>
        <row r="3049">
          <cell r="A3049" t="str">
            <v>46.02.060</v>
          </cell>
          <cell r="B3049" t="str">
            <v>Tubo de PVC rígido branco PxB com virola e anel de borracha, linha esgoto série normal, DN= 75 mm, inclusive conexões</v>
          </cell>
          <cell r="C3049" t="str">
            <v>M</v>
          </cell>
          <cell r="D3049">
            <v>29.92</v>
          </cell>
          <cell r="E3049">
            <v>43.07</v>
          </cell>
          <cell r="F3049">
            <v>72.989999999999995</v>
          </cell>
        </row>
        <row r="3050">
          <cell r="A3050" t="str">
            <v>46.02.070</v>
          </cell>
          <cell r="B3050" t="str">
            <v>Tubo de PVC rígido branco PxB com virola e anel de borracha, linha esgoto série normal, DN= 100 mm, inclusive conexões</v>
          </cell>
          <cell r="C3050" t="str">
            <v>M</v>
          </cell>
          <cell r="D3050">
            <v>27</v>
          </cell>
          <cell r="E3050">
            <v>52.65</v>
          </cell>
          <cell r="F3050">
            <v>79.650000000000006</v>
          </cell>
        </row>
        <row r="3051">
          <cell r="A3051" t="str">
            <v>46.03</v>
          </cell>
          <cell r="B3051" t="str">
            <v>Tubulacao em PVC rigido branco serie R - A.P e esgoto domiciliar</v>
          </cell>
        </row>
        <row r="3052">
          <cell r="A3052" t="str">
            <v>46.03.038</v>
          </cell>
          <cell r="B3052" t="str">
            <v>Tubo de PVC rígido PxB com virola e anel de borracha, linha esgoto série reforçada ´R´, DN= 50 mm, inclusive conexões</v>
          </cell>
          <cell r="C3052" t="str">
            <v>M</v>
          </cell>
          <cell r="D3052">
            <v>23.02</v>
          </cell>
          <cell r="E3052">
            <v>28.71</v>
          </cell>
          <cell r="F3052">
            <v>51.73</v>
          </cell>
        </row>
        <row r="3053">
          <cell r="A3053" t="str">
            <v>46.03.040</v>
          </cell>
          <cell r="B3053" t="str">
            <v>Tubo de PVC rígido PxB com virola e anel de borracha, linha esgoto série reforçada ´R´, DN= 75 mm, inclusive conexões</v>
          </cell>
          <cell r="C3053" t="str">
            <v>M</v>
          </cell>
          <cell r="D3053">
            <v>38.340000000000003</v>
          </cell>
          <cell r="E3053">
            <v>43.07</v>
          </cell>
          <cell r="F3053">
            <v>81.41</v>
          </cell>
        </row>
        <row r="3054">
          <cell r="A3054" t="str">
            <v>46.03.050</v>
          </cell>
          <cell r="B3054" t="str">
            <v>Tubo de PVC rígido PxB com virola e anel de borracha, linha esgoto série reforçada ´R´, DN= 100 mm, inclusive conexões</v>
          </cell>
          <cell r="C3054" t="str">
            <v>M</v>
          </cell>
          <cell r="D3054">
            <v>53.61</v>
          </cell>
          <cell r="E3054">
            <v>52.65</v>
          </cell>
          <cell r="F3054">
            <v>106.26</v>
          </cell>
        </row>
        <row r="3055">
          <cell r="A3055" t="str">
            <v>46.03.060</v>
          </cell>
          <cell r="B3055" t="str">
            <v>Tubo de PVC rígido PxB com virola e anel de borracha, linha esgoto série reforçada ´R´. DN= 150 mm, inclusive conexões</v>
          </cell>
          <cell r="C3055" t="str">
            <v>M</v>
          </cell>
          <cell r="D3055">
            <v>109.17</v>
          </cell>
          <cell r="E3055">
            <v>52.65</v>
          </cell>
          <cell r="F3055">
            <v>161.82</v>
          </cell>
        </row>
        <row r="3056">
          <cell r="A3056" t="str">
            <v>46.03.080</v>
          </cell>
          <cell r="B3056" t="str">
            <v>Tubo de PVC rígido, pontas lisas, soldável, linha esgoto série reforçada ´R´, DN= 40 mm, inclusive conexões</v>
          </cell>
          <cell r="C3056" t="str">
            <v>M</v>
          </cell>
          <cell r="D3056">
            <v>19.86</v>
          </cell>
          <cell r="E3056">
            <v>23.94</v>
          </cell>
          <cell r="F3056">
            <v>43.8</v>
          </cell>
        </row>
        <row r="3057">
          <cell r="A3057" t="str">
            <v>46.04</v>
          </cell>
          <cell r="B3057" t="str">
            <v>Tubulacao em PVC rigido com junta elastica - aducao e distribuicao de agua</v>
          </cell>
        </row>
        <row r="3058">
          <cell r="A3058" t="str">
            <v>46.04.010</v>
          </cell>
          <cell r="B3058" t="str">
            <v>Tubo de PVC rígido tipo PBA classe 15, DN= 50mm, (DE= 60mm), inclusive conexões</v>
          </cell>
          <cell r="C3058" t="str">
            <v>M</v>
          </cell>
          <cell r="D3058">
            <v>25.76</v>
          </cell>
          <cell r="E3058">
            <v>16.84</v>
          </cell>
          <cell r="F3058">
            <v>42.6</v>
          </cell>
        </row>
        <row r="3059">
          <cell r="A3059" t="str">
            <v>46.04.020</v>
          </cell>
          <cell r="B3059" t="str">
            <v>Tubo de PVC rígido tipo PBA classe 15, DN= 75mm, (DE= 85mm), inclusive conexões</v>
          </cell>
          <cell r="C3059" t="str">
            <v>M</v>
          </cell>
          <cell r="D3059">
            <v>50.19</v>
          </cell>
          <cell r="E3059">
            <v>16.84</v>
          </cell>
          <cell r="F3059">
            <v>67.03</v>
          </cell>
        </row>
        <row r="3060">
          <cell r="A3060" t="str">
            <v>46.04.030</v>
          </cell>
          <cell r="B3060" t="str">
            <v>Tubo de PVC rígido tipo PBA classe 15, DN= 100mm, (DE= 110mm), inclusive conexões</v>
          </cell>
          <cell r="C3060" t="str">
            <v>M</v>
          </cell>
          <cell r="D3060">
            <v>92.36</v>
          </cell>
          <cell r="E3060">
            <v>16.84</v>
          </cell>
          <cell r="F3060">
            <v>109.2</v>
          </cell>
        </row>
        <row r="3061">
          <cell r="A3061" t="str">
            <v>46.04.040</v>
          </cell>
          <cell r="B3061" t="str">
            <v>Tubo de PVC rígido DEFoFo, DN= 100mm (DE= 118mm), inclusive conexões</v>
          </cell>
          <cell r="C3061" t="str">
            <v>M</v>
          </cell>
          <cell r="D3061">
            <v>70.38</v>
          </cell>
          <cell r="E3061">
            <v>16.84</v>
          </cell>
          <cell r="F3061">
            <v>87.22</v>
          </cell>
        </row>
        <row r="3062">
          <cell r="A3062" t="str">
            <v>46.04.050</v>
          </cell>
          <cell r="B3062" t="str">
            <v>Tubo de PVC rígido DEFoFo, DN= 150mm (DE= 170mm), inclusive conexões</v>
          </cell>
          <cell r="C3062" t="str">
            <v>M</v>
          </cell>
          <cell r="D3062">
            <v>171.44</v>
          </cell>
          <cell r="E3062">
            <v>16.84</v>
          </cell>
          <cell r="F3062">
            <v>188.28</v>
          </cell>
        </row>
        <row r="3063">
          <cell r="A3063" t="str">
            <v>46.04.070</v>
          </cell>
          <cell r="B3063" t="str">
            <v>Tubo de PVC rígido DEFoFo, DN= 200mm (DE= 222mm), inclusive conexões</v>
          </cell>
          <cell r="C3063" t="str">
            <v>M</v>
          </cell>
          <cell r="D3063">
            <v>230.8</v>
          </cell>
          <cell r="E3063">
            <v>33.67</v>
          </cell>
          <cell r="F3063">
            <v>264.47000000000003</v>
          </cell>
        </row>
        <row r="3064">
          <cell r="A3064" t="str">
            <v>46.04.080</v>
          </cell>
          <cell r="B3064" t="str">
            <v>Tubo de PVC rígido DEFoFo, DN= 250mm (DE= 274mm), inclusive conexões</v>
          </cell>
          <cell r="C3064" t="str">
            <v>M</v>
          </cell>
          <cell r="D3064">
            <v>362.05</v>
          </cell>
          <cell r="E3064">
            <v>33.67</v>
          </cell>
          <cell r="F3064">
            <v>395.72</v>
          </cell>
        </row>
        <row r="3065">
          <cell r="A3065" t="str">
            <v>46.04.090</v>
          </cell>
          <cell r="B3065" t="str">
            <v>Tubo de PVC rígido DEFoFo, DN= 300mm (DE= 326mm), inclusive conexões</v>
          </cell>
          <cell r="C3065" t="str">
            <v>M</v>
          </cell>
          <cell r="D3065">
            <v>560.91999999999996</v>
          </cell>
          <cell r="E3065">
            <v>33.67</v>
          </cell>
          <cell r="F3065">
            <v>594.59</v>
          </cell>
        </row>
        <row r="3066">
          <cell r="A3066" t="str">
            <v>46.05</v>
          </cell>
          <cell r="B3066" t="str">
            <v>Tubulacao em PVC rigido com junta elastica - rede de esgoto</v>
          </cell>
        </row>
        <row r="3067">
          <cell r="A3067" t="str">
            <v>46.05.020</v>
          </cell>
          <cell r="B3067" t="str">
            <v>Tubo PVC rígido, tipo Coletor Esgoto, junta elástica, DN= 100 mm, inclusive conexões</v>
          </cell>
          <cell r="C3067" t="str">
            <v>M</v>
          </cell>
          <cell r="D3067">
            <v>34.89</v>
          </cell>
          <cell r="E3067">
            <v>16.84</v>
          </cell>
          <cell r="F3067">
            <v>51.73</v>
          </cell>
        </row>
        <row r="3068">
          <cell r="A3068" t="str">
            <v>46.05.040</v>
          </cell>
          <cell r="B3068" t="str">
            <v>Tubo PVC rígido, tipo Coletor Esgoto, junta elástica, DN= 150 mm, inclusive conexões</v>
          </cell>
          <cell r="C3068" t="str">
            <v>M</v>
          </cell>
          <cell r="D3068">
            <v>71.83</v>
          </cell>
          <cell r="E3068">
            <v>16.84</v>
          </cell>
          <cell r="F3068">
            <v>88.67</v>
          </cell>
        </row>
        <row r="3069">
          <cell r="A3069" t="str">
            <v>46.05.050</v>
          </cell>
          <cell r="B3069" t="str">
            <v>Tubo PVC rígido, tipo Coletor Esgoto, junta elástica, DN= 200 mm, inclusive conexões</v>
          </cell>
          <cell r="C3069" t="str">
            <v>M</v>
          </cell>
          <cell r="D3069">
            <v>114.02</v>
          </cell>
          <cell r="E3069">
            <v>33.67</v>
          </cell>
          <cell r="F3069">
            <v>147.69</v>
          </cell>
        </row>
        <row r="3070">
          <cell r="A3070" t="str">
            <v>46.05.060</v>
          </cell>
          <cell r="B3070" t="str">
            <v>Tubo PVC rígido, tipo Coletor Esgoto, junta elástica, DN= 250 mm, inclusive conexões</v>
          </cell>
          <cell r="C3070" t="str">
            <v>M</v>
          </cell>
          <cell r="D3070">
            <v>193.22</v>
          </cell>
          <cell r="E3070">
            <v>33.67</v>
          </cell>
          <cell r="F3070">
            <v>226.89</v>
          </cell>
        </row>
        <row r="3071">
          <cell r="A3071" t="str">
            <v>46.05.070</v>
          </cell>
          <cell r="B3071" t="str">
            <v>Tubo PVC rígido, tipo Coletor Esgoto, junta elástica, DN= 300 mm, inclusive conexões</v>
          </cell>
          <cell r="C3071" t="str">
            <v>M</v>
          </cell>
          <cell r="D3071">
            <v>320.83999999999997</v>
          </cell>
          <cell r="E3071">
            <v>33.67</v>
          </cell>
          <cell r="F3071">
            <v>354.51</v>
          </cell>
        </row>
        <row r="3072">
          <cell r="A3072" t="str">
            <v>46.05.090</v>
          </cell>
          <cell r="B3072" t="str">
            <v>Tubo PVC rígido, tipo Coletor Esgoto, junta elástica, DN= 400 mm, inclusive conexões</v>
          </cell>
          <cell r="C3072" t="str">
            <v>M</v>
          </cell>
          <cell r="D3072">
            <v>504.47</v>
          </cell>
          <cell r="E3072">
            <v>33.67</v>
          </cell>
          <cell r="F3072">
            <v>538.14</v>
          </cell>
        </row>
        <row r="3073">
          <cell r="A3073" t="str">
            <v>46.07</v>
          </cell>
          <cell r="B3073" t="str">
            <v>Tubulacao galvanizado</v>
          </cell>
        </row>
        <row r="3074">
          <cell r="A3074" t="str">
            <v>46.07.010</v>
          </cell>
          <cell r="B3074" t="str">
            <v>Tubo galvanizado DN= 1/2´, inclusive conexões</v>
          </cell>
          <cell r="C3074" t="str">
            <v>M</v>
          </cell>
          <cell r="D3074">
            <v>41.79</v>
          </cell>
          <cell r="E3074">
            <v>47.86</v>
          </cell>
          <cell r="F3074">
            <v>89.65</v>
          </cell>
        </row>
        <row r="3075">
          <cell r="A3075" t="str">
            <v>46.07.020</v>
          </cell>
          <cell r="B3075" t="str">
            <v>Tubo galvanizado DN= 3/4´, inclusive conexões</v>
          </cell>
          <cell r="C3075" t="str">
            <v>M</v>
          </cell>
          <cell r="D3075">
            <v>54.5</v>
          </cell>
          <cell r="E3075">
            <v>52.65</v>
          </cell>
          <cell r="F3075">
            <v>107.15</v>
          </cell>
        </row>
        <row r="3076">
          <cell r="A3076" t="str">
            <v>46.07.030</v>
          </cell>
          <cell r="B3076" t="str">
            <v>Tubo galvanizado DN= 1´, inclusive conexões</v>
          </cell>
          <cell r="C3076" t="str">
            <v>M</v>
          </cell>
          <cell r="D3076">
            <v>76.819999999999993</v>
          </cell>
          <cell r="E3076">
            <v>62.22</v>
          </cell>
          <cell r="F3076">
            <v>139.04</v>
          </cell>
        </row>
        <row r="3077">
          <cell r="A3077" t="str">
            <v>46.07.040</v>
          </cell>
          <cell r="B3077" t="str">
            <v>Tubo galvanizado DN= 1 1/4´, inclusive conexões</v>
          </cell>
          <cell r="C3077" t="str">
            <v>M</v>
          </cell>
          <cell r="D3077">
            <v>99.21</v>
          </cell>
          <cell r="E3077">
            <v>67.010000000000005</v>
          </cell>
          <cell r="F3077">
            <v>166.22</v>
          </cell>
        </row>
        <row r="3078">
          <cell r="A3078" t="str">
            <v>46.07.050</v>
          </cell>
          <cell r="B3078" t="str">
            <v>Tubo galvanizado DN= 1 1/2´, inclusive conexões</v>
          </cell>
          <cell r="C3078" t="str">
            <v>M</v>
          </cell>
          <cell r="D3078">
            <v>97.16</v>
          </cell>
          <cell r="E3078">
            <v>76.569999999999993</v>
          </cell>
          <cell r="F3078">
            <v>173.73</v>
          </cell>
        </row>
        <row r="3079">
          <cell r="A3079" t="str">
            <v>46.07.060</v>
          </cell>
          <cell r="B3079" t="str">
            <v>Tubo galvanizado DN= 2´, inclusive conexões</v>
          </cell>
          <cell r="C3079" t="str">
            <v>M</v>
          </cell>
          <cell r="D3079">
            <v>147.85</v>
          </cell>
          <cell r="E3079">
            <v>86.15</v>
          </cell>
          <cell r="F3079">
            <v>234</v>
          </cell>
        </row>
        <row r="3080">
          <cell r="A3080" t="str">
            <v>46.07.070</v>
          </cell>
          <cell r="B3080" t="str">
            <v>Tubo galvanizado DN= 2 1/2´, inclusive conexões</v>
          </cell>
          <cell r="C3080" t="str">
            <v>M</v>
          </cell>
          <cell r="D3080">
            <v>191.72</v>
          </cell>
          <cell r="E3080">
            <v>95.72</v>
          </cell>
          <cell r="F3080">
            <v>287.44</v>
          </cell>
        </row>
        <row r="3081">
          <cell r="A3081" t="str">
            <v>46.07.080</v>
          </cell>
          <cell r="B3081" t="str">
            <v>Tubo galvanizado DN= 3´, inclusive conexões</v>
          </cell>
          <cell r="C3081" t="str">
            <v>M</v>
          </cell>
          <cell r="D3081">
            <v>219.07</v>
          </cell>
          <cell r="E3081">
            <v>107.69</v>
          </cell>
          <cell r="F3081">
            <v>326.76</v>
          </cell>
        </row>
        <row r="3082">
          <cell r="A3082" t="str">
            <v>46.07.090</v>
          </cell>
          <cell r="B3082" t="str">
            <v>Tubo galvanizado DN= 4´, inclusive conexões</v>
          </cell>
          <cell r="C3082" t="str">
            <v>M</v>
          </cell>
          <cell r="D3082">
            <v>318.83</v>
          </cell>
          <cell r="E3082">
            <v>119.66</v>
          </cell>
          <cell r="F3082">
            <v>438.49</v>
          </cell>
        </row>
        <row r="3083">
          <cell r="A3083" t="str">
            <v>46.07.100</v>
          </cell>
          <cell r="B3083" t="str">
            <v>Tubo galvanizado DN= 6´, inclusive conexões</v>
          </cell>
          <cell r="C3083" t="str">
            <v>M</v>
          </cell>
          <cell r="D3083">
            <v>484.13</v>
          </cell>
          <cell r="E3083">
            <v>131.61000000000001</v>
          </cell>
          <cell r="F3083">
            <v>615.74</v>
          </cell>
        </row>
        <row r="3084">
          <cell r="A3084" t="str">
            <v>46.08</v>
          </cell>
          <cell r="B3084" t="str">
            <v>Tubulacao em aco carbono galvanizado classe schedule</v>
          </cell>
        </row>
        <row r="3085">
          <cell r="A3085" t="str">
            <v>46.08.006</v>
          </cell>
          <cell r="B3085" t="str">
            <v>Tubo galvanizado sem costura schedule 40, DN= 1/2´, inclusive conexões</v>
          </cell>
          <cell r="C3085" t="str">
            <v>M</v>
          </cell>
          <cell r="D3085">
            <v>69.900000000000006</v>
          </cell>
          <cell r="E3085">
            <v>47.86</v>
          </cell>
          <cell r="F3085">
            <v>117.76</v>
          </cell>
        </row>
        <row r="3086">
          <cell r="A3086" t="str">
            <v>46.08.010</v>
          </cell>
          <cell r="B3086" t="str">
            <v>Tubo galvanizado sem costura schedule 40, DN= 3/4´, inclusive conexões</v>
          </cell>
          <cell r="C3086" t="str">
            <v>M</v>
          </cell>
          <cell r="D3086">
            <v>88.42</v>
          </cell>
          <cell r="E3086">
            <v>52.65</v>
          </cell>
          <cell r="F3086">
            <v>141.07</v>
          </cell>
        </row>
        <row r="3087">
          <cell r="A3087" t="str">
            <v>46.08.020</v>
          </cell>
          <cell r="B3087" t="str">
            <v>Tubo galvanizado sem costura schedule 40, DN= 1´, inclusive conexões</v>
          </cell>
          <cell r="C3087" t="str">
            <v>M</v>
          </cell>
          <cell r="D3087">
            <v>96.76</v>
          </cell>
          <cell r="E3087">
            <v>62.22</v>
          </cell>
          <cell r="F3087">
            <v>158.97999999999999</v>
          </cell>
        </row>
        <row r="3088">
          <cell r="A3088" t="str">
            <v>46.08.030</v>
          </cell>
          <cell r="B3088" t="str">
            <v>Tubo galvanizado sem costura schedule 40, DN= 1 1/4´, inclusive conexões</v>
          </cell>
          <cell r="C3088" t="str">
            <v>M</v>
          </cell>
          <cell r="D3088">
            <v>133.68</v>
          </cell>
          <cell r="E3088">
            <v>67.010000000000005</v>
          </cell>
          <cell r="F3088">
            <v>200.69</v>
          </cell>
        </row>
        <row r="3089">
          <cell r="A3089" t="str">
            <v>46.08.040</v>
          </cell>
          <cell r="B3089" t="str">
            <v>Tubo galvanizado sem costura schedule 40, DN= 1 1/2´, inclusive conexões</v>
          </cell>
          <cell r="C3089" t="str">
            <v>M</v>
          </cell>
          <cell r="D3089">
            <v>148.16999999999999</v>
          </cell>
          <cell r="E3089">
            <v>76.569999999999993</v>
          </cell>
          <cell r="F3089">
            <v>224.74</v>
          </cell>
        </row>
        <row r="3090">
          <cell r="A3090" t="str">
            <v>46.08.050</v>
          </cell>
          <cell r="B3090" t="str">
            <v>Tubo galvanizado sem costura schedule 40, DN= 2´, inclusive conexões</v>
          </cell>
          <cell r="C3090" t="str">
            <v>M</v>
          </cell>
          <cell r="D3090">
            <v>170.92</v>
          </cell>
          <cell r="E3090">
            <v>86.15</v>
          </cell>
          <cell r="F3090">
            <v>257.07</v>
          </cell>
        </row>
        <row r="3091">
          <cell r="A3091" t="str">
            <v>46.08.070</v>
          </cell>
          <cell r="B3091" t="str">
            <v>Tubo galvanizado sem costura schedule 40, DN= 2 1/2´, inclusive conexões</v>
          </cell>
          <cell r="C3091" t="str">
            <v>M</v>
          </cell>
          <cell r="D3091">
            <v>265.44</v>
          </cell>
          <cell r="E3091">
            <v>95.72</v>
          </cell>
          <cell r="F3091">
            <v>361.16</v>
          </cell>
        </row>
        <row r="3092">
          <cell r="A3092" t="str">
            <v>46.08.080</v>
          </cell>
          <cell r="B3092" t="str">
            <v>Tubo galvanizado sem costura schedule 40, DN= 3´, inclusive conexões</v>
          </cell>
          <cell r="C3092" t="str">
            <v>M</v>
          </cell>
          <cell r="D3092">
            <v>335.71</v>
          </cell>
          <cell r="E3092">
            <v>107.69</v>
          </cell>
          <cell r="F3092">
            <v>443.4</v>
          </cell>
        </row>
        <row r="3093">
          <cell r="A3093" t="str">
            <v>46.08.100</v>
          </cell>
          <cell r="B3093" t="str">
            <v>Tubo galvanizado sem costura schedule 40, DN= 4´, inclusive conexões</v>
          </cell>
          <cell r="C3093" t="str">
            <v>M</v>
          </cell>
          <cell r="D3093">
            <v>465.56</v>
          </cell>
          <cell r="E3093">
            <v>119.66</v>
          </cell>
          <cell r="F3093">
            <v>585.22</v>
          </cell>
        </row>
        <row r="3094">
          <cell r="A3094" t="str">
            <v>46.08.110</v>
          </cell>
          <cell r="B3094" t="str">
            <v>Tubo galvanizado sem costura schedule 40, DN= 6´, inclusive conexões</v>
          </cell>
          <cell r="C3094" t="str">
            <v>M</v>
          </cell>
          <cell r="D3094">
            <v>800.18</v>
          </cell>
          <cell r="E3094">
            <v>131.61000000000001</v>
          </cell>
          <cell r="F3094">
            <v>931.79</v>
          </cell>
        </row>
        <row r="3095">
          <cell r="A3095" t="str">
            <v>46.09</v>
          </cell>
          <cell r="B3095" t="str">
            <v>Conexoes e acessorios em ferro fundido, predial e tradicional, esgoto e pluvial</v>
          </cell>
        </row>
        <row r="3096">
          <cell r="A3096" t="str">
            <v>46.09.050</v>
          </cell>
          <cell r="B3096" t="str">
            <v>Joelho 45° em ferro fundido, linha predial tradicional, DN= 50 mm</v>
          </cell>
          <cell r="C3096" t="str">
            <v>UN</v>
          </cell>
          <cell r="D3096">
            <v>67.489999999999995</v>
          </cell>
          <cell r="E3096">
            <v>14.36</v>
          </cell>
          <cell r="F3096">
            <v>81.849999999999994</v>
          </cell>
        </row>
        <row r="3097">
          <cell r="A3097" t="str">
            <v>46.09.060</v>
          </cell>
          <cell r="B3097" t="str">
            <v>Joelho 45° em ferro fundido, linha predial tradicional, DN= 75 mm</v>
          </cell>
          <cell r="C3097" t="str">
            <v>UN</v>
          </cell>
          <cell r="D3097">
            <v>90.56</v>
          </cell>
          <cell r="E3097">
            <v>14.36</v>
          </cell>
          <cell r="F3097">
            <v>104.92</v>
          </cell>
        </row>
        <row r="3098">
          <cell r="A3098" t="str">
            <v>46.09.070</v>
          </cell>
          <cell r="B3098" t="str">
            <v>Joelho 45° em ferro fundido, linha predial tradicional, DN= 100 mm</v>
          </cell>
          <cell r="C3098" t="str">
            <v>UN</v>
          </cell>
          <cell r="D3098">
            <v>111.56</v>
          </cell>
          <cell r="E3098">
            <v>19.149999999999999</v>
          </cell>
          <cell r="F3098">
            <v>130.71</v>
          </cell>
        </row>
        <row r="3099">
          <cell r="A3099" t="str">
            <v>46.09.080</v>
          </cell>
          <cell r="B3099" t="str">
            <v>Joelho 45° em ferro fundido, linha predial tradicional, DN= 150 mm</v>
          </cell>
          <cell r="C3099" t="str">
            <v>UN</v>
          </cell>
          <cell r="D3099">
            <v>184.15</v>
          </cell>
          <cell r="E3099">
            <v>19.149999999999999</v>
          </cell>
          <cell r="F3099">
            <v>203.3</v>
          </cell>
        </row>
        <row r="3100">
          <cell r="A3100" t="str">
            <v>46.09.100</v>
          </cell>
          <cell r="B3100" t="str">
            <v>Joelho 87° 30´ em ferro fundido, linha predial tradicional, DN= 50 mm</v>
          </cell>
          <cell r="C3100" t="str">
            <v>UN</v>
          </cell>
          <cell r="D3100">
            <v>95.63</v>
          </cell>
          <cell r="E3100">
            <v>14.36</v>
          </cell>
          <cell r="F3100">
            <v>109.99</v>
          </cell>
        </row>
        <row r="3101">
          <cell r="A3101" t="str">
            <v>46.09.110</v>
          </cell>
          <cell r="B3101" t="str">
            <v>Joelho 87° 30´ em ferro fundido, linha predial tradicional, DN= 75 mm</v>
          </cell>
          <cell r="C3101" t="str">
            <v>UN</v>
          </cell>
          <cell r="D3101">
            <v>133.01</v>
          </cell>
          <cell r="E3101">
            <v>14.36</v>
          </cell>
          <cell r="F3101">
            <v>147.37</v>
          </cell>
        </row>
        <row r="3102">
          <cell r="A3102" t="str">
            <v>46.09.120</v>
          </cell>
          <cell r="B3102" t="str">
            <v>Joelho 87° 30´ em ferro fundido, linha predial tradicional, DN= 100 mm</v>
          </cell>
          <cell r="C3102" t="str">
            <v>UN</v>
          </cell>
          <cell r="D3102">
            <v>161.72</v>
          </cell>
          <cell r="E3102">
            <v>19.149999999999999</v>
          </cell>
          <cell r="F3102">
            <v>180.87</v>
          </cell>
        </row>
        <row r="3103">
          <cell r="A3103" t="str">
            <v>46.09.130</v>
          </cell>
          <cell r="B3103" t="str">
            <v>Joelho 87° 30´ em ferro fundido, linha predial tradicional, DN= 150 mm</v>
          </cell>
          <cell r="C3103" t="str">
            <v>UN</v>
          </cell>
          <cell r="D3103">
            <v>250.55</v>
          </cell>
          <cell r="E3103">
            <v>19.149999999999999</v>
          </cell>
          <cell r="F3103">
            <v>269.7</v>
          </cell>
        </row>
        <row r="3104">
          <cell r="A3104" t="str">
            <v>46.09.150</v>
          </cell>
          <cell r="B3104" t="str">
            <v>Luva bolsa e bolsa em ferro fundido, linha predial tradicional, DN= 50 mm</v>
          </cell>
          <cell r="C3104" t="str">
            <v>UN</v>
          </cell>
          <cell r="D3104">
            <v>61.43</v>
          </cell>
          <cell r="E3104">
            <v>14.36</v>
          </cell>
          <cell r="F3104">
            <v>75.790000000000006</v>
          </cell>
        </row>
        <row r="3105">
          <cell r="A3105" t="str">
            <v>46.09.160</v>
          </cell>
          <cell r="B3105" t="str">
            <v>Luva bolsa e bolsa em ferro fundido, linha predial tradicional, DN= 75 mm</v>
          </cell>
          <cell r="C3105" t="str">
            <v>UN</v>
          </cell>
          <cell r="D3105">
            <v>70.42</v>
          </cell>
          <cell r="E3105">
            <v>14.36</v>
          </cell>
          <cell r="F3105">
            <v>84.78</v>
          </cell>
        </row>
        <row r="3106">
          <cell r="A3106" t="str">
            <v>46.09.170</v>
          </cell>
          <cell r="B3106" t="str">
            <v>Luva bolsa e bolsa em ferro fundido, linha predial tradicional, DN= 100 mm</v>
          </cell>
          <cell r="C3106" t="str">
            <v>UN</v>
          </cell>
          <cell r="D3106">
            <v>92.1</v>
          </cell>
          <cell r="E3106">
            <v>19.149999999999999</v>
          </cell>
          <cell r="F3106">
            <v>111.25</v>
          </cell>
        </row>
        <row r="3107">
          <cell r="A3107" t="str">
            <v>46.09.180</v>
          </cell>
          <cell r="B3107" t="str">
            <v>Luva bolsa e bolsa em ferro fundido, linha predial tradicional, DN= 150 mm</v>
          </cell>
          <cell r="C3107" t="str">
            <v>UN</v>
          </cell>
          <cell r="D3107">
            <v>133.36000000000001</v>
          </cell>
          <cell r="E3107">
            <v>19.149999999999999</v>
          </cell>
          <cell r="F3107">
            <v>152.51</v>
          </cell>
        </row>
        <row r="3108">
          <cell r="A3108" t="str">
            <v>46.09.200</v>
          </cell>
          <cell r="B3108" t="str">
            <v>Placa cega em ferro fundido, linha predial tradicional, DN= 75 mm</v>
          </cell>
          <cell r="C3108" t="str">
            <v>UN</v>
          </cell>
          <cell r="D3108">
            <v>56.99</v>
          </cell>
          <cell r="E3108">
            <v>14.36</v>
          </cell>
          <cell r="F3108">
            <v>71.349999999999994</v>
          </cell>
        </row>
        <row r="3109">
          <cell r="A3109" t="str">
            <v>46.09.210</v>
          </cell>
          <cell r="B3109" t="str">
            <v>Placa cega em ferro fundido, linha predial tradicional, DN= 100 mm</v>
          </cell>
          <cell r="C3109" t="str">
            <v>UN</v>
          </cell>
          <cell r="D3109">
            <v>65.040000000000006</v>
          </cell>
          <cell r="E3109">
            <v>19.149999999999999</v>
          </cell>
          <cell r="F3109">
            <v>84.19</v>
          </cell>
        </row>
        <row r="3110">
          <cell r="A3110" t="str">
            <v>46.09.230</v>
          </cell>
          <cell r="B3110" t="str">
            <v>Junção 45° em ferro fundido, linha predial tradicional, DN= 50 x 50 mm</v>
          </cell>
          <cell r="C3110" t="str">
            <v>UN</v>
          </cell>
          <cell r="D3110">
            <v>118.13</v>
          </cell>
          <cell r="E3110">
            <v>14.36</v>
          </cell>
          <cell r="F3110">
            <v>132.49</v>
          </cell>
        </row>
        <row r="3111">
          <cell r="A3111" t="str">
            <v>46.09.240</v>
          </cell>
          <cell r="B3111" t="str">
            <v>Junção 45° em ferro fundido, linha predial tradicional, DN= 75 x 50 mm</v>
          </cell>
          <cell r="C3111" t="str">
            <v>UN</v>
          </cell>
          <cell r="D3111">
            <v>143.79</v>
          </cell>
          <cell r="E3111">
            <v>19.149999999999999</v>
          </cell>
          <cell r="F3111">
            <v>162.94</v>
          </cell>
        </row>
        <row r="3112">
          <cell r="A3112" t="str">
            <v>46.09.250</v>
          </cell>
          <cell r="B3112" t="str">
            <v>Junção 45° em ferro fundido, linha predial tradicional, DN= 75 x 75 mm</v>
          </cell>
          <cell r="C3112" t="str">
            <v>UN</v>
          </cell>
          <cell r="D3112">
            <v>203.47</v>
          </cell>
          <cell r="E3112">
            <v>19.149999999999999</v>
          </cell>
          <cell r="F3112">
            <v>222.62</v>
          </cell>
        </row>
        <row r="3113">
          <cell r="A3113" t="str">
            <v>46.09.260</v>
          </cell>
          <cell r="B3113" t="str">
            <v>Junção 45° em ferro fundido, linha predial tradicional, DN= 100 x 50 mm</v>
          </cell>
          <cell r="C3113" t="str">
            <v>UN</v>
          </cell>
          <cell r="D3113">
            <v>155.27000000000001</v>
          </cell>
          <cell r="E3113">
            <v>19.149999999999999</v>
          </cell>
          <cell r="F3113">
            <v>174.42</v>
          </cell>
        </row>
        <row r="3114">
          <cell r="A3114" t="str">
            <v>46.09.270</v>
          </cell>
          <cell r="B3114" t="str">
            <v>Junção 45° em ferro fundido, linha predial tradicional, DN= 100 x 75 mm</v>
          </cell>
          <cell r="C3114" t="str">
            <v>UN</v>
          </cell>
          <cell r="D3114">
            <v>186.16</v>
          </cell>
          <cell r="E3114">
            <v>19.149999999999999</v>
          </cell>
          <cell r="F3114">
            <v>205.31</v>
          </cell>
        </row>
        <row r="3115">
          <cell r="A3115" t="str">
            <v>46.09.280</v>
          </cell>
          <cell r="B3115" t="str">
            <v>Junção 45° em ferro fundido, linha predial tradicional, DN= 100 x 100 mm</v>
          </cell>
          <cell r="C3115" t="str">
            <v>UN</v>
          </cell>
          <cell r="D3115">
            <v>216.6</v>
          </cell>
          <cell r="E3115">
            <v>19.149999999999999</v>
          </cell>
          <cell r="F3115">
            <v>235.75</v>
          </cell>
        </row>
        <row r="3116">
          <cell r="A3116" t="str">
            <v>46.09.290</v>
          </cell>
          <cell r="B3116" t="str">
            <v>Junção 45° em ferro fundido, linha predial tradicional, DN= 150 x 100 mm</v>
          </cell>
          <cell r="C3116" t="str">
            <v>UN</v>
          </cell>
          <cell r="D3116">
            <v>272.74</v>
          </cell>
          <cell r="E3116">
            <v>23.94</v>
          </cell>
          <cell r="F3116">
            <v>296.68</v>
          </cell>
        </row>
        <row r="3117">
          <cell r="A3117" t="str">
            <v>46.09.300</v>
          </cell>
          <cell r="B3117" t="str">
            <v>Junção dupla 45° em ferro fundido, linha predial tradicional, DN= 100 mm</v>
          </cell>
          <cell r="C3117" t="str">
            <v>UN</v>
          </cell>
          <cell r="D3117">
            <v>320.29000000000002</v>
          </cell>
          <cell r="E3117">
            <v>19.149999999999999</v>
          </cell>
          <cell r="F3117">
            <v>339.44</v>
          </cell>
        </row>
        <row r="3118">
          <cell r="A3118" t="str">
            <v>46.09.320</v>
          </cell>
          <cell r="B3118" t="str">
            <v>Te sanitário 87° 30´ em ferro fundido, linha predial tradicional, DN= 50 x 50 mm</v>
          </cell>
          <cell r="C3118" t="str">
            <v>UN</v>
          </cell>
          <cell r="D3118">
            <v>112.65</v>
          </cell>
          <cell r="E3118">
            <v>14.36</v>
          </cell>
          <cell r="F3118">
            <v>127.01</v>
          </cell>
        </row>
        <row r="3119">
          <cell r="A3119" t="str">
            <v>46.09.330</v>
          </cell>
          <cell r="B3119" t="str">
            <v>Te sanitário 87° 30´ em ferro fundido, linha predial tradicional, DN= 75 x 50 mm</v>
          </cell>
          <cell r="C3119" t="str">
            <v>UN</v>
          </cell>
          <cell r="D3119">
            <v>122.97</v>
          </cell>
          <cell r="E3119">
            <v>19.149999999999999</v>
          </cell>
          <cell r="F3119">
            <v>142.12</v>
          </cell>
        </row>
        <row r="3120">
          <cell r="A3120" t="str">
            <v>46.09.340</v>
          </cell>
          <cell r="B3120" t="str">
            <v>Te sanitário 87° 30´ em ferro fundido, linha predial tradicional, DN= 75 x 75 mm</v>
          </cell>
          <cell r="C3120" t="str">
            <v>UN</v>
          </cell>
          <cell r="D3120">
            <v>167.82</v>
          </cell>
          <cell r="E3120">
            <v>19.149999999999999</v>
          </cell>
          <cell r="F3120">
            <v>186.97</v>
          </cell>
        </row>
        <row r="3121">
          <cell r="A3121" t="str">
            <v>46.09.350</v>
          </cell>
          <cell r="B3121" t="str">
            <v>Te sanitário 87° 30´ em ferro fundido, linha predial tradicional, DN= 100 x 50 mm</v>
          </cell>
          <cell r="C3121" t="str">
            <v>UN</v>
          </cell>
          <cell r="D3121">
            <v>133.59</v>
          </cell>
          <cell r="E3121">
            <v>19.149999999999999</v>
          </cell>
          <cell r="F3121">
            <v>152.74</v>
          </cell>
        </row>
        <row r="3122">
          <cell r="A3122" t="str">
            <v>46.09.360</v>
          </cell>
          <cell r="B3122" t="str">
            <v>Te sanitário 87° 30´ em ferro fundido, linha predial tradicional, DN= 100 x 75 mm</v>
          </cell>
          <cell r="C3122" t="str">
            <v>UN</v>
          </cell>
          <cell r="D3122">
            <v>146.52000000000001</v>
          </cell>
          <cell r="E3122">
            <v>19.149999999999999</v>
          </cell>
          <cell r="F3122">
            <v>165.67</v>
          </cell>
        </row>
        <row r="3123">
          <cell r="A3123" t="str">
            <v>46.09.370</v>
          </cell>
          <cell r="B3123" t="str">
            <v>Te sanitário 87° 30´ em ferro fundido, linha predial tradicional, DN= 100 x 100 mm</v>
          </cell>
          <cell r="C3123" t="str">
            <v>UN</v>
          </cell>
          <cell r="D3123">
            <v>227.11</v>
          </cell>
          <cell r="E3123">
            <v>19.149999999999999</v>
          </cell>
          <cell r="F3123">
            <v>246.26</v>
          </cell>
        </row>
        <row r="3124">
          <cell r="A3124" t="str">
            <v>46.09.400</v>
          </cell>
          <cell r="B3124" t="str">
            <v>Bucha de redução em ferro fundido, linha predial tradicional, DN= 75 x 50 mm</v>
          </cell>
          <cell r="C3124" t="str">
            <v>UN</v>
          </cell>
          <cell r="D3124">
            <v>42.48</v>
          </cell>
          <cell r="E3124">
            <v>19.149999999999999</v>
          </cell>
          <cell r="F3124">
            <v>61.63</v>
          </cell>
        </row>
        <row r="3125">
          <cell r="A3125" t="str">
            <v>46.09.410</v>
          </cell>
          <cell r="B3125" t="str">
            <v>Bucha de redução em ferro fundido, linha predial tradicional, DN= 100 x 75 mm</v>
          </cell>
          <cell r="C3125" t="str">
            <v>UN</v>
          </cell>
          <cell r="D3125">
            <v>51.82</v>
          </cell>
          <cell r="E3125">
            <v>19.149999999999999</v>
          </cell>
          <cell r="F3125">
            <v>70.97</v>
          </cell>
        </row>
        <row r="3126">
          <cell r="A3126" t="str">
            <v>46.09.420</v>
          </cell>
          <cell r="B3126" t="str">
            <v>Bucha de redução em ferro fundido, linha predial tradicional, DN= 150 x 100 mm</v>
          </cell>
          <cell r="C3126" t="str">
            <v>UN</v>
          </cell>
          <cell r="D3126">
            <v>135.83000000000001</v>
          </cell>
          <cell r="E3126">
            <v>23.94</v>
          </cell>
          <cell r="F3126">
            <v>159.77000000000001</v>
          </cell>
        </row>
        <row r="3127">
          <cell r="A3127" t="str">
            <v>46.10</v>
          </cell>
          <cell r="B3127" t="str">
            <v>Tubulacao em cobre para agua quente, gas e vapor</v>
          </cell>
        </row>
        <row r="3128">
          <cell r="A3128" t="str">
            <v>46.10.010</v>
          </cell>
          <cell r="B3128" t="str">
            <v>Tubo de cobre classe A, DN= 15mm (1/2´), inclusive conexões</v>
          </cell>
          <cell r="C3128" t="str">
            <v>M</v>
          </cell>
          <cell r="D3128">
            <v>80.08</v>
          </cell>
          <cell r="E3128">
            <v>15.8</v>
          </cell>
          <cell r="F3128">
            <v>95.88</v>
          </cell>
        </row>
        <row r="3129">
          <cell r="A3129" t="str">
            <v>46.10.020</v>
          </cell>
          <cell r="B3129" t="str">
            <v>Tubo de cobre classe A, DN= 22mm (3/4´), inclusive conexões</v>
          </cell>
          <cell r="C3129" t="str">
            <v>M</v>
          </cell>
          <cell r="D3129">
            <v>111.06</v>
          </cell>
          <cell r="E3129">
            <v>17.23</v>
          </cell>
          <cell r="F3129">
            <v>128.29</v>
          </cell>
        </row>
        <row r="3130">
          <cell r="A3130" t="str">
            <v>46.10.030</v>
          </cell>
          <cell r="B3130" t="str">
            <v>Tubo de cobre classe A, DN= 28mm (1´), inclusive conexões</v>
          </cell>
          <cell r="C3130" t="str">
            <v>M</v>
          </cell>
          <cell r="D3130">
            <v>144.54</v>
          </cell>
          <cell r="E3130">
            <v>21.54</v>
          </cell>
          <cell r="F3130">
            <v>166.08</v>
          </cell>
        </row>
        <row r="3131">
          <cell r="A3131" t="str">
            <v>46.10.040</v>
          </cell>
          <cell r="B3131" t="str">
            <v>Tubo de cobre classe A, DN= 35mm (1 1/4´), inclusive conexões</v>
          </cell>
          <cell r="C3131" t="str">
            <v>M</v>
          </cell>
          <cell r="D3131">
            <v>235.43</v>
          </cell>
          <cell r="E3131">
            <v>24.41</v>
          </cell>
          <cell r="F3131">
            <v>259.83999999999997</v>
          </cell>
        </row>
        <row r="3132">
          <cell r="A3132" t="str">
            <v>46.10.050</v>
          </cell>
          <cell r="B3132" t="str">
            <v>Tubo de cobre classe A, DN= 42mm (1 1/2´), inclusive conexões</v>
          </cell>
          <cell r="C3132" t="str">
            <v>M</v>
          </cell>
          <cell r="D3132">
            <v>276.66000000000003</v>
          </cell>
          <cell r="E3132">
            <v>24.41</v>
          </cell>
          <cell r="F3132">
            <v>301.07</v>
          </cell>
        </row>
        <row r="3133">
          <cell r="A3133" t="str">
            <v>46.10.060</v>
          </cell>
          <cell r="B3133" t="str">
            <v>Tubo de cobre classe A, DN= 54mm (2´), inclusive conexões</v>
          </cell>
          <cell r="C3133" t="str">
            <v>M</v>
          </cell>
          <cell r="D3133">
            <v>367.14</v>
          </cell>
          <cell r="E3133">
            <v>33.020000000000003</v>
          </cell>
          <cell r="F3133">
            <v>400.16</v>
          </cell>
        </row>
        <row r="3134">
          <cell r="A3134" t="str">
            <v>46.10.070</v>
          </cell>
          <cell r="B3134" t="str">
            <v>Tubo de cobre classe A, DN= 66mm (2 1/2´), inclusive conexões</v>
          </cell>
          <cell r="C3134" t="str">
            <v>M</v>
          </cell>
          <cell r="D3134">
            <v>458.87</v>
          </cell>
          <cell r="E3134">
            <v>38.770000000000003</v>
          </cell>
          <cell r="F3134">
            <v>497.64</v>
          </cell>
        </row>
        <row r="3135">
          <cell r="A3135" t="str">
            <v>46.10.080</v>
          </cell>
          <cell r="B3135" t="str">
            <v>Tubo de cobre classe A, DN= 79mm (3´), inclusive conexões</v>
          </cell>
          <cell r="C3135" t="str">
            <v>M</v>
          </cell>
          <cell r="D3135">
            <v>636.36</v>
          </cell>
          <cell r="E3135">
            <v>41.64</v>
          </cell>
          <cell r="F3135">
            <v>678</v>
          </cell>
        </row>
        <row r="3136">
          <cell r="A3136" t="str">
            <v>46.10.090</v>
          </cell>
          <cell r="B3136" t="str">
            <v>Tubo de cobre classe A, DN= 104mm (4´), inclusive conexões</v>
          </cell>
          <cell r="C3136" t="str">
            <v>M</v>
          </cell>
          <cell r="D3136">
            <v>782.9</v>
          </cell>
          <cell r="E3136">
            <v>47.39</v>
          </cell>
          <cell r="F3136">
            <v>830.29</v>
          </cell>
        </row>
        <row r="3137">
          <cell r="A3137" t="str">
            <v>46.10.200</v>
          </cell>
          <cell r="B3137" t="str">
            <v>Tubo de cobre classe E, DN= 22mm (3/4´), inclusive conexões</v>
          </cell>
          <cell r="C3137" t="str">
            <v>M</v>
          </cell>
          <cell r="D3137">
            <v>91.43</v>
          </cell>
          <cell r="E3137">
            <v>17.23</v>
          </cell>
          <cell r="F3137">
            <v>108.66</v>
          </cell>
        </row>
        <row r="3138">
          <cell r="A3138" t="str">
            <v>46.10.210</v>
          </cell>
          <cell r="B3138" t="str">
            <v>Tubo de cobre classe E, DN= 28mm (1´), inclusive conexões</v>
          </cell>
          <cell r="C3138" t="str">
            <v>M</v>
          </cell>
          <cell r="D3138">
            <v>102.59</v>
          </cell>
          <cell r="E3138">
            <v>21.54</v>
          </cell>
          <cell r="F3138">
            <v>124.13</v>
          </cell>
        </row>
        <row r="3139">
          <cell r="A3139" t="str">
            <v>46.10.220</v>
          </cell>
          <cell r="B3139" t="str">
            <v>Tubo de cobre classe E, DN= 35mm (1 1/4´), inclusive conexões</v>
          </cell>
          <cell r="C3139" t="str">
            <v>M</v>
          </cell>
          <cell r="D3139">
            <v>165.65</v>
          </cell>
          <cell r="E3139">
            <v>24.41</v>
          </cell>
          <cell r="F3139">
            <v>190.06</v>
          </cell>
        </row>
        <row r="3140">
          <cell r="A3140" t="str">
            <v>46.10.230</v>
          </cell>
          <cell r="B3140" t="str">
            <v>Tubo de cobre classe E, DN= 42mm (1 1/2´), inclusive conexões</v>
          </cell>
          <cell r="C3140" t="str">
            <v>M</v>
          </cell>
          <cell r="D3140">
            <v>198.17</v>
          </cell>
          <cell r="E3140">
            <v>24.41</v>
          </cell>
          <cell r="F3140">
            <v>222.58</v>
          </cell>
        </row>
        <row r="3141">
          <cell r="A3141" t="str">
            <v>46.10.240</v>
          </cell>
          <cell r="B3141" t="str">
            <v>Tubo de cobre classe E, DN= 54mm (2´), inclusive conexões</v>
          </cell>
          <cell r="C3141" t="str">
            <v>M</v>
          </cell>
          <cell r="D3141">
            <v>281.08999999999997</v>
          </cell>
          <cell r="E3141">
            <v>33.020000000000003</v>
          </cell>
          <cell r="F3141">
            <v>314.11</v>
          </cell>
        </row>
        <row r="3142">
          <cell r="A3142" t="str">
            <v>46.10.250</v>
          </cell>
          <cell r="B3142" t="str">
            <v>Tubo de cobre classe E, DN= 66mm (2 1/2´), inclusive conexões</v>
          </cell>
          <cell r="C3142" t="str">
            <v>M</v>
          </cell>
          <cell r="D3142">
            <v>385.92</v>
          </cell>
          <cell r="E3142">
            <v>38.770000000000003</v>
          </cell>
          <cell r="F3142">
            <v>424.69</v>
          </cell>
        </row>
        <row r="3143">
          <cell r="A3143" t="str">
            <v>46.12</v>
          </cell>
          <cell r="B3143" t="str">
            <v>Tubulacao em concreto para rede de aguas pluviais</v>
          </cell>
        </row>
        <row r="3144">
          <cell r="A3144" t="str">
            <v>46.12.010</v>
          </cell>
          <cell r="B3144" t="str">
            <v>Tubo de concreto (PS-1), DN= 300mm</v>
          </cell>
          <cell r="C3144" t="str">
            <v>M</v>
          </cell>
          <cell r="D3144">
            <v>52.41</v>
          </cell>
          <cell r="E3144">
            <v>31.65</v>
          </cell>
          <cell r="F3144">
            <v>84.06</v>
          </cell>
        </row>
        <row r="3145">
          <cell r="A3145" t="str">
            <v>46.12.020</v>
          </cell>
          <cell r="B3145" t="str">
            <v>Tubo de concreto (PS-1), DN= 400mm</v>
          </cell>
          <cell r="C3145" t="str">
            <v>M</v>
          </cell>
          <cell r="D3145">
            <v>64.78</v>
          </cell>
          <cell r="E3145">
            <v>36.74</v>
          </cell>
          <cell r="F3145">
            <v>101.52</v>
          </cell>
        </row>
        <row r="3146">
          <cell r="A3146" t="str">
            <v>46.12.050</v>
          </cell>
          <cell r="B3146" t="str">
            <v>Tubo de concreto (PS-2), DN= 300mm</v>
          </cell>
          <cell r="C3146" t="str">
            <v>M</v>
          </cell>
          <cell r="D3146">
            <v>57.54</v>
          </cell>
          <cell r="E3146">
            <v>31.65</v>
          </cell>
          <cell r="F3146">
            <v>89.19</v>
          </cell>
        </row>
        <row r="3147">
          <cell r="A3147" t="str">
            <v>46.12.060</v>
          </cell>
          <cell r="B3147" t="str">
            <v>Tubo de concreto (PS-2), DN= 400mm</v>
          </cell>
          <cell r="C3147" t="str">
            <v>M</v>
          </cell>
          <cell r="D3147">
            <v>71.599999999999994</v>
          </cell>
          <cell r="E3147">
            <v>36.74</v>
          </cell>
          <cell r="F3147">
            <v>108.34</v>
          </cell>
        </row>
        <row r="3148">
          <cell r="A3148" t="str">
            <v>46.12.070</v>
          </cell>
          <cell r="B3148" t="str">
            <v>Tubo de concreto (PS-2), DN= 500mm</v>
          </cell>
          <cell r="C3148" t="str">
            <v>M</v>
          </cell>
          <cell r="D3148">
            <v>100.77</v>
          </cell>
          <cell r="E3148">
            <v>45.36</v>
          </cell>
          <cell r="F3148">
            <v>146.13</v>
          </cell>
        </row>
        <row r="3149">
          <cell r="A3149" t="str">
            <v>46.12.080</v>
          </cell>
          <cell r="B3149" t="str">
            <v>Tubo de concreto (PA-1), DN= 600mm</v>
          </cell>
          <cell r="C3149" t="str">
            <v>M</v>
          </cell>
          <cell r="D3149">
            <v>156.88999999999999</v>
          </cell>
          <cell r="E3149">
            <v>51.63</v>
          </cell>
          <cell r="F3149">
            <v>208.52</v>
          </cell>
        </row>
        <row r="3150">
          <cell r="A3150" t="str">
            <v>46.12.100</v>
          </cell>
          <cell r="B3150" t="str">
            <v>Tubo de concreto (PA-1), DN= 800mm</v>
          </cell>
          <cell r="C3150" t="str">
            <v>M</v>
          </cell>
          <cell r="D3150">
            <v>271.05</v>
          </cell>
          <cell r="E3150">
            <v>66.52</v>
          </cell>
          <cell r="F3150">
            <v>337.57</v>
          </cell>
        </row>
        <row r="3151">
          <cell r="A3151" t="str">
            <v>46.12.120</v>
          </cell>
          <cell r="B3151" t="str">
            <v>Tubo de concreto (PA-1), DN= 1000mm</v>
          </cell>
          <cell r="C3151" t="str">
            <v>M</v>
          </cell>
          <cell r="D3151">
            <v>392.68</v>
          </cell>
          <cell r="E3151">
            <v>83.79</v>
          </cell>
          <cell r="F3151">
            <v>476.47</v>
          </cell>
        </row>
        <row r="3152">
          <cell r="A3152" t="str">
            <v>46.12.140</v>
          </cell>
          <cell r="B3152" t="str">
            <v>Tubo de concreto (PA-1), DN= 1200mm</v>
          </cell>
          <cell r="C3152" t="str">
            <v>M</v>
          </cell>
          <cell r="D3152">
            <v>604</v>
          </cell>
          <cell r="E3152">
            <v>125.26</v>
          </cell>
          <cell r="F3152">
            <v>729.26</v>
          </cell>
        </row>
        <row r="3153">
          <cell r="A3153" t="str">
            <v>46.12.150</v>
          </cell>
          <cell r="B3153" t="str">
            <v>Tubo de concreto (PA-2), DN= 600mm</v>
          </cell>
          <cell r="C3153" t="str">
            <v>M</v>
          </cell>
          <cell r="D3153">
            <v>146.55000000000001</v>
          </cell>
          <cell r="E3153">
            <v>51.63</v>
          </cell>
          <cell r="F3153">
            <v>198.18</v>
          </cell>
        </row>
        <row r="3154">
          <cell r="A3154" t="str">
            <v>46.12.160</v>
          </cell>
          <cell r="B3154" t="str">
            <v>Tubo de concreto (PA-2), DN= 800mm</v>
          </cell>
          <cell r="C3154" t="str">
            <v>M</v>
          </cell>
          <cell r="D3154">
            <v>300.12</v>
          </cell>
          <cell r="E3154">
            <v>66.52</v>
          </cell>
          <cell r="F3154">
            <v>366.64</v>
          </cell>
        </row>
        <row r="3155">
          <cell r="A3155" t="str">
            <v>46.12.170</v>
          </cell>
          <cell r="B3155" t="str">
            <v>Tubo de concreto (PA-2), DN= 1000mm</v>
          </cell>
          <cell r="C3155" t="str">
            <v>M</v>
          </cell>
          <cell r="D3155">
            <v>432.69</v>
          </cell>
          <cell r="E3155">
            <v>83.79</v>
          </cell>
          <cell r="F3155">
            <v>516.48</v>
          </cell>
        </row>
        <row r="3156">
          <cell r="A3156" t="str">
            <v>46.12.180</v>
          </cell>
          <cell r="B3156" t="str">
            <v>Tubo de concreto (PA-3), DN= 600mm</v>
          </cell>
          <cell r="C3156" t="str">
            <v>M</v>
          </cell>
          <cell r="D3156">
            <v>213.19</v>
          </cell>
          <cell r="E3156">
            <v>51.63</v>
          </cell>
          <cell r="F3156">
            <v>264.82</v>
          </cell>
        </row>
        <row r="3157">
          <cell r="A3157" t="str">
            <v>46.12.190</v>
          </cell>
          <cell r="B3157" t="str">
            <v>Tubo de concreto (PA-3), DN= 800mm</v>
          </cell>
          <cell r="C3157" t="str">
            <v>M</v>
          </cell>
          <cell r="D3157">
            <v>384.05</v>
          </cell>
          <cell r="E3157">
            <v>66.52</v>
          </cell>
          <cell r="F3157">
            <v>450.57</v>
          </cell>
        </row>
        <row r="3158">
          <cell r="A3158" t="str">
            <v>46.12.200</v>
          </cell>
          <cell r="B3158" t="str">
            <v>Tubo de concreto (PA-3), DN= 1000mm</v>
          </cell>
          <cell r="C3158" t="str">
            <v>M</v>
          </cell>
          <cell r="D3158">
            <v>580.73</v>
          </cell>
          <cell r="E3158">
            <v>83.79</v>
          </cell>
          <cell r="F3158">
            <v>664.52</v>
          </cell>
        </row>
        <row r="3159">
          <cell r="A3159" t="str">
            <v>46.12.210</v>
          </cell>
          <cell r="B3159" t="str">
            <v>Meio tubo de concreto, DN= 300mm</v>
          </cell>
          <cell r="C3159" t="str">
            <v>M</v>
          </cell>
          <cell r="D3159">
            <v>31.77</v>
          </cell>
          <cell r="E3159">
            <v>30.67</v>
          </cell>
          <cell r="F3159">
            <v>62.44</v>
          </cell>
        </row>
        <row r="3160">
          <cell r="A3160" t="str">
            <v>46.12.220</v>
          </cell>
          <cell r="B3160" t="str">
            <v>Meio tubo de concreto, DN= 400mm</v>
          </cell>
          <cell r="C3160" t="str">
            <v>M</v>
          </cell>
          <cell r="D3160">
            <v>35.28</v>
          </cell>
          <cell r="E3160">
            <v>39.07</v>
          </cell>
          <cell r="F3160">
            <v>74.349999999999994</v>
          </cell>
        </row>
        <row r="3161">
          <cell r="A3161" t="str">
            <v>46.12.240</v>
          </cell>
          <cell r="B3161" t="str">
            <v>Meio tubo de concreto, DN= 600mm</v>
          </cell>
          <cell r="C3161" t="str">
            <v>M</v>
          </cell>
          <cell r="D3161">
            <v>64.37</v>
          </cell>
          <cell r="E3161">
            <v>66.03</v>
          </cell>
          <cell r="F3161">
            <v>130.4</v>
          </cell>
        </row>
        <row r="3162">
          <cell r="A3162" t="str">
            <v>46.12.250</v>
          </cell>
          <cell r="B3162" t="str">
            <v>Tubo de concreto (PA-2), DN= 1500mm</v>
          </cell>
          <cell r="C3162" t="str">
            <v>M</v>
          </cell>
          <cell r="D3162">
            <v>913.87</v>
          </cell>
          <cell r="E3162">
            <v>187.89</v>
          </cell>
          <cell r="F3162">
            <v>1101.76</v>
          </cell>
        </row>
        <row r="3163">
          <cell r="A3163" t="str">
            <v>46.12.260</v>
          </cell>
          <cell r="B3163" t="str">
            <v>Tubo de concreto (PA-1), DN= 400mm</v>
          </cell>
          <cell r="C3163" t="str">
            <v>M</v>
          </cell>
          <cell r="D3163">
            <v>95.54</v>
          </cell>
          <cell r="E3163">
            <v>36.74</v>
          </cell>
          <cell r="F3163">
            <v>132.28</v>
          </cell>
        </row>
        <row r="3164">
          <cell r="A3164" t="str">
            <v>46.12.270</v>
          </cell>
          <cell r="B3164" t="str">
            <v>Tubo de concreto (PA-2), DN= 400mm</v>
          </cell>
          <cell r="C3164" t="str">
            <v>M</v>
          </cell>
          <cell r="D3164">
            <v>84.53</v>
          </cell>
          <cell r="E3164">
            <v>36.74</v>
          </cell>
          <cell r="F3164">
            <v>121.27</v>
          </cell>
        </row>
        <row r="3165">
          <cell r="A3165" t="str">
            <v>46.12.280</v>
          </cell>
          <cell r="B3165" t="str">
            <v>Tubo de concreto (PA-3), DN= 400mm</v>
          </cell>
          <cell r="C3165" t="str">
            <v>M</v>
          </cell>
          <cell r="D3165">
            <v>123.52</v>
          </cell>
          <cell r="E3165">
            <v>36.74</v>
          </cell>
          <cell r="F3165">
            <v>160.26</v>
          </cell>
        </row>
        <row r="3166">
          <cell r="A3166" t="str">
            <v>46.12.290</v>
          </cell>
          <cell r="B3166" t="str">
            <v>Tubo de concreto (PA-2), DN= 700mm</v>
          </cell>
          <cell r="C3166" t="str">
            <v>M</v>
          </cell>
          <cell r="D3166">
            <v>208.99</v>
          </cell>
          <cell r="E3166">
            <v>57.89</v>
          </cell>
          <cell r="F3166">
            <v>266.88</v>
          </cell>
        </row>
        <row r="3167">
          <cell r="A3167" t="str">
            <v>46.12.300</v>
          </cell>
          <cell r="B3167" t="str">
            <v>Tubo de concreto (PA-2), DN= 500mm</v>
          </cell>
          <cell r="C3167" t="str">
            <v>M</v>
          </cell>
          <cell r="D3167">
            <v>118.17</v>
          </cell>
          <cell r="E3167">
            <v>45.36</v>
          </cell>
          <cell r="F3167">
            <v>163.53</v>
          </cell>
        </row>
        <row r="3168">
          <cell r="A3168" t="str">
            <v>46.12.310</v>
          </cell>
          <cell r="B3168" t="str">
            <v>Tubo de concreto (PA-2), DN= 900mm</v>
          </cell>
          <cell r="C3168" t="str">
            <v>M</v>
          </cell>
          <cell r="D3168">
            <v>361.85</v>
          </cell>
          <cell r="E3168">
            <v>75.16</v>
          </cell>
          <cell r="F3168">
            <v>437.01</v>
          </cell>
        </row>
        <row r="3169">
          <cell r="A3169" t="str">
            <v>46.12.320</v>
          </cell>
          <cell r="B3169" t="str">
            <v>Tubo de concreto (PA-1), DN= 300mm</v>
          </cell>
          <cell r="C3169" t="str">
            <v>M</v>
          </cell>
          <cell r="D3169">
            <v>93.75</v>
          </cell>
          <cell r="E3169">
            <v>31.65</v>
          </cell>
          <cell r="F3169">
            <v>125.4</v>
          </cell>
        </row>
        <row r="3170">
          <cell r="A3170" t="str">
            <v>46.12.330</v>
          </cell>
          <cell r="B3170" t="str">
            <v>Tubo de concreto (PA-2), DN= 300mm</v>
          </cell>
          <cell r="C3170" t="str">
            <v>M</v>
          </cell>
          <cell r="D3170">
            <v>85.12</v>
          </cell>
          <cell r="E3170">
            <v>31.65</v>
          </cell>
          <cell r="F3170">
            <v>116.77</v>
          </cell>
        </row>
        <row r="3171">
          <cell r="A3171" t="str">
            <v>46.12.340</v>
          </cell>
          <cell r="B3171" t="str">
            <v>Meio tubo de concreto, DN= 200mm</v>
          </cell>
          <cell r="C3171" t="str">
            <v>M</v>
          </cell>
          <cell r="D3171">
            <v>20.18</v>
          </cell>
          <cell r="E3171">
            <v>11.17</v>
          </cell>
          <cell r="F3171">
            <v>31.35</v>
          </cell>
        </row>
        <row r="3172">
          <cell r="A3172" t="str">
            <v>46.13</v>
          </cell>
          <cell r="B3172" t="str">
            <v>Tubulacao em PEAD corrugado perfurado para rede drenagem</v>
          </cell>
        </row>
        <row r="3173">
          <cell r="A3173" t="str">
            <v>46.13.006</v>
          </cell>
          <cell r="B3173" t="str">
            <v>Tubo em polietileno de alta densidade corrugado perfurado, DN= 2 1/2´, inclusive conexões</v>
          </cell>
          <cell r="C3173" t="str">
            <v>M</v>
          </cell>
          <cell r="D3173">
            <v>10.71</v>
          </cell>
          <cell r="E3173">
            <v>1.6</v>
          </cell>
          <cell r="F3173">
            <v>12.31</v>
          </cell>
        </row>
        <row r="3174">
          <cell r="A3174" t="str">
            <v>46.13.010</v>
          </cell>
          <cell r="B3174" t="str">
            <v>Tubo em polietileno de alta densidade corrugado perfurado, DN= 3´, inclusive conexões</v>
          </cell>
          <cell r="C3174" t="str">
            <v>M</v>
          </cell>
          <cell r="D3174">
            <v>14.48</v>
          </cell>
          <cell r="E3174">
            <v>1.6</v>
          </cell>
          <cell r="F3174">
            <v>16.079999999999998</v>
          </cell>
        </row>
        <row r="3175">
          <cell r="A3175" t="str">
            <v>46.13.020</v>
          </cell>
          <cell r="B3175" t="str">
            <v>Tubo em polietileno de alta densidade corrugado perfurado, DN= 4´, inclusive conexões</v>
          </cell>
          <cell r="C3175" t="str">
            <v>M</v>
          </cell>
          <cell r="D3175">
            <v>19.170000000000002</v>
          </cell>
          <cell r="E3175">
            <v>1.6</v>
          </cell>
          <cell r="F3175">
            <v>20.77</v>
          </cell>
        </row>
        <row r="3176">
          <cell r="A3176" t="str">
            <v>46.13.026</v>
          </cell>
          <cell r="B3176" t="str">
            <v>Tubo em polietileno de alta densidade corrugado perfurado, DN= 6´, inclusive conexões</v>
          </cell>
          <cell r="C3176" t="str">
            <v>M</v>
          </cell>
          <cell r="D3176">
            <v>49.55</v>
          </cell>
          <cell r="E3176">
            <v>1.6</v>
          </cell>
          <cell r="F3176">
            <v>51.15</v>
          </cell>
        </row>
        <row r="3177">
          <cell r="A3177" t="str">
            <v>46.13.030</v>
          </cell>
          <cell r="B3177" t="str">
            <v>Tubo em polietileno de alta densidade corrugado perfurado, DN= 8´, inclusive conexões</v>
          </cell>
          <cell r="C3177" t="str">
            <v>M</v>
          </cell>
          <cell r="D3177">
            <v>45.24</v>
          </cell>
          <cell r="E3177">
            <v>1.6</v>
          </cell>
          <cell r="F3177">
            <v>46.84</v>
          </cell>
        </row>
        <row r="3178">
          <cell r="A3178" t="str">
            <v>46.13.100</v>
          </cell>
          <cell r="B3178" t="str">
            <v>Tubo em polietileno de alta densidade corrugado, DN/DI= 250 mm</v>
          </cell>
          <cell r="C3178" t="str">
            <v>M</v>
          </cell>
          <cell r="D3178">
            <v>99.54</v>
          </cell>
          <cell r="E3178">
            <v>2.39</v>
          </cell>
          <cell r="F3178">
            <v>101.93</v>
          </cell>
        </row>
        <row r="3179">
          <cell r="A3179" t="str">
            <v>46.13.101</v>
          </cell>
          <cell r="B3179" t="str">
            <v>Tubo em polietileno de alta densidade corrugado, DN/DI= 300 mm</v>
          </cell>
          <cell r="C3179" t="str">
            <v>M</v>
          </cell>
          <cell r="D3179">
            <v>127.19</v>
          </cell>
          <cell r="E3179">
            <v>2.39</v>
          </cell>
          <cell r="F3179">
            <v>129.58000000000001</v>
          </cell>
        </row>
        <row r="3180">
          <cell r="A3180" t="str">
            <v>46.13.102</v>
          </cell>
          <cell r="B3180" t="str">
            <v>Tubo em polietileno de alta densidade corrugado, DN/DI= 400 mm</v>
          </cell>
          <cell r="C3180" t="str">
            <v>M</v>
          </cell>
          <cell r="D3180">
            <v>204.34</v>
          </cell>
          <cell r="E3180">
            <v>2.39</v>
          </cell>
          <cell r="F3180">
            <v>206.73</v>
          </cell>
        </row>
        <row r="3181">
          <cell r="A3181" t="str">
            <v>46.13.103</v>
          </cell>
          <cell r="B3181" t="str">
            <v>Tubo em polietileno de alta densidade corrugado, DN/DI= 500 mm</v>
          </cell>
          <cell r="C3181" t="str">
            <v>M</v>
          </cell>
          <cell r="D3181">
            <v>309.41000000000003</v>
          </cell>
          <cell r="E3181">
            <v>2.39</v>
          </cell>
          <cell r="F3181">
            <v>311.8</v>
          </cell>
        </row>
        <row r="3182">
          <cell r="A3182" t="str">
            <v>46.13.104</v>
          </cell>
          <cell r="B3182" t="str">
            <v>Tubo em polietileno de alta densidade corrugado, DN/DI= 600 mm</v>
          </cell>
          <cell r="C3182" t="str">
            <v>M</v>
          </cell>
          <cell r="D3182">
            <v>461.8</v>
          </cell>
          <cell r="E3182">
            <v>2.39</v>
          </cell>
          <cell r="F3182">
            <v>464.19</v>
          </cell>
        </row>
        <row r="3183">
          <cell r="A3183" t="str">
            <v>46.13.105</v>
          </cell>
          <cell r="B3183" t="str">
            <v>Tubo em polietileno de alta densidade corrugado, DN/DI= 800 mm</v>
          </cell>
          <cell r="C3183" t="str">
            <v>M</v>
          </cell>
          <cell r="D3183">
            <v>727.56</v>
          </cell>
          <cell r="E3183">
            <v>2.39</v>
          </cell>
          <cell r="F3183">
            <v>729.95</v>
          </cell>
        </row>
        <row r="3184">
          <cell r="A3184" t="str">
            <v>46.13.106</v>
          </cell>
          <cell r="B3184" t="str">
            <v>Tubo em polietileno de alta densidade corrugado, DN/DI= 1000 mm</v>
          </cell>
          <cell r="C3184" t="str">
            <v>M</v>
          </cell>
          <cell r="D3184">
            <v>1123.45</v>
          </cell>
          <cell r="E3184">
            <v>2.39</v>
          </cell>
          <cell r="F3184">
            <v>1125.8399999999999</v>
          </cell>
        </row>
        <row r="3185">
          <cell r="A3185" t="str">
            <v>46.13.107</v>
          </cell>
          <cell r="B3185" t="str">
            <v>Tubo em polietileno de alta densidade corrugado, DN/DI= 1200 mm</v>
          </cell>
          <cell r="C3185" t="str">
            <v>M</v>
          </cell>
          <cell r="D3185">
            <v>1540.35</v>
          </cell>
          <cell r="E3185">
            <v>2.39</v>
          </cell>
          <cell r="F3185">
            <v>1542.74</v>
          </cell>
        </row>
        <row r="3186">
          <cell r="A3186" t="str">
            <v>46.14</v>
          </cell>
          <cell r="B3186" t="str">
            <v>Tubulacao em ferro ductil para redes de saneamento</v>
          </cell>
        </row>
        <row r="3187">
          <cell r="A3187" t="str">
            <v>46.14.020</v>
          </cell>
          <cell r="B3187" t="str">
            <v>Tubo de ferro fundido classe K-7 com junta elástica, DN= 150mm, inclusive conexões</v>
          </cell>
          <cell r="C3187" t="str">
            <v>M</v>
          </cell>
          <cell r="D3187">
            <v>563.92999999999995</v>
          </cell>
          <cell r="E3187">
            <v>33.67</v>
          </cell>
          <cell r="F3187">
            <v>597.6</v>
          </cell>
        </row>
        <row r="3188">
          <cell r="A3188" t="str">
            <v>46.14.030</v>
          </cell>
          <cell r="B3188" t="str">
            <v>Tubo de ferro fundido classe K-7 com junta elástica, DN= 200mm, inclusive conexões</v>
          </cell>
          <cell r="C3188" t="str">
            <v>M</v>
          </cell>
          <cell r="D3188">
            <v>667.13</v>
          </cell>
          <cell r="E3188">
            <v>33.67</v>
          </cell>
          <cell r="F3188">
            <v>700.8</v>
          </cell>
        </row>
        <row r="3189">
          <cell r="A3189" t="str">
            <v>46.14.040</v>
          </cell>
          <cell r="B3189" t="str">
            <v>Tubo de ferro fundido classe K-7 com junta elástica, DN= 250mm, inclusive conexões</v>
          </cell>
          <cell r="C3189" t="str">
            <v>M</v>
          </cell>
          <cell r="D3189">
            <v>819.97</v>
          </cell>
          <cell r="E3189">
            <v>33.67</v>
          </cell>
          <cell r="F3189">
            <v>853.64</v>
          </cell>
        </row>
        <row r="3190">
          <cell r="A3190" t="str">
            <v>46.14.050</v>
          </cell>
          <cell r="B3190" t="str">
            <v>Tubo de ferro fundido classe K-7 com junta elástica, DN= 350mm, inclusive conexões</v>
          </cell>
          <cell r="C3190" t="str">
            <v>M</v>
          </cell>
          <cell r="D3190">
            <v>1240.0999999999999</v>
          </cell>
          <cell r="E3190">
            <v>33.67</v>
          </cell>
          <cell r="F3190">
            <v>1273.77</v>
          </cell>
        </row>
        <row r="3191">
          <cell r="A3191" t="str">
            <v>46.14.060</v>
          </cell>
          <cell r="B3191" t="str">
            <v>Tubo de ferro fundido classe K-7 com junta elástica, DN= 300mm, inclusive conexões</v>
          </cell>
          <cell r="C3191" t="str">
            <v>M</v>
          </cell>
          <cell r="D3191">
            <v>1033.18</v>
          </cell>
          <cell r="E3191">
            <v>33.67</v>
          </cell>
          <cell r="F3191">
            <v>1066.8499999999999</v>
          </cell>
        </row>
        <row r="3192">
          <cell r="A3192" t="str">
            <v>46.14.490</v>
          </cell>
          <cell r="B3192" t="str">
            <v>Tubo de ferro fundido classe k-9 com junta elástica, DN= 80mm, inclusive conexões</v>
          </cell>
          <cell r="C3192" t="str">
            <v>M</v>
          </cell>
          <cell r="D3192">
            <v>494.8</v>
          </cell>
          <cell r="E3192">
            <v>33.67</v>
          </cell>
          <cell r="F3192">
            <v>528.47</v>
          </cell>
        </row>
        <row r="3193">
          <cell r="A3193" t="str">
            <v>46.14.510</v>
          </cell>
          <cell r="B3193" t="str">
            <v>Tubo de ferro fundido classe K-9 com junta elástica, DN= 100mm, inclusive conexões</v>
          </cell>
          <cell r="C3193" t="str">
            <v>M</v>
          </cell>
          <cell r="D3193">
            <v>498.22</v>
          </cell>
          <cell r="E3193">
            <v>33.67</v>
          </cell>
          <cell r="F3193">
            <v>531.89</v>
          </cell>
        </row>
        <row r="3194">
          <cell r="A3194" t="str">
            <v>46.14.520</v>
          </cell>
          <cell r="B3194" t="str">
            <v>Tubo de ferro fundido classe K-9 com junta elástica, DN= 150mm, inclusive conexões</v>
          </cell>
          <cell r="C3194" t="str">
            <v>M</v>
          </cell>
          <cell r="D3194">
            <v>619.91</v>
          </cell>
          <cell r="E3194">
            <v>33.67</v>
          </cell>
          <cell r="F3194">
            <v>653.58000000000004</v>
          </cell>
        </row>
        <row r="3195">
          <cell r="A3195" t="str">
            <v>46.14.530</v>
          </cell>
          <cell r="B3195" t="str">
            <v>Tubo de ferro fundido classe K-9 com junta elástica, DN= 200mm, inclusive conexões</v>
          </cell>
          <cell r="C3195" t="str">
            <v>M</v>
          </cell>
          <cell r="D3195">
            <v>753.02</v>
          </cell>
          <cell r="E3195">
            <v>33.67</v>
          </cell>
          <cell r="F3195">
            <v>786.69</v>
          </cell>
        </row>
        <row r="3196">
          <cell r="A3196" t="str">
            <v>46.14.540</v>
          </cell>
          <cell r="B3196" t="str">
            <v>Tubo de ferro fundido classe k-9 com junta elástica, DN= 250mm, inclusive conexões</v>
          </cell>
          <cell r="C3196" t="str">
            <v>M</v>
          </cell>
          <cell r="D3196">
            <v>891.63</v>
          </cell>
          <cell r="E3196">
            <v>33.67</v>
          </cell>
          <cell r="F3196">
            <v>925.3</v>
          </cell>
        </row>
        <row r="3197">
          <cell r="A3197" t="str">
            <v>46.14.550</v>
          </cell>
          <cell r="B3197" t="str">
            <v>Tubo de ferro fundido classe K-9 com junta elástica, DN= 300mm, inclusive conexões</v>
          </cell>
          <cell r="C3197" t="str">
            <v>M</v>
          </cell>
          <cell r="D3197">
            <v>1002.39</v>
          </cell>
          <cell r="E3197">
            <v>33.67</v>
          </cell>
          <cell r="F3197">
            <v>1036.06</v>
          </cell>
        </row>
        <row r="3198">
          <cell r="A3198" t="str">
            <v>46.14.560</v>
          </cell>
          <cell r="B3198" t="str">
            <v>Tubo de ferro fundido classe k-9 com junta elástica, DN= 350mm, inclusive conexões</v>
          </cell>
          <cell r="C3198" t="str">
            <v>M</v>
          </cell>
          <cell r="D3198">
            <v>1327.03</v>
          </cell>
          <cell r="E3198">
            <v>33.67</v>
          </cell>
          <cell r="F3198">
            <v>1360.7</v>
          </cell>
        </row>
        <row r="3199">
          <cell r="A3199" t="str">
            <v>46.15</v>
          </cell>
          <cell r="B3199" t="str">
            <v>Tubulacao em PEAD - recalque de tratamento de esgoto</v>
          </cell>
        </row>
        <row r="3200">
          <cell r="A3200" t="str">
            <v>46.15.111</v>
          </cell>
          <cell r="B3200" t="str">
            <v>Tubo em polietileno de alta densidade DE=160 mm - PN-10, inclusive conexões</v>
          </cell>
          <cell r="C3200" t="str">
            <v>M</v>
          </cell>
          <cell r="D3200">
            <v>166.31</v>
          </cell>
          <cell r="E3200">
            <v>20.2</v>
          </cell>
          <cell r="F3200">
            <v>186.51</v>
          </cell>
        </row>
        <row r="3201">
          <cell r="A3201" t="str">
            <v>46.15.112</v>
          </cell>
          <cell r="B3201" t="str">
            <v>Tubo em polietileno de alta densidade DE=200 mm - PN-10, inclusive conexões</v>
          </cell>
          <cell r="C3201" t="str">
            <v>M</v>
          </cell>
          <cell r="D3201">
            <v>289.39</v>
          </cell>
          <cell r="E3201">
            <v>26.94</v>
          </cell>
          <cell r="F3201">
            <v>316.33</v>
          </cell>
        </row>
        <row r="3202">
          <cell r="A3202" t="str">
            <v>46.15.113</v>
          </cell>
          <cell r="B3202" t="str">
            <v>Tubo em polietileno de alta densidade DE=225 mm - PN-10, inclusive conexões</v>
          </cell>
          <cell r="C3202" t="str">
            <v>M</v>
          </cell>
          <cell r="D3202">
            <v>276.7</v>
          </cell>
          <cell r="E3202">
            <v>26.94</v>
          </cell>
          <cell r="F3202">
            <v>303.64</v>
          </cell>
        </row>
        <row r="3203">
          <cell r="A3203" t="str">
            <v>46.18</v>
          </cell>
          <cell r="B3203" t="str">
            <v>Tubulacao flangeada em ferro ductil para redes de saneamento</v>
          </cell>
        </row>
        <row r="3204">
          <cell r="A3204" t="str">
            <v>46.18.010</v>
          </cell>
          <cell r="B3204" t="str">
            <v>Tubo em ferro fundido com ponta e ponta TCLA - DN= 80mm, sem juntas e conexões</v>
          </cell>
          <cell r="C3204" t="str">
            <v>M</v>
          </cell>
          <cell r="D3204">
            <v>450.03</v>
          </cell>
          <cell r="E3204">
            <v>38.450000000000003</v>
          </cell>
          <cell r="F3204">
            <v>488.48</v>
          </cell>
        </row>
        <row r="3205">
          <cell r="A3205" t="str">
            <v>46.18.020</v>
          </cell>
          <cell r="B3205" t="str">
            <v>Tubo em ferro fundido com ponta e ponta TCLA - DN= 100mm, sem juntas e conexões</v>
          </cell>
          <cell r="C3205" t="str">
            <v>M</v>
          </cell>
          <cell r="D3205">
            <v>607.22</v>
          </cell>
          <cell r="E3205">
            <v>38.450000000000003</v>
          </cell>
          <cell r="F3205">
            <v>645.66999999999996</v>
          </cell>
        </row>
        <row r="3206">
          <cell r="A3206" t="str">
            <v>46.18.030</v>
          </cell>
          <cell r="B3206" t="str">
            <v>Tubo em ferro fundido com ponta e ponta TCLA - DN= 150mm, sem juntas e conexões</v>
          </cell>
          <cell r="C3206" t="str">
            <v>M</v>
          </cell>
          <cell r="D3206">
            <v>711.88</v>
          </cell>
          <cell r="E3206">
            <v>38.450000000000003</v>
          </cell>
          <cell r="F3206">
            <v>750.33</v>
          </cell>
        </row>
        <row r="3207">
          <cell r="A3207" t="str">
            <v>46.18.040</v>
          </cell>
          <cell r="B3207" t="str">
            <v>Tubo em ferro fundido com ponta e ponta TCLA - DN= 200mm, sem juntas e conexões</v>
          </cell>
          <cell r="C3207" t="str">
            <v>M</v>
          </cell>
          <cell r="D3207">
            <v>839.67</v>
          </cell>
          <cell r="E3207">
            <v>38.450000000000003</v>
          </cell>
          <cell r="F3207">
            <v>878.12</v>
          </cell>
        </row>
        <row r="3208">
          <cell r="A3208" t="str">
            <v>46.18.050</v>
          </cell>
          <cell r="B3208" t="str">
            <v>Tubo em ferro fundido com ponta e ponta TCLA - DN= 250mm, sem juntas e conexões</v>
          </cell>
          <cell r="C3208" t="str">
            <v>M</v>
          </cell>
          <cell r="D3208">
            <v>941.24</v>
          </cell>
          <cell r="E3208">
            <v>41.33</v>
          </cell>
          <cell r="F3208">
            <v>982.57</v>
          </cell>
        </row>
        <row r="3209">
          <cell r="A3209" t="str">
            <v>46.18.060</v>
          </cell>
          <cell r="B3209" t="str">
            <v>Tubo em ferro fundido com ponta e ponta TCLA - DN= 300mm, sem juntas e conexões</v>
          </cell>
          <cell r="C3209" t="str">
            <v>M</v>
          </cell>
          <cell r="D3209">
            <v>1216.45</v>
          </cell>
          <cell r="E3209">
            <v>41.33</v>
          </cell>
          <cell r="F3209">
            <v>1257.78</v>
          </cell>
        </row>
        <row r="3210">
          <cell r="A3210" t="str">
            <v>46.18.089</v>
          </cell>
          <cell r="B3210" t="str">
            <v>Flange avulso em ferro fundido, classe PN-10, DN= 50mm</v>
          </cell>
          <cell r="C3210" t="str">
            <v>UN</v>
          </cell>
          <cell r="D3210">
            <v>110.62</v>
          </cell>
          <cell r="E3210">
            <v>21.06</v>
          </cell>
          <cell r="F3210">
            <v>131.68</v>
          </cell>
        </row>
        <row r="3211">
          <cell r="A3211" t="str">
            <v>46.18.090</v>
          </cell>
          <cell r="B3211" t="str">
            <v>Flange avulso em ferro fundido, classe PN-10, DN= 80mm</v>
          </cell>
          <cell r="C3211" t="str">
            <v>UN</v>
          </cell>
          <cell r="D3211">
            <v>157.96</v>
          </cell>
          <cell r="E3211">
            <v>21.06</v>
          </cell>
          <cell r="F3211">
            <v>179.02</v>
          </cell>
        </row>
        <row r="3212">
          <cell r="A3212" t="str">
            <v>46.18.100</v>
          </cell>
          <cell r="B3212" t="str">
            <v>Flange avulso em ferro fundido, classe PN-10, DN= 100mm</v>
          </cell>
          <cell r="C3212" t="str">
            <v>UN</v>
          </cell>
          <cell r="D3212">
            <v>214.95</v>
          </cell>
          <cell r="E3212">
            <v>22.98</v>
          </cell>
          <cell r="F3212">
            <v>237.93</v>
          </cell>
        </row>
        <row r="3213">
          <cell r="A3213" t="str">
            <v>46.18.110</v>
          </cell>
          <cell r="B3213" t="str">
            <v>Flange avulso em ferro fundido, classe PN-10, DN= 150mm</v>
          </cell>
          <cell r="C3213" t="str">
            <v>UN</v>
          </cell>
          <cell r="D3213">
            <v>327.37</v>
          </cell>
          <cell r="E3213">
            <v>24.88</v>
          </cell>
          <cell r="F3213">
            <v>352.25</v>
          </cell>
        </row>
        <row r="3214">
          <cell r="A3214" t="str">
            <v>46.18.120</v>
          </cell>
          <cell r="B3214" t="str">
            <v>Flange avulso em ferro fundido, classe PN-10, DN= 200mm</v>
          </cell>
          <cell r="C3214" t="str">
            <v>UN</v>
          </cell>
          <cell r="D3214">
            <v>389.94</v>
          </cell>
          <cell r="E3214">
            <v>26.8</v>
          </cell>
          <cell r="F3214">
            <v>416.74</v>
          </cell>
        </row>
        <row r="3215">
          <cell r="A3215" t="str">
            <v>46.18.130</v>
          </cell>
          <cell r="B3215" t="str">
            <v>Flange avulso em ferro fundido, classe PN-10, DN= 250mm</v>
          </cell>
          <cell r="C3215" t="str">
            <v>UN</v>
          </cell>
          <cell r="D3215">
            <v>521.27</v>
          </cell>
          <cell r="E3215">
            <v>28.71</v>
          </cell>
          <cell r="F3215">
            <v>549.98</v>
          </cell>
        </row>
        <row r="3216">
          <cell r="A3216" t="str">
            <v>46.18.140</v>
          </cell>
          <cell r="B3216" t="str">
            <v>Flange avulso em ferro fundido, classe PN-10, DN= 300mm</v>
          </cell>
          <cell r="C3216" t="str">
            <v>UN</v>
          </cell>
          <cell r="D3216">
            <v>666.44</v>
          </cell>
          <cell r="E3216">
            <v>30.63</v>
          </cell>
          <cell r="F3216">
            <v>697.07</v>
          </cell>
        </row>
        <row r="3217">
          <cell r="A3217" t="str">
            <v>46.18.168</v>
          </cell>
          <cell r="B3217" t="str">
            <v>Curva de 90° em ferro fundido com flanges, classe PN-10, DN= 50mm</v>
          </cell>
          <cell r="C3217" t="str">
            <v>UN</v>
          </cell>
          <cell r="D3217">
            <v>303.19</v>
          </cell>
          <cell r="E3217">
            <v>26.8</v>
          </cell>
          <cell r="F3217">
            <v>329.99</v>
          </cell>
        </row>
        <row r="3218">
          <cell r="A3218" t="str">
            <v>46.18.170</v>
          </cell>
          <cell r="B3218" t="str">
            <v>Curva de 90° em ferro fundido, com flanges, classe PN-10, DN= 80mm</v>
          </cell>
          <cell r="C3218" t="str">
            <v>UN</v>
          </cell>
          <cell r="D3218">
            <v>371.09</v>
          </cell>
          <cell r="E3218">
            <v>21.06</v>
          </cell>
          <cell r="F3218">
            <v>392.15</v>
          </cell>
        </row>
        <row r="3219">
          <cell r="A3219" t="str">
            <v>46.18.180</v>
          </cell>
          <cell r="B3219" t="str">
            <v>Curva de 90° em ferro fundido, com flanges, classe PN-10, DN= 100mm</v>
          </cell>
          <cell r="C3219" t="str">
            <v>UN</v>
          </cell>
          <cell r="D3219">
            <v>389.09</v>
          </cell>
          <cell r="E3219">
            <v>26.8</v>
          </cell>
          <cell r="F3219">
            <v>415.89</v>
          </cell>
        </row>
        <row r="3220">
          <cell r="A3220" t="str">
            <v>46.18.190</v>
          </cell>
          <cell r="B3220" t="str">
            <v>Curva de 90° em ferro fundido, com flanges, classe PN-10, DN= 150mm</v>
          </cell>
          <cell r="C3220" t="str">
            <v>UN</v>
          </cell>
          <cell r="D3220">
            <v>621.52</v>
          </cell>
          <cell r="E3220">
            <v>30.63</v>
          </cell>
          <cell r="F3220">
            <v>652.15</v>
          </cell>
        </row>
        <row r="3221">
          <cell r="A3221" t="str">
            <v>46.18.410</v>
          </cell>
          <cell r="B3221" t="str">
            <v>Te em ferro fundido, com flanges, classe PN-10, DN= 80mm, com derivação de 80mm</v>
          </cell>
          <cell r="C3221" t="str">
            <v>UN</v>
          </cell>
          <cell r="D3221">
            <v>519.87</v>
          </cell>
          <cell r="E3221">
            <v>22.98</v>
          </cell>
          <cell r="F3221">
            <v>542.85</v>
          </cell>
        </row>
        <row r="3222">
          <cell r="A3222" t="str">
            <v>46.18.420</v>
          </cell>
          <cell r="B3222" t="str">
            <v>Te em ferro fundido, com flanges, classe PN-10, DN= 100mm, com derivações de 80 até 100mm</v>
          </cell>
          <cell r="C3222" t="str">
            <v>UN</v>
          </cell>
          <cell r="D3222">
            <v>661.17</v>
          </cell>
          <cell r="E3222">
            <v>26.8</v>
          </cell>
          <cell r="F3222">
            <v>687.97</v>
          </cell>
        </row>
        <row r="3223">
          <cell r="A3223" t="str">
            <v>46.18.430</v>
          </cell>
          <cell r="B3223" t="str">
            <v>Te em ferro fundido, com flanges, classe PN-10, DN= 150mm, com derivações de 80 até 150mm</v>
          </cell>
          <cell r="C3223" t="str">
            <v>UN</v>
          </cell>
          <cell r="D3223">
            <v>1087.46</v>
          </cell>
          <cell r="E3223">
            <v>30.63</v>
          </cell>
          <cell r="F3223">
            <v>1118.0899999999999</v>
          </cell>
        </row>
        <row r="3224">
          <cell r="A3224" t="str">
            <v>46.18.560</v>
          </cell>
          <cell r="B3224" t="str">
            <v>Junta Gibault em ferro fundido, DN= 80mm, completa</v>
          </cell>
          <cell r="C3224" t="str">
            <v>UN</v>
          </cell>
          <cell r="D3224">
            <v>266.72000000000003</v>
          </cell>
          <cell r="E3224">
            <v>21.06</v>
          </cell>
          <cell r="F3224">
            <v>287.77999999999997</v>
          </cell>
        </row>
        <row r="3225">
          <cell r="A3225" t="str">
            <v>46.18.570</v>
          </cell>
          <cell r="B3225" t="str">
            <v>Junta Gibault em ferro fundido, DN= 100 mm, completa</v>
          </cell>
          <cell r="C3225" t="str">
            <v>UN</v>
          </cell>
          <cell r="D3225">
            <v>316.39</v>
          </cell>
          <cell r="E3225">
            <v>22.98</v>
          </cell>
          <cell r="F3225">
            <v>339.37</v>
          </cell>
        </row>
        <row r="3226">
          <cell r="A3226" t="str">
            <v>46.19</v>
          </cell>
          <cell r="B3226" t="str">
            <v>Tubulacao flangeada em ferro ductil para redes de saneamento.</v>
          </cell>
        </row>
        <row r="3227">
          <cell r="A3227" t="str">
            <v>46.19.500</v>
          </cell>
          <cell r="B3227" t="str">
            <v>Redução excêntrica em ferro fundido, com flanges, classe PN-10, DN= 100mm x 80mm</v>
          </cell>
          <cell r="C3227" t="str">
            <v>UN</v>
          </cell>
          <cell r="D3227">
            <v>441.92</v>
          </cell>
          <cell r="E3227">
            <v>26.8</v>
          </cell>
          <cell r="F3227">
            <v>468.72</v>
          </cell>
        </row>
        <row r="3228">
          <cell r="A3228" t="str">
            <v>46.19.510</v>
          </cell>
          <cell r="B3228" t="str">
            <v>Redução excêntrica em ferro fundido, com flanges, classe PN-10, DN= 150mm x 80/100mm</v>
          </cell>
          <cell r="C3228" t="str">
            <v>UN</v>
          </cell>
          <cell r="D3228">
            <v>605.99</v>
          </cell>
          <cell r="E3228">
            <v>30.63</v>
          </cell>
          <cell r="F3228">
            <v>636.62</v>
          </cell>
        </row>
        <row r="3229">
          <cell r="A3229" t="str">
            <v>46.19.520</v>
          </cell>
          <cell r="B3229" t="str">
            <v>Redução excêntrica em ferro fundido, com flanges, classe PN-10, DN= 200mm x 100/150mm</v>
          </cell>
          <cell r="C3229" t="str">
            <v>UN</v>
          </cell>
          <cell r="D3229">
            <v>846.71</v>
          </cell>
          <cell r="E3229">
            <v>34.46</v>
          </cell>
          <cell r="F3229">
            <v>881.17</v>
          </cell>
        </row>
        <row r="3230">
          <cell r="A3230" t="str">
            <v>46.19.530</v>
          </cell>
          <cell r="B3230" t="str">
            <v>Redução excêntrica em ferro fundido, com flanges, classe PN-10, DN= 250mm x 150/200mm</v>
          </cell>
          <cell r="C3230" t="str">
            <v>UN</v>
          </cell>
          <cell r="D3230">
            <v>1405.02</v>
          </cell>
          <cell r="E3230">
            <v>38.29</v>
          </cell>
          <cell r="F3230">
            <v>1443.31</v>
          </cell>
        </row>
        <row r="3231">
          <cell r="A3231" t="str">
            <v>46.19.590</v>
          </cell>
          <cell r="B3231" t="str">
            <v>Redução concêntrica em ferro fundido, com flanges, classe PN-10, DN= 80 x 50mm</v>
          </cell>
          <cell r="C3231" t="str">
            <v>UN</v>
          </cell>
          <cell r="D3231">
            <v>343.53</v>
          </cell>
          <cell r="E3231">
            <v>26.8</v>
          </cell>
          <cell r="F3231">
            <v>370.33</v>
          </cell>
        </row>
        <row r="3232">
          <cell r="A3232" t="str">
            <v>46.19.600</v>
          </cell>
          <cell r="B3232" t="str">
            <v>Redução concêntrica em ferro fundido, com flanges, classe PN-10, DN= 100mm x 80mm</v>
          </cell>
          <cell r="C3232" t="str">
            <v>UN</v>
          </cell>
          <cell r="D3232">
            <v>344.48</v>
          </cell>
          <cell r="E3232">
            <v>26.8</v>
          </cell>
          <cell r="F3232">
            <v>371.28</v>
          </cell>
        </row>
        <row r="3233">
          <cell r="A3233" t="str">
            <v>46.19.610</v>
          </cell>
          <cell r="B3233" t="str">
            <v>Redução concêntrica em ferro fundido, com flanges, classe PN-10, DN= 150mm x 80/100mm</v>
          </cell>
          <cell r="C3233" t="str">
            <v>UN</v>
          </cell>
          <cell r="D3233">
            <v>702.41</v>
          </cell>
          <cell r="E3233">
            <v>30.63</v>
          </cell>
          <cell r="F3233">
            <v>733.04</v>
          </cell>
        </row>
        <row r="3234">
          <cell r="A3234" t="str">
            <v>46.19.620</v>
          </cell>
          <cell r="B3234" t="str">
            <v>Redução concêntrica em ferro fundido, com flanges, classe PN-10, DN= 200mm x 100/150mm</v>
          </cell>
          <cell r="C3234" t="str">
            <v>UN</v>
          </cell>
          <cell r="D3234">
            <v>880.49</v>
          </cell>
          <cell r="E3234">
            <v>34.46</v>
          </cell>
          <cell r="F3234">
            <v>914.95</v>
          </cell>
        </row>
        <row r="3235">
          <cell r="A3235" t="str">
            <v>46.19.630</v>
          </cell>
          <cell r="B3235" t="str">
            <v>Redução concêntrica em ferro fundido, com flanges, classe PN-10, DN= 250mm x 150/200mm</v>
          </cell>
          <cell r="C3235" t="str">
            <v>UN</v>
          </cell>
          <cell r="D3235">
            <v>1304.78</v>
          </cell>
          <cell r="E3235">
            <v>38.29</v>
          </cell>
          <cell r="F3235">
            <v>1343.07</v>
          </cell>
        </row>
        <row r="3236">
          <cell r="A3236" t="str">
            <v>46.20</v>
          </cell>
          <cell r="B3236" t="str">
            <v>Reparos, conservacoes e complementos - GRUPO 46</v>
          </cell>
        </row>
        <row r="3237">
          <cell r="A3237" t="str">
            <v>46.20.010</v>
          </cell>
          <cell r="B3237" t="str">
            <v>Assentamento de tubo de concreto com diâmetro até 600 mm</v>
          </cell>
          <cell r="C3237" t="str">
            <v>M</v>
          </cell>
          <cell r="D3237">
            <v>1.65</v>
          </cell>
          <cell r="E3237">
            <v>66.03</v>
          </cell>
          <cell r="F3237">
            <v>67.680000000000007</v>
          </cell>
        </row>
        <row r="3238">
          <cell r="A3238" t="str">
            <v>46.20.020</v>
          </cell>
          <cell r="B3238" t="str">
            <v>Assentamento de tubo de concreto com diâmetro de 700 até 1500 mm</v>
          </cell>
          <cell r="C3238" t="str">
            <v>M</v>
          </cell>
          <cell r="D3238">
            <v>60.71</v>
          </cell>
          <cell r="E3238">
            <v>38.42</v>
          </cell>
          <cell r="F3238">
            <v>99.13</v>
          </cell>
        </row>
        <row r="3239">
          <cell r="A3239" t="str">
            <v>46.21</v>
          </cell>
          <cell r="B3239" t="str">
            <v>Tubulacao em aco preto schedule</v>
          </cell>
        </row>
        <row r="3240">
          <cell r="A3240" t="str">
            <v>46.21.012</v>
          </cell>
          <cell r="B3240" t="str">
            <v>Tubo de aço carbono preto sem costura Schedule 40, DN= 1´ - inclusive conexões</v>
          </cell>
          <cell r="C3240" t="str">
            <v>M</v>
          </cell>
          <cell r="D3240">
            <v>73.98</v>
          </cell>
          <cell r="E3240">
            <v>67.010000000000005</v>
          </cell>
          <cell r="F3240">
            <v>140.99</v>
          </cell>
        </row>
        <row r="3241">
          <cell r="A3241" t="str">
            <v>46.21.036</v>
          </cell>
          <cell r="B3241" t="str">
            <v>Tubo de aço carbono preto sem costura Schedule 40, DN= 1 1/4´ - inclusive conexões</v>
          </cell>
          <cell r="C3241" t="str">
            <v>M</v>
          </cell>
          <cell r="D3241">
            <v>79.489999999999995</v>
          </cell>
          <cell r="E3241">
            <v>76.569999999999993</v>
          </cell>
          <cell r="F3241">
            <v>156.06</v>
          </cell>
        </row>
        <row r="3242">
          <cell r="A3242" t="str">
            <v>46.21.040</v>
          </cell>
          <cell r="B3242" t="str">
            <v>Tubo de aço carbono preto sem costura Schedule 40, DN= 1 1/2´ - inclusive conexões</v>
          </cell>
          <cell r="C3242" t="str">
            <v>M</v>
          </cell>
          <cell r="D3242">
            <v>93.55</v>
          </cell>
          <cell r="E3242">
            <v>76.569999999999993</v>
          </cell>
          <cell r="F3242">
            <v>170.12</v>
          </cell>
        </row>
        <row r="3243">
          <cell r="A3243" t="str">
            <v>46.21.046</v>
          </cell>
          <cell r="B3243" t="str">
            <v>Tubo de aço carbono preto sem costura Schedule 40, DN= 2´ - inclusive conexões</v>
          </cell>
          <cell r="C3243" t="str">
            <v>M</v>
          </cell>
          <cell r="D3243">
            <v>125.18</v>
          </cell>
          <cell r="E3243">
            <v>86.15</v>
          </cell>
          <cell r="F3243">
            <v>211.33</v>
          </cell>
        </row>
        <row r="3244">
          <cell r="A3244" t="str">
            <v>46.21.056</v>
          </cell>
          <cell r="B3244" t="str">
            <v>Tubo de aço carbono preto sem costura Schedule 40, DN= 2 1/2´ - inclusive conexões</v>
          </cell>
          <cell r="C3244" t="str">
            <v>M</v>
          </cell>
          <cell r="D3244">
            <v>198.23</v>
          </cell>
          <cell r="E3244">
            <v>95.72</v>
          </cell>
          <cell r="F3244">
            <v>293.95</v>
          </cell>
        </row>
        <row r="3245">
          <cell r="A3245" t="str">
            <v>46.21.060</v>
          </cell>
          <cell r="B3245" t="str">
            <v>Tubo de aço carbono preto sem costura Schedule 40, DN= 3´ - inclusive conexões</v>
          </cell>
          <cell r="C3245" t="str">
            <v>M</v>
          </cell>
          <cell r="D3245">
            <v>233.59</v>
          </cell>
          <cell r="E3245">
            <v>107.69</v>
          </cell>
          <cell r="F3245">
            <v>341.28</v>
          </cell>
        </row>
        <row r="3246">
          <cell r="A3246" t="str">
            <v>46.21.066</v>
          </cell>
          <cell r="B3246" t="str">
            <v>Tubo de aço carbono preto sem costura Schedule 40, DN= 3 1/2´ - inclusive conexões</v>
          </cell>
          <cell r="C3246" t="str">
            <v>M</v>
          </cell>
          <cell r="D3246">
            <v>286.69</v>
          </cell>
          <cell r="E3246">
            <v>114.87</v>
          </cell>
          <cell r="F3246">
            <v>401.56</v>
          </cell>
        </row>
        <row r="3247">
          <cell r="A3247" t="str">
            <v>46.21.080</v>
          </cell>
          <cell r="B3247" t="str">
            <v>Tubo de aço carbono preto sem costura Schedule 40, DN= 4´ - inclusive conexões</v>
          </cell>
          <cell r="C3247" t="str">
            <v>M</v>
          </cell>
          <cell r="D3247">
            <v>321.56</v>
          </cell>
          <cell r="E3247">
            <v>119.66</v>
          </cell>
          <cell r="F3247">
            <v>441.22</v>
          </cell>
        </row>
        <row r="3248">
          <cell r="A3248" t="str">
            <v>46.21.090</v>
          </cell>
          <cell r="B3248" t="str">
            <v>Tubo de aço carbono preto sem costura Schedule 40, DN= 5´ - inclusive conexões</v>
          </cell>
          <cell r="C3248" t="str">
            <v>M</v>
          </cell>
          <cell r="D3248">
            <v>447.3</v>
          </cell>
          <cell r="E3248">
            <v>126.83</v>
          </cell>
          <cell r="F3248">
            <v>574.13</v>
          </cell>
        </row>
        <row r="3249">
          <cell r="A3249" t="str">
            <v>46.21.100</v>
          </cell>
          <cell r="B3249" t="str">
            <v>Tubo de aço carbono preto sem costura Schedule 40, DN= 6´ - inclusive conexões</v>
          </cell>
          <cell r="C3249" t="str">
            <v>M</v>
          </cell>
          <cell r="D3249">
            <v>615.35</v>
          </cell>
          <cell r="E3249">
            <v>131.61000000000001</v>
          </cell>
          <cell r="F3249">
            <v>746.96</v>
          </cell>
        </row>
        <row r="3250">
          <cell r="A3250" t="str">
            <v>46.21.110</v>
          </cell>
          <cell r="B3250" t="str">
            <v>Tubo de aço carbono preto sem costura Schedule 40, DN= 8´ - inclusive conexões</v>
          </cell>
          <cell r="C3250" t="str">
            <v>M</v>
          </cell>
          <cell r="D3250">
            <v>876.79</v>
          </cell>
          <cell r="E3250">
            <v>143.58000000000001</v>
          </cell>
          <cell r="F3250">
            <v>1020.37</v>
          </cell>
        </row>
        <row r="3251">
          <cell r="A3251" t="str">
            <v>46.21.140</v>
          </cell>
          <cell r="B3251" t="str">
            <v>Tubo de aço carbono preto com costura Schedule 40, DN= 10´ - inclusive conexões</v>
          </cell>
          <cell r="C3251" t="str">
            <v>M</v>
          </cell>
          <cell r="D3251">
            <v>991.99</v>
          </cell>
          <cell r="E3251">
            <v>157.94</v>
          </cell>
          <cell r="F3251">
            <v>1149.93</v>
          </cell>
        </row>
        <row r="3252">
          <cell r="A3252" t="str">
            <v>46.21.150</v>
          </cell>
          <cell r="B3252" t="str">
            <v>Tubo de aço carbono preto com costura Schedule 40, DN= 12´ - inclusive conexões</v>
          </cell>
          <cell r="C3252" t="str">
            <v>M</v>
          </cell>
          <cell r="D3252">
            <v>1342.25</v>
          </cell>
          <cell r="E3252">
            <v>167.52</v>
          </cell>
          <cell r="F3252">
            <v>1509.77</v>
          </cell>
        </row>
        <row r="3253">
          <cell r="A3253" t="str">
            <v>46.23</v>
          </cell>
          <cell r="B3253" t="str">
            <v>Tubulacao em concreto para rede de esgoto sanitario</v>
          </cell>
        </row>
        <row r="3254">
          <cell r="A3254" t="str">
            <v>46.23.110</v>
          </cell>
          <cell r="B3254" t="str">
            <v>Tubo de concreto classe EA-3, DN= 400 mm</v>
          </cell>
          <cell r="C3254" t="str">
            <v>M</v>
          </cell>
          <cell r="D3254">
            <v>135.21</v>
          </cell>
          <cell r="E3254">
            <v>15.58</v>
          </cell>
          <cell r="F3254">
            <v>150.79</v>
          </cell>
        </row>
        <row r="3255">
          <cell r="A3255" t="str">
            <v>46.23.120</v>
          </cell>
          <cell r="B3255" t="str">
            <v>Tubo de concreto classe EA-3, DN= 500 mm</v>
          </cell>
          <cell r="C3255" t="str">
            <v>M</v>
          </cell>
          <cell r="D3255">
            <v>175.72</v>
          </cell>
          <cell r="E3255">
            <v>23.36</v>
          </cell>
          <cell r="F3255">
            <v>199.08</v>
          </cell>
        </row>
        <row r="3256">
          <cell r="A3256" t="str">
            <v>46.23.130</v>
          </cell>
          <cell r="B3256" t="str">
            <v>Tubo de concreto classe EA-3, DN= 600 mm</v>
          </cell>
          <cell r="C3256" t="str">
            <v>M</v>
          </cell>
          <cell r="D3256">
            <v>220.25</v>
          </cell>
          <cell r="E3256">
            <v>27.26</v>
          </cell>
          <cell r="F3256">
            <v>247.51</v>
          </cell>
        </row>
        <row r="3257">
          <cell r="A3257" t="str">
            <v>46.23.140</v>
          </cell>
          <cell r="B3257" t="str">
            <v>Tubo de concreto classe EA-3, DN= 700 mm</v>
          </cell>
          <cell r="C3257" t="str">
            <v>M</v>
          </cell>
          <cell r="D3257">
            <v>314.8</v>
          </cell>
          <cell r="E3257">
            <v>31.15</v>
          </cell>
          <cell r="F3257">
            <v>345.95</v>
          </cell>
        </row>
        <row r="3258">
          <cell r="A3258" t="str">
            <v>46.23.150</v>
          </cell>
          <cell r="B3258" t="str">
            <v>Tubo de concreto classe EA-3, DN= 800 mm</v>
          </cell>
          <cell r="C3258" t="str">
            <v>M</v>
          </cell>
          <cell r="D3258">
            <v>483.65</v>
          </cell>
          <cell r="E3258">
            <v>38.94</v>
          </cell>
          <cell r="F3258">
            <v>522.59</v>
          </cell>
        </row>
        <row r="3259">
          <cell r="A3259" t="str">
            <v>46.23.160</v>
          </cell>
          <cell r="B3259" t="str">
            <v>Tubo de concreto classe EA-3, DN= 900 mm</v>
          </cell>
          <cell r="C3259" t="str">
            <v>M</v>
          </cell>
          <cell r="D3259">
            <v>615.1</v>
          </cell>
          <cell r="E3259">
            <v>46.73</v>
          </cell>
          <cell r="F3259">
            <v>661.83</v>
          </cell>
        </row>
        <row r="3260">
          <cell r="A3260" t="str">
            <v>46.23.170</v>
          </cell>
          <cell r="B3260" t="str">
            <v>Tubo de concreto classe EA-3, DN= 1000 mm</v>
          </cell>
          <cell r="C3260" t="str">
            <v>M</v>
          </cell>
          <cell r="D3260">
            <v>567.04</v>
          </cell>
          <cell r="E3260">
            <v>58.41</v>
          </cell>
          <cell r="F3260">
            <v>625.45000000000005</v>
          </cell>
        </row>
        <row r="3261">
          <cell r="A3261" t="str">
            <v>46.23.180</v>
          </cell>
          <cell r="B3261" t="str">
            <v>Tubo de concreto classe EA-3, DN= 1200 mm</v>
          </cell>
          <cell r="C3261" t="str">
            <v>M</v>
          </cell>
          <cell r="D3261">
            <v>788.67</v>
          </cell>
          <cell r="E3261">
            <v>116.82</v>
          </cell>
          <cell r="F3261">
            <v>905.49</v>
          </cell>
        </row>
        <row r="3262">
          <cell r="A3262" t="str">
            <v>46.25</v>
          </cell>
          <cell r="B3262" t="str">
            <v>Tubulação em CPVC</v>
          </cell>
        </row>
        <row r="3263">
          <cell r="A3263" t="str">
            <v>46.25.050</v>
          </cell>
          <cell r="B3263" t="str">
            <v>Condutor em PVC 88mm, inclusive conexões - AP</v>
          </cell>
          <cell r="C3263" t="str">
            <v>M</v>
          </cell>
          <cell r="D3263">
            <v>74.319999999999993</v>
          </cell>
          <cell r="E3263">
            <v>39.72</v>
          </cell>
          <cell r="F3263">
            <v>114.04</v>
          </cell>
        </row>
        <row r="3264">
          <cell r="A3264" t="str">
            <v>46.26</v>
          </cell>
          <cell r="B3264" t="str">
            <v>Tubulacao em ferro fundido predial SMU - esgoto e pluvial</v>
          </cell>
        </row>
        <row r="3265">
          <cell r="A3265" t="str">
            <v>46.26.010</v>
          </cell>
          <cell r="B3265" t="str">
            <v>Tubo em ferro fundido com ponta e ponta, predial SMU, DN= 50 mm</v>
          </cell>
          <cell r="C3265" t="str">
            <v>M</v>
          </cell>
          <cell r="D3265">
            <v>158.21</v>
          </cell>
          <cell r="E3265">
            <v>23.94</v>
          </cell>
          <cell r="F3265">
            <v>182.15</v>
          </cell>
        </row>
        <row r="3266">
          <cell r="A3266" t="str">
            <v>46.26.020</v>
          </cell>
          <cell r="B3266" t="str">
            <v>Tubo em ferro fundido com ponta e ponta, predial SMU, DN= 75 mm</v>
          </cell>
          <cell r="C3266" t="str">
            <v>M</v>
          </cell>
          <cell r="D3266">
            <v>189.23</v>
          </cell>
          <cell r="E3266">
            <v>23.94</v>
          </cell>
          <cell r="F3266">
            <v>213.17</v>
          </cell>
        </row>
        <row r="3267">
          <cell r="A3267" t="str">
            <v>46.26.030</v>
          </cell>
          <cell r="B3267" t="str">
            <v>Tubo em ferro fundido com ponta e ponta, predial SMU, DN= 100 mm</v>
          </cell>
          <cell r="C3267" t="str">
            <v>M</v>
          </cell>
          <cell r="D3267">
            <v>235.5</v>
          </cell>
          <cell r="E3267">
            <v>33.67</v>
          </cell>
          <cell r="F3267">
            <v>269.17</v>
          </cell>
        </row>
        <row r="3268">
          <cell r="A3268" t="str">
            <v>46.26.040</v>
          </cell>
          <cell r="B3268" t="str">
            <v>Tubo em ferro fundido com ponta e ponta, predial SMU, DN= 150 mm</v>
          </cell>
          <cell r="C3268" t="str">
            <v>M</v>
          </cell>
          <cell r="D3268">
            <v>260.93</v>
          </cell>
          <cell r="E3268">
            <v>33.67</v>
          </cell>
          <cell r="F3268">
            <v>294.60000000000002</v>
          </cell>
        </row>
        <row r="3269">
          <cell r="A3269" t="str">
            <v>46.26.050</v>
          </cell>
          <cell r="B3269" t="str">
            <v>Tubo em ferro fundido com ponta e ponta, predial SMU, DN= 200 mm</v>
          </cell>
          <cell r="C3269" t="str">
            <v>M</v>
          </cell>
          <cell r="D3269">
            <v>556.98</v>
          </cell>
          <cell r="E3269">
            <v>33.67</v>
          </cell>
          <cell r="F3269">
            <v>590.65</v>
          </cell>
        </row>
        <row r="3270">
          <cell r="A3270" t="str">
            <v>46.26.060</v>
          </cell>
          <cell r="B3270" t="str">
            <v>Junta de união em aço inoxidável para tubo em ferro fundido predial SMU, DN= 50 mm</v>
          </cell>
          <cell r="C3270" t="str">
            <v>UN</v>
          </cell>
          <cell r="D3270">
            <v>96.92</v>
          </cell>
          <cell r="E3270">
            <v>19.149999999999999</v>
          </cell>
          <cell r="F3270">
            <v>116.07</v>
          </cell>
        </row>
        <row r="3271">
          <cell r="A3271" t="str">
            <v>46.26.070</v>
          </cell>
          <cell r="B3271" t="str">
            <v>Junta de união em aço inoxidável para tubo em ferro fundido predial SMU, DN= 75 mm</v>
          </cell>
          <cell r="C3271" t="str">
            <v>UN</v>
          </cell>
          <cell r="D3271">
            <v>115.92</v>
          </cell>
          <cell r="E3271">
            <v>19.149999999999999</v>
          </cell>
          <cell r="F3271">
            <v>135.07</v>
          </cell>
        </row>
        <row r="3272">
          <cell r="A3272" t="str">
            <v>46.26.080</v>
          </cell>
          <cell r="B3272" t="str">
            <v>Junta de união em aço inoxidável para tubo em ferro fundido predial SMU, DN= 100 mm</v>
          </cell>
          <cell r="C3272" t="str">
            <v>UN</v>
          </cell>
          <cell r="D3272">
            <v>136.21</v>
          </cell>
          <cell r="E3272">
            <v>23.94</v>
          </cell>
          <cell r="F3272">
            <v>160.15</v>
          </cell>
        </row>
        <row r="3273">
          <cell r="A3273" t="str">
            <v>46.26.090</v>
          </cell>
          <cell r="B3273" t="str">
            <v>Junta de união em aço inoxidável para tubo em ferro fundido predial SMU, DN= 150 mm</v>
          </cell>
          <cell r="C3273" t="str">
            <v>UN</v>
          </cell>
          <cell r="D3273">
            <v>251.74</v>
          </cell>
          <cell r="E3273">
            <v>23.94</v>
          </cell>
          <cell r="F3273">
            <v>275.68</v>
          </cell>
        </row>
        <row r="3274">
          <cell r="A3274" t="str">
            <v>46.26.100</v>
          </cell>
          <cell r="B3274" t="str">
            <v>Junta de união em aço inoxidável para tubo em ferro fundido predial SMU, DN= 200 mm</v>
          </cell>
          <cell r="C3274" t="str">
            <v>UN</v>
          </cell>
          <cell r="D3274">
            <v>413.56</v>
          </cell>
          <cell r="E3274">
            <v>23.94</v>
          </cell>
          <cell r="F3274">
            <v>437.5</v>
          </cell>
        </row>
        <row r="3275">
          <cell r="A3275" t="str">
            <v>46.26.110</v>
          </cell>
          <cell r="B3275" t="str">
            <v>Conjunto de ancoragem para tubo em ferro fundido predial SMU, DN= 50 mm</v>
          </cell>
          <cell r="C3275" t="str">
            <v>CJ</v>
          </cell>
          <cell r="D3275">
            <v>1306.3599999999999</v>
          </cell>
          <cell r="E3275">
            <v>19.149999999999999</v>
          </cell>
          <cell r="F3275">
            <v>1325.51</v>
          </cell>
        </row>
        <row r="3276">
          <cell r="A3276" t="str">
            <v>46.26.120</v>
          </cell>
          <cell r="B3276" t="str">
            <v>Conjunto de ancoragem para tubo em ferro fundido predial SMU, DN= 75 mm</v>
          </cell>
          <cell r="C3276" t="str">
            <v>CJ</v>
          </cell>
          <cell r="D3276">
            <v>1229.93</v>
          </cell>
          <cell r="E3276">
            <v>19.149999999999999</v>
          </cell>
          <cell r="F3276">
            <v>1249.08</v>
          </cell>
        </row>
        <row r="3277">
          <cell r="A3277" t="str">
            <v>46.26.130</v>
          </cell>
          <cell r="B3277" t="str">
            <v>Conjunto de ancoragem para tubo em ferro fundido predial SMU, DN= 100 mm</v>
          </cell>
          <cell r="C3277" t="str">
            <v>CJ</v>
          </cell>
          <cell r="D3277">
            <v>1266.47</v>
          </cell>
          <cell r="E3277">
            <v>23.94</v>
          </cell>
          <cell r="F3277">
            <v>1290.4100000000001</v>
          </cell>
        </row>
        <row r="3278">
          <cell r="A3278" t="str">
            <v>46.26.136</v>
          </cell>
          <cell r="B3278" t="str">
            <v>Conjunto de ancoragem para tubo em ferro fundido predial SMU, DN= 125 mm</v>
          </cell>
          <cell r="C3278" t="str">
            <v>CJ</v>
          </cell>
          <cell r="D3278">
            <v>1415.59</v>
          </cell>
          <cell r="E3278">
            <v>23.94</v>
          </cell>
          <cell r="F3278">
            <v>1439.53</v>
          </cell>
        </row>
        <row r="3279">
          <cell r="A3279" t="str">
            <v>46.26.140</v>
          </cell>
          <cell r="B3279" t="str">
            <v>Conjunto de ancoragem para tubo em ferro fundido predial SMU, DN= 150 mm</v>
          </cell>
          <cell r="C3279" t="str">
            <v>CJ</v>
          </cell>
          <cell r="D3279">
            <v>1726.91</v>
          </cell>
          <cell r="E3279">
            <v>23.94</v>
          </cell>
          <cell r="F3279">
            <v>1750.85</v>
          </cell>
        </row>
        <row r="3280">
          <cell r="A3280" t="str">
            <v>46.26.150</v>
          </cell>
          <cell r="B3280" t="str">
            <v>Conjunto de ancoragem para tubo em ferro fundido predial SMU, DN= 200 mm</v>
          </cell>
          <cell r="C3280" t="str">
            <v>CJ</v>
          </cell>
          <cell r="D3280">
            <v>2992.11</v>
          </cell>
          <cell r="E3280">
            <v>23.94</v>
          </cell>
          <cell r="F3280">
            <v>3016.05</v>
          </cell>
        </row>
        <row r="3281">
          <cell r="A3281" t="str">
            <v>46.26.200</v>
          </cell>
          <cell r="B3281" t="str">
            <v>Tubo em ferro fundido com ponta e ponta, predial SMU, DN= 125 mm</v>
          </cell>
          <cell r="C3281" t="str">
            <v>M</v>
          </cell>
          <cell r="D3281">
            <v>266.42</v>
          </cell>
          <cell r="E3281">
            <v>33.67</v>
          </cell>
          <cell r="F3281">
            <v>300.08999999999997</v>
          </cell>
        </row>
        <row r="3282">
          <cell r="A3282" t="str">
            <v>46.26.210</v>
          </cell>
          <cell r="B3282" t="str">
            <v>Tubo em ferro fundido com ponta e ponta, predial SMU, DN= 250 mm</v>
          </cell>
          <cell r="C3282" t="str">
            <v>M</v>
          </cell>
          <cell r="D3282">
            <v>824.84</v>
          </cell>
          <cell r="E3282">
            <v>33.67</v>
          </cell>
          <cell r="F3282">
            <v>858.51</v>
          </cell>
        </row>
        <row r="3283">
          <cell r="A3283" t="str">
            <v>46.26.400</v>
          </cell>
          <cell r="B3283" t="str">
            <v>Joelho 45° em ferro fundido, predial SMU, DN= 50 mm</v>
          </cell>
          <cell r="C3283" t="str">
            <v>UN</v>
          </cell>
          <cell r="D3283">
            <v>130.91999999999999</v>
          </cell>
          <cell r="E3283">
            <v>19.149999999999999</v>
          </cell>
          <cell r="F3283">
            <v>150.07</v>
          </cell>
        </row>
        <row r="3284">
          <cell r="A3284" t="str">
            <v>46.26.410</v>
          </cell>
          <cell r="B3284" t="str">
            <v>Joelho 45° em ferro fundido, predial SMU, DN= 75 mm</v>
          </cell>
          <cell r="C3284" t="str">
            <v>UN</v>
          </cell>
          <cell r="D3284">
            <v>189.37</v>
          </cell>
          <cell r="E3284">
            <v>19.149999999999999</v>
          </cell>
          <cell r="F3284">
            <v>208.52</v>
          </cell>
        </row>
        <row r="3285">
          <cell r="A3285" t="str">
            <v>46.26.420</v>
          </cell>
          <cell r="B3285" t="str">
            <v>Joelho 45° em ferro fundido, predial SMU, DN= 100 mm</v>
          </cell>
          <cell r="C3285" t="str">
            <v>UN</v>
          </cell>
          <cell r="D3285">
            <v>183.17</v>
          </cell>
          <cell r="E3285">
            <v>23.94</v>
          </cell>
          <cell r="F3285">
            <v>207.11</v>
          </cell>
        </row>
        <row r="3286">
          <cell r="A3286" t="str">
            <v>46.26.426</v>
          </cell>
          <cell r="B3286" t="str">
            <v>Joelho 45° em ferro fundido, predial SMU, DN= 125 mm</v>
          </cell>
          <cell r="C3286" t="str">
            <v>UN</v>
          </cell>
          <cell r="D3286">
            <v>268.83</v>
          </cell>
          <cell r="E3286">
            <v>23.94</v>
          </cell>
          <cell r="F3286">
            <v>292.77</v>
          </cell>
        </row>
        <row r="3287">
          <cell r="A3287" t="str">
            <v>46.26.430</v>
          </cell>
          <cell r="B3287" t="str">
            <v>Joelho 45° em ferro fundido, predial SMU, DN= 150 mm</v>
          </cell>
          <cell r="C3287" t="str">
            <v>UN</v>
          </cell>
          <cell r="D3287">
            <v>354.91</v>
          </cell>
          <cell r="E3287">
            <v>23.94</v>
          </cell>
          <cell r="F3287">
            <v>378.85</v>
          </cell>
        </row>
        <row r="3288">
          <cell r="A3288" t="str">
            <v>46.26.440</v>
          </cell>
          <cell r="B3288" t="str">
            <v>Joelho 45° em ferro fundido, predial SMU, DN= 200 mm</v>
          </cell>
          <cell r="C3288" t="str">
            <v>UN</v>
          </cell>
          <cell r="D3288">
            <v>794.05</v>
          </cell>
          <cell r="E3288">
            <v>23.94</v>
          </cell>
          <cell r="F3288">
            <v>817.99</v>
          </cell>
        </row>
        <row r="3289">
          <cell r="A3289" t="str">
            <v>46.26.460</v>
          </cell>
          <cell r="B3289" t="str">
            <v>Joelho 88° em ferro fundido, predial SMU, DN= 50 mm</v>
          </cell>
          <cell r="C3289" t="str">
            <v>UN</v>
          </cell>
          <cell r="D3289">
            <v>179.67</v>
          </cell>
          <cell r="E3289">
            <v>19.149999999999999</v>
          </cell>
          <cell r="F3289">
            <v>198.82</v>
          </cell>
        </row>
        <row r="3290">
          <cell r="A3290" t="str">
            <v>46.26.470</v>
          </cell>
          <cell r="B3290" t="str">
            <v>Joelho 88° em ferro fundido, predial SMU, DN= 75 mm</v>
          </cell>
          <cell r="C3290" t="str">
            <v>UN</v>
          </cell>
          <cell r="D3290">
            <v>178.27</v>
          </cell>
          <cell r="E3290">
            <v>19.149999999999999</v>
          </cell>
          <cell r="F3290">
            <v>197.42</v>
          </cell>
        </row>
        <row r="3291">
          <cell r="A3291" t="str">
            <v>46.26.480</v>
          </cell>
          <cell r="B3291" t="str">
            <v>Joelho 88° em ferro fundido, predial SMU, DN= 100 mm</v>
          </cell>
          <cell r="C3291" t="str">
            <v>UN</v>
          </cell>
          <cell r="D3291">
            <v>215.64</v>
          </cell>
          <cell r="E3291">
            <v>23.94</v>
          </cell>
          <cell r="F3291">
            <v>239.58</v>
          </cell>
        </row>
        <row r="3292">
          <cell r="A3292" t="str">
            <v>46.26.490</v>
          </cell>
          <cell r="B3292" t="str">
            <v>Joelho 88° em ferro fundido, predial SMU, DN= 150 mm</v>
          </cell>
          <cell r="C3292" t="str">
            <v>UN</v>
          </cell>
          <cell r="D3292">
            <v>447.73</v>
          </cell>
          <cell r="E3292">
            <v>23.94</v>
          </cell>
          <cell r="F3292">
            <v>471.67</v>
          </cell>
        </row>
        <row r="3293">
          <cell r="A3293" t="str">
            <v>46.26.500</v>
          </cell>
          <cell r="B3293" t="str">
            <v>Joelho 88° em ferro fundido, predial SMU, DN= 200 mm</v>
          </cell>
          <cell r="C3293" t="str">
            <v>UN</v>
          </cell>
          <cell r="D3293">
            <v>753.7</v>
          </cell>
          <cell r="E3293">
            <v>23.94</v>
          </cell>
          <cell r="F3293">
            <v>777.64</v>
          </cell>
        </row>
        <row r="3294">
          <cell r="A3294" t="str">
            <v>46.26.510</v>
          </cell>
          <cell r="B3294" t="str">
            <v>Junção 45° em ferro fundido, predial SMU, DN= 50 x 50 mm</v>
          </cell>
          <cell r="C3294" t="str">
            <v>UN</v>
          </cell>
          <cell r="D3294">
            <v>247.56</v>
          </cell>
          <cell r="E3294">
            <v>19.149999999999999</v>
          </cell>
          <cell r="F3294">
            <v>266.70999999999998</v>
          </cell>
        </row>
        <row r="3295">
          <cell r="A3295" t="str">
            <v>46.26.516</v>
          </cell>
          <cell r="B3295" t="str">
            <v>Junção 45° em ferro fundido, predial SMU, DN= 75 x 50 mm</v>
          </cell>
          <cell r="C3295" t="str">
            <v>UN</v>
          </cell>
          <cell r="D3295">
            <v>284.89</v>
          </cell>
          <cell r="E3295">
            <v>19.149999999999999</v>
          </cell>
          <cell r="F3295">
            <v>304.04000000000002</v>
          </cell>
        </row>
        <row r="3296">
          <cell r="A3296" t="str">
            <v>46.26.520</v>
          </cell>
          <cell r="B3296" t="str">
            <v>Junção 45° em ferro fundido, predial SMU, DN= 75 x 75 mm</v>
          </cell>
          <cell r="C3296" t="str">
            <v>UN</v>
          </cell>
          <cell r="D3296">
            <v>301.35000000000002</v>
          </cell>
          <cell r="E3296">
            <v>19.149999999999999</v>
          </cell>
          <cell r="F3296">
            <v>320.5</v>
          </cell>
        </row>
        <row r="3297">
          <cell r="A3297" t="str">
            <v>46.26.540</v>
          </cell>
          <cell r="B3297" t="str">
            <v>Junção 45° em ferro fundido, predial SMU, DN= 100 x 75 mm</v>
          </cell>
          <cell r="C3297" t="str">
            <v>UN</v>
          </cell>
          <cell r="D3297">
            <v>361.21</v>
          </cell>
          <cell r="E3297">
            <v>23.94</v>
          </cell>
          <cell r="F3297">
            <v>385.15</v>
          </cell>
        </row>
        <row r="3298">
          <cell r="A3298" t="str">
            <v>46.26.550</v>
          </cell>
          <cell r="B3298" t="str">
            <v>Junção 45° em ferro fundido, predial SMU, DN= 100 x 100 mm</v>
          </cell>
          <cell r="C3298" t="str">
            <v>UN</v>
          </cell>
          <cell r="D3298">
            <v>386.05</v>
          </cell>
          <cell r="E3298">
            <v>23.94</v>
          </cell>
          <cell r="F3298">
            <v>409.99</v>
          </cell>
        </row>
        <row r="3299">
          <cell r="A3299" t="str">
            <v>46.26.560</v>
          </cell>
          <cell r="B3299" t="str">
            <v>Junção 45° em ferro fundido, predial SMU, DN= 150 x 150 mm</v>
          </cell>
          <cell r="C3299" t="str">
            <v>UN</v>
          </cell>
          <cell r="D3299">
            <v>816.5</v>
          </cell>
          <cell r="E3299">
            <v>23.94</v>
          </cell>
          <cell r="F3299">
            <v>840.44</v>
          </cell>
        </row>
        <row r="3300">
          <cell r="A3300" t="str">
            <v>46.26.580</v>
          </cell>
          <cell r="B3300" t="str">
            <v>Junta de união em aço inoxidável para tubo em ferro fundido predial SMU, DN= 125 mm</v>
          </cell>
          <cell r="C3300" t="str">
            <v>UN</v>
          </cell>
          <cell r="D3300">
            <v>235.28</v>
          </cell>
          <cell r="E3300">
            <v>23.94</v>
          </cell>
          <cell r="F3300">
            <v>259.22000000000003</v>
          </cell>
        </row>
        <row r="3301">
          <cell r="A3301" t="str">
            <v>46.26.590</v>
          </cell>
          <cell r="B3301" t="str">
            <v>Junta de união em aço inoxidável para tubo em ferro fundido predial SMU, DN= 250 mm</v>
          </cell>
          <cell r="C3301" t="str">
            <v>UN</v>
          </cell>
          <cell r="D3301">
            <v>535.24</v>
          </cell>
          <cell r="E3301">
            <v>23.94</v>
          </cell>
          <cell r="F3301">
            <v>559.17999999999995</v>
          </cell>
        </row>
        <row r="3302">
          <cell r="A3302" t="str">
            <v>46.26.600</v>
          </cell>
          <cell r="B3302" t="str">
            <v>Redução excêntrica em ferro fundido, predial SMU, DN= 75 x 50 mm</v>
          </cell>
          <cell r="C3302" t="str">
            <v>UN</v>
          </cell>
          <cell r="D3302">
            <v>153.75</v>
          </cell>
          <cell r="E3302">
            <v>19.149999999999999</v>
          </cell>
          <cell r="F3302">
            <v>172.9</v>
          </cell>
        </row>
        <row r="3303">
          <cell r="A3303" t="str">
            <v>46.26.610</v>
          </cell>
          <cell r="B3303" t="str">
            <v>Redução excêntrica em ferro fundido, predial SMU, DN= 100 x 75 mm</v>
          </cell>
          <cell r="C3303" t="str">
            <v>UN</v>
          </cell>
          <cell r="D3303">
            <v>201.6</v>
          </cell>
          <cell r="E3303">
            <v>23.94</v>
          </cell>
          <cell r="F3303">
            <v>225.54</v>
          </cell>
        </row>
        <row r="3304">
          <cell r="A3304" t="str">
            <v>46.26.612</v>
          </cell>
          <cell r="B3304" t="str">
            <v>Redução excêntrica em ferro fundido, predial SMU, DN= 125 x 75 mm</v>
          </cell>
          <cell r="C3304" t="str">
            <v>UN</v>
          </cell>
          <cell r="D3304">
            <v>247.14</v>
          </cell>
          <cell r="E3304">
            <v>23.94</v>
          </cell>
          <cell r="F3304">
            <v>271.08</v>
          </cell>
        </row>
        <row r="3305">
          <cell r="A3305" t="str">
            <v>46.26.614</v>
          </cell>
          <cell r="B3305" t="str">
            <v>Redução excêntrica em ferro fundido, predial SMU, DN= 125 x 100 mm</v>
          </cell>
          <cell r="C3305" t="str">
            <v>UN</v>
          </cell>
          <cell r="D3305">
            <v>273.27</v>
          </cell>
          <cell r="E3305">
            <v>23.94</v>
          </cell>
          <cell r="F3305">
            <v>297.20999999999998</v>
          </cell>
        </row>
        <row r="3306">
          <cell r="A3306" t="str">
            <v>46.26.616</v>
          </cell>
          <cell r="B3306" t="str">
            <v>Redução excêntrica em ferro fundido, predial SMU, DN= 150 x 75 mm</v>
          </cell>
          <cell r="C3306" t="str">
            <v>UN</v>
          </cell>
          <cell r="D3306">
            <v>615.02</v>
          </cell>
          <cell r="E3306">
            <v>23.94</v>
          </cell>
          <cell r="F3306">
            <v>638.96</v>
          </cell>
        </row>
        <row r="3307">
          <cell r="A3307" t="str">
            <v>46.26.632</v>
          </cell>
          <cell r="B3307" t="str">
            <v>Redução excêntrica em ferro fundido, predial SMU, DN= 150 x 100 mm</v>
          </cell>
          <cell r="C3307" t="str">
            <v>UN</v>
          </cell>
          <cell r="D3307">
            <v>572.62</v>
          </cell>
          <cell r="E3307">
            <v>23.94</v>
          </cell>
          <cell r="F3307">
            <v>596.55999999999995</v>
          </cell>
        </row>
        <row r="3308">
          <cell r="A3308" t="str">
            <v>46.26.634</v>
          </cell>
          <cell r="B3308" t="str">
            <v>Redução excêntrica em ferro fundido, predial SMU, DN= 150 x 125 mm</v>
          </cell>
          <cell r="C3308" t="str">
            <v>UN</v>
          </cell>
          <cell r="D3308">
            <v>178.17</v>
          </cell>
          <cell r="E3308">
            <v>23.94</v>
          </cell>
          <cell r="F3308">
            <v>202.11</v>
          </cell>
        </row>
        <row r="3309">
          <cell r="A3309" t="str">
            <v>46.26.636</v>
          </cell>
          <cell r="B3309" t="str">
            <v>Redução excêntrica em ferro fundido, predial SMU, DN= 200 x 125 mm</v>
          </cell>
          <cell r="C3309" t="str">
            <v>UN</v>
          </cell>
          <cell r="D3309">
            <v>649.20000000000005</v>
          </cell>
          <cell r="E3309">
            <v>23.94</v>
          </cell>
          <cell r="F3309">
            <v>673.14</v>
          </cell>
        </row>
        <row r="3310">
          <cell r="A3310" t="str">
            <v>46.26.640</v>
          </cell>
          <cell r="B3310" t="str">
            <v>Redução excêntrica em ferro fundido, predial SMU, DN= 200 x 150 mm</v>
          </cell>
          <cell r="C3310" t="str">
            <v>UN</v>
          </cell>
          <cell r="D3310">
            <v>614.27</v>
          </cell>
          <cell r="E3310">
            <v>23.94</v>
          </cell>
          <cell r="F3310">
            <v>638.21</v>
          </cell>
        </row>
        <row r="3311">
          <cell r="A3311" t="str">
            <v>46.26.690</v>
          </cell>
          <cell r="B3311" t="str">
            <v>Redução excêntrica em ferro fundido, predial SMU, DN= 250 x 200 mm</v>
          </cell>
          <cell r="C3311" t="str">
            <v>UN</v>
          </cell>
          <cell r="D3311">
            <v>1234.26</v>
          </cell>
          <cell r="E3311">
            <v>23.94</v>
          </cell>
          <cell r="F3311">
            <v>1258.2</v>
          </cell>
        </row>
        <row r="3312">
          <cell r="A3312" t="str">
            <v>46.26.700</v>
          </cell>
          <cell r="B3312" t="str">
            <v>Te de visita em ferro fundido, predial SMU, DN= 75 mm</v>
          </cell>
          <cell r="C3312" t="str">
            <v>UN</v>
          </cell>
          <cell r="D3312">
            <v>655.30999999999995</v>
          </cell>
          <cell r="E3312">
            <v>19.149999999999999</v>
          </cell>
          <cell r="F3312">
            <v>674.46</v>
          </cell>
        </row>
        <row r="3313">
          <cell r="A3313" t="str">
            <v>46.26.710</v>
          </cell>
          <cell r="B3313" t="str">
            <v>Te de visita em ferro fundido, predial SMU, DN= 100 mm</v>
          </cell>
          <cell r="C3313" t="str">
            <v>UN</v>
          </cell>
          <cell r="D3313">
            <v>776.29</v>
          </cell>
          <cell r="E3313">
            <v>23.94</v>
          </cell>
          <cell r="F3313">
            <v>800.23</v>
          </cell>
        </row>
        <row r="3314">
          <cell r="A3314" t="str">
            <v>46.26.720</v>
          </cell>
          <cell r="B3314" t="str">
            <v>Te de visita em ferro fundido, predial SMU, DN= 125 mm</v>
          </cell>
          <cell r="C3314" t="str">
            <v>UN</v>
          </cell>
          <cell r="D3314">
            <v>1129.42</v>
          </cell>
          <cell r="E3314">
            <v>23.94</v>
          </cell>
          <cell r="F3314">
            <v>1153.3599999999999</v>
          </cell>
        </row>
        <row r="3315">
          <cell r="A3315" t="str">
            <v>46.26.730</v>
          </cell>
          <cell r="B3315" t="str">
            <v>Te de visita em ferro fundido, predial SMU, DN= 150 mm</v>
          </cell>
          <cell r="C3315" t="str">
            <v>UN</v>
          </cell>
          <cell r="D3315">
            <v>1579.91</v>
          </cell>
          <cell r="E3315">
            <v>23.94</v>
          </cell>
          <cell r="F3315">
            <v>1603.85</v>
          </cell>
        </row>
        <row r="3316">
          <cell r="A3316" t="str">
            <v>46.26.740</v>
          </cell>
          <cell r="B3316" t="str">
            <v>Te de visita em ferro fundido, predial SMU, DN= 200 mm</v>
          </cell>
          <cell r="C3316" t="str">
            <v>UN</v>
          </cell>
          <cell r="D3316">
            <v>2856.09</v>
          </cell>
          <cell r="E3316">
            <v>23.94</v>
          </cell>
          <cell r="F3316">
            <v>2880.03</v>
          </cell>
        </row>
        <row r="3317">
          <cell r="A3317" t="str">
            <v>46.26.800</v>
          </cell>
          <cell r="B3317" t="str">
            <v>Abraçadeira dentada para travamento em aço inoxidável, com parafuso de aço zincado, para tubo em ferro fundido predial SMU, DN= 50 mm</v>
          </cell>
          <cell r="C3317" t="str">
            <v>UN</v>
          </cell>
          <cell r="D3317">
            <v>363.54</v>
          </cell>
          <cell r="E3317">
            <v>19.149999999999999</v>
          </cell>
          <cell r="F3317">
            <v>382.69</v>
          </cell>
        </row>
        <row r="3318">
          <cell r="A3318" t="str">
            <v>46.26.810</v>
          </cell>
          <cell r="B3318" t="str">
            <v>Abraçadeira dentada para travamento em aço inoxidável, com parafuso de aço zincado, para tubo em ferro fundido predial SMU, DN= 75 mm</v>
          </cell>
          <cell r="C3318" t="str">
            <v>UN</v>
          </cell>
          <cell r="D3318">
            <v>422.62</v>
          </cell>
          <cell r="E3318">
            <v>19.149999999999999</v>
          </cell>
          <cell r="F3318">
            <v>441.77</v>
          </cell>
        </row>
        <row r="3319">
          <cell r="A3319" t="str">
            <v>46.26.820</v>
          </cell>
          <cell r="B3319" t="str">
            <v>Abraçadeira dentada para travamento em aço inoxidável, com parafuso de aço zincado, para tubo em ferro fundido predial SMU, DN= 100 mm</v>
          </cell>
          <cell r="C3319" t="str">
            <v>UN</v>
          </cell>
          <cell r="D3319">
            <v>525.94000000000005</v>
          </cell>
          <cell r="E3319">
            <v>23.94</v>
          </cell>
          <cell r="F3319">
            <v>549.88</v>
          </cell>
        </row>
        <row r="3320">
          <cell r="A3320" t="str">
            <v>46.26.825</v>
          </cell>
          <cell r="B3320" t="str">
            <v>Abraçadeira dentada para travamento em aço inoxidável, com parafuso de aço zincado, para tubo em ferro fundido predial SMU, DN= 125 mm</v>
          </cell>
          <cell r="C3320" t="str">
            <v>UN</v>
          </cell>
          <cell r="D3320">
            <v>460.05</v>
          </cell>
          <cell r="E3320">
            <v>23.94</v>
          </cell>
          <cell r="F3320">
            <v>483.99</v>
          </cell>
        </row>
        <row r="3321">
          <cell r="A3321" t="str">
            <v>46.26.830</v>
          </cell>
          <cell r="B3321" t="str">
            <v>Abraçadeira dentada para travamento em aço inoxidável, com parafuso de aço zincado, para tubo em ferro fundido predial SMU, DN= 150 mm</v>
          </cell>
          <cell r="C3321" t="str">
            <v>UN</v>
          </cell>
          <cell r="D3321">
            <v>574.54999999999995</v>
          </cell>
          <cell r="E3321">
            <v>23.94</v>
          </cell>
          <cell r="F3321">
            <v>598.49</v>
          </cell>
        </row>
        <row r="3322">
          <cell r="A3322" t="str">
            <v>46.26.840</v>
          </cell>
          <cell r="B3322" t="str">
            <v>Tampão simples em ferro fundido, predial SMU, DN= 150 mm</v>
          </cell>
          <cell r="C3322" t="str">
            <v>UN</v>
          </cell>
          <cell r="D3322">
            <v>342.84</v>
          </cell>
          <cell r="E3322">
            <v>23.94</v>
          </cell>
          <cell r="F3322">
            <v>366.78</v>
          </cell>
        </row>
        <row r="3323">
          <cell r="A3323" t="str">
            <v>46.26.843</v>
          </cell>
          <cell r="B3323" t="str">
            <v>Tampão simples em ferro fundido, predial SMU, DN= 200 mm</v>
          </cell>
          <cell r="C3323" t="str">
            <v>UN</v>
          </cell>
          <cell r="D3323">
            <v>693.57</v>
          </cell>
          <cell r="E3323">
            <v>23.94</v>
          </cell>
          <cell r="F3323">
            <v>717.51</v>
          </cell>
        </row>
        <row r="3324">
          <cell r="A3324" t="str">
            <v>46.26.900</v>
          </cell>
          <cell r="B3324" t="str">
            <v>Junção 45° em ferro fundido, predial SMU, DN= 125 x 100 mm</v>
          </cell>
          <cell r="C3324" t="str">
            <v>UN</v>
          </cell>
          <cell r="D3324">
            <v>724.18</v>
          </cell>
          <cell r="E3324">
            <v>23.94</v>
          </cell>
          <cell r="F3324">
            <v>748.12</v>
          </cell>
        </row>
        <row r="3325">
          <cell r="A3325" t="str">
            <v>46.26.910</v>
          </cell>
          <cell r="B3325" t="str">
            <v>Junção 45° em ferro fundido, predial SMU, DN= 150 x 100 mm</v>
          </cell>
          <cell r="C3325" t="str">
            <v>UN</v>
          </cell>
          <cell r="D3325">
            <v>1070.6500000000001</v>
          </cell>
          <cell r="E3325">
            <v>23.94</v>
          </cell>
          <cell r="F3325">
            <v>1094.5899999999999</v>
          </cell>
        </row>
        <row r="3326">
          <cell r="A3326" t="str">
            <v>46.26.920</v>
          </cell>
          <cell r="B3326" t="str">
            <v>Junção 45° em ferro fundido, predial SMU, DN= 200 x 100 mm</v>
          </cell>
          <cell r="C3326" t="str">
            <v>UN</v>
          </cell>
          <cell r="D3326">
            <v>1939.72</v>
          </cell>
          <cell r="E3326">
            <v>23.94</v>
          </cell>
          <cell r="F3326">
            <v>1963.66</v>
          </cell>
        </row>
        <row r="3327">
          <cell r="A3327" t="str">
            <v>46.26.930</v>
          </cell>
          <cell r="B3327" t="str">
            <v>Junção 45° em ferro fundido, predial SMU, DN= 200 x 200 mm</v>
          </cell>
          <cell r="C3327" t="str">
            <v>UN</v>
          </cell>
          <cell r="D3327">
            <v>3553.02</v>
          </cell>
          <cell r="E3327">
            <v>23.94</v>
          </cell>
          <cell r="F3327">
            <v>3576.96</v>
          </cell>
        </row>
        <row r="3328">
          <cell r="A3328" t="str">
            <v>46.27</v>
          </cell>
          <cell r="B3328" t="str">
            <v>Tubulacao em cobre, para sistema de ar condicionado</v>
          </cell>
        </row>
        <row r="3329">
          <cell r="A3329" t="str">
            <v>46.27.050</v>
          </cell>
          <cell r="B3329" t="str">
            <v>Tubo de cobre flexível, espessura 1/32" - diâmetro 3/16", inclusive conexões</v>
          </cell>
          <cell r="C3329" t="str">
            <v>M</v>
          </cell>
          <cell r="D3329">
            <v>10.29</v>
          </cell>
          <cell r="E3329">
            <v>7.89</v>
          </cell>
          <cell r="F3329">
            <v>18.18</v>
          </cell>
        </row>
        <row r="3330">
          <cell r="A3330" t="str">
            <v>46.27.060</v>
          </cell>
          <cell r="B3330" t="str">
            <v>Tubo de cobre flexível, espessura 1/32" - diâmetro 1/4", inclusive conexões</v>
          </cell>
          <cell r="C3330" t="str">
            <v>M</v>
          </cell>
          <cell r="D3330">
            <v>14.4</v>
          </cell>
          <cell r="E3330">
            <v>7.89</v>
          </cell>
          <cell r="F3330">
            <v>22.29</v>
          </cell>
        </row>
        <row r="3331">
          <cell r="A3331" t="str">
            <v>46.27.070</v>
          </cell>
          <cell r="B3331" t="str">
            <v>Tubo de cobre flexível, espessura 1/32" - diâmetro 5/16", inclusive conexões</v>
          </cell>
          <cell r="C3331" t="str">
            <v>M</v>
          </cell>
          <cell r="D3331">
            <v>17.399999999999999</v>
          </cell>
          <cell r="E3331">
            <v>7.89</v>
          </cell>
          <cell r="F3331">
            <v>25.29</v>
          </cell>
        </row>
        <row r="3332">
          <cell r="A3332" t="str">
            <v>46.27.080</v>
          </cell>
          <cell r="B3332" t="str">
            <v>Tubo de cobre flexível, espessura 1/32" - diâmetro 3/8", inclusive conexões</v>
          </cell>
          <cell r="C3332" t="str">
            <v>M</v>
          </cell>
          <cell r="D3332">
            <v>21.18</v>
          </cell>
          <cell r="E3332">
            <v>11.97</v>
          </cell>
          <cell r="F3332">
            <v>33.15</v>
          </cell>
        </row>
        <row r="3333">
          <cell r="A3333" t="str">
            <v>46.27.090</v>
          </cell>
          <cell r="B3333" t="str">
            <v>Tubo de cobre flexível, espessura 1/32" - diâmetro 1/2", inclusive conexões</v>
          </cell>
          <cell r="C3333" t="str">
            <v>M</v>
          </cell>
          <cell r="D3333">
            <v>29.24</v>
          </cell>
          <cell r="E3333">
            <v>11.97</v>
          </cell>
          <cell r="F3333">
            <v>41.21</v>
          </cell>
        </row>
        <row r="3334">
          <cell r="A3334" t="str">
            <v>46.27.100</v>
          </cell>
          <cell r="B3334" t="str">
            <v>Tubo de cobre flexível, espessura 1/32" - diâmetro 5/8", inclusive conexões</v>
          </cell>
          <cell r="C3334" t="str">
            <v>M</v>
          </cell>
          <cell r="D3334">
            <v>37.28</v>
          </cell>
          <cell r="E3334">
            <v>11.97</v>
          </cell>
          <cell r="F3334">
            <v>49.25</v>
          </cell>
        </row>
        <row r="3335">
          <cell r="A3335" t="str">
            <v>46.27.110</v>
          </cell>
          <cell r="B3335" t="str">
            <v>Tubo de cobre flexível, espessura 1/32" - diâmetro 3/4", inclusive conexões</v>
          </cell>
          <cell r="C3335" t="str">
            <v>M</v>
          </cell>
          <cell r="D3335">
            <v>46.54</v>
          </cell>
          <cell r="E3335">
            <v>11.97</v>
          </cell>
          <cell r="F3335">
            <v>58.51</v>
          </cell>
        </row>
        <row r="3336">
          <cell r="A3336" t="str">
            <v>46.32</v>
          </cell>
          <cell r="B3336" t="str">
            <v>Tubulacao em cobre rigido, para sistema VRF de ar condicionado</v>
          </cell>
        </row>
        <row r="3337">
          <cell r="A3337" t="str">
            <v>46.32.001</v>
          </cell>
          <cell r="B3337" t="str">
            <v>Tubo de cobre sem costura, rígido, espessura 1/16" - diâmetro 3/8", inclusive conexões</v>
          </cell>
          <cell r="C3337" t="str">
            <v>M</v>
          </cell>
          <cell r="D3337">
            <v>56.44</v>
          </cell>
          <cell r="E3337">
            <v>17.23</v>
          </cell>
          <cell r="F3337">
            <v>73.67</v>
          </cell>
        </row>
        <row r="3338">
          <cell r="A3338" t="str">
            <v>46.32.002</v>
          </cell>
          <cell r="B3338" t="str">
            <v>Tubo de cobre sem costura, rígido, espessura 1/16" - diâmetro 1/2", inclusive conexões</v>
          </cell>
          <cell r="C3338" t="str">
            <v>M</v>
          </cell>
          <cell r="D3338">
            <v>73.48</v>
          </cell>
          <cell r="E3338">
            <v>17.23</v>
          </cell>
          <cell r="F3338">
            <v>90.71</v>
          </cell>
        </row>
        <row r="3339">
          <cell r="A3339" t="str">
            <v>46.32.003</v>
          </cell>
          <cell r="B3339" t="str">
            <v>Tubo de cobre sem costura, rígido, espessura 1/16" - diâmetro 5/8", inclusive conexões</v>
          </cell>
          <cell r="C3339" t="str">
            <v>M</v>
          </cell>
          <cell r="D3339">
            <v>98.02</v>
          </cell>
          <cell r="E3339">
            <v>17.23</v>
          </cell>
          <cell r="F3339">
            <v>115.25</v>
          </cell>
        </row>
        <row r="3340">
          <cell r="A3340" t="str">
            <v>46.32.004</v>
          </cell>
          <cell r="B3340" t="str">
            <v>Tubo de cobre sem costura, rígido, espessura 1/16" - diâmetro 3/4", inclusive conexões</v>
          </cell>
          <cell r="C3340" t="str">
            <v>M</v>
          </cell>
          <cell r="D3340">
            <v>117.57</v>
          </cell>
          <cell r="E3340">
            <v>17.23</v>
          </cell>
          <cell r="F3340">
            <v>134.80000000000001</v>
          </cell>
        </row>
        <row r="3341">
          <cell r="A3341" t="str">
            <v>46.32.005</v>
          </cell>
          <cell r="B3341" t="str">
            <v>Tubo de cobre sem costura, rígido, espessura 1/16" - diâmetro 7/8", inclusive conexões</v>
          </cell>
          <cell r="C3341" t="str">
            <v>M</v>
          </cell>
          <cell r="D3341">
            <v>142.99</v>
          </cell>
          <cell r="E3341">
            <v>17.23</v>
          </cell>
          <cell r="F3341">
            <v>160.22</v>
          </cell>
        </row>
        <row r="3342">
          <cell r="A3342" t="str">
            <v>46.32.006</v>
          </cell>
          <cell r="B3342" t="str">
            <v>Tubo de cobre sem costura, rígido, espessura 1/16" - diâmetro 1", inclusive conexões</v>
          </cell>
          <cell r="C3342" t="str">
            <v>M</v>
          </cell>
          <cell r="D3342">
            <v>164.7</v>
          </cell>
          <cell r="E3342">
            <v>17.23</v>
          </cell>
          <cell r="F3342">
            <v>181.93</v>
          </cell>
        </row>
        <row r="3343">
          <cell r="A3343" t="str">
            <v>46.32.007</v>
          </cell>
          <cell r="B3343" t="str">
            <v>Tubo de cobre sem costura, rígido, espessura 1/16" - diâmetro 1.1/8", inclusive conexões</v>
          </cell>
          <cell r="C3343" t="str">
            <v>M</v>
          </cell>
          <cell r="D3343">
            <v>187.08</v>
          </cell>
          <cell r="E3343">
            <v>17.23</v>
          </cell>
          <cell r="F3343">
            <v>204.31</v>
          </cell>
        </row>
        <row r="3344">
          <cell r="A3344" t="str">
            <v>46.32.008</v>
          </cell>
          <cell r="B3344" t="str">
            <v>Tubo de cobre sem costura, rígido, espessura 1/16" - diâmetro 1.1/4", inclusive conexões</v>
          </cell>
          <cell r="C3344" t="str">
            <v>M</v>
          </cell>
          <cell r="D3344">
            <v>216.43</v>
          </cell>
          <cell r="E3344">
            <v>17.23</v>
          </cell>
          <cell r="F3344">
            <v>233.66</v>
          </cell>
        </row>
        <row r="3345">
          <cell r="A3345" t="str">
            <v>46.32.009</v>
          </cell>
          <cell r="B3345" t="str">
            <v>Tubo de cobre sem costura, rígido, espessura 1/16" - diâmetro 1.3/8", inclusive conexões</v>
          </cell>
          <cell r="C3345" t="str">
            <v>M</v>
          </cell>
          <cell r="D3345">
            <v>231.04</v>
          </cell>
          <cell r="E3345">
            <v>17.23</v>
          </cell>
          <cell r="F3345">
            <v>248.27</v>
          </cell>
        </row>
        <row r="3346">
          <cell r="A3346" t="str">
            <v>46.32.010</v>
          </cell>
          <cell r="B3346" t="str">
            <v>Tubo de cobre sem costura, rígido, espessura 1/16" - diâmetro 1.1/2", inclusive conexões</v>
          </cell>
          <cell r="C3346" t="str">
            <v>M</v>
          </cell>
          <cell r="D3346">
            <v>252.85</v>
          </cell>
          <cell r="E3346">
            <v>17.23</v>
          </cell>
          <cell r="F3346">
            <v>270.08</v>
          </cell>
        </row>
        <row r="3347">
          <cell r="A3347" t="str">
            <v>46.32.011</v>
          </cell>
          <cell r="B3347" t="str">
            <v>Tubo de cobre sem costura, rígido, espessura 1/16" - diâmetro 1.5/8", inclusive conexões</v>
          </cell>
          <cell r="C3347" t="str">
            <v>M</v>
          </cell>
          <cell r="D3347">
            <v>271.82</v>
          </cell>
          <cell r="E3347">
            <v>17.23</v>
          </cell>
          <cell r="F3347">
            <v>289.05</v>
          </cell>
        </row>
        <row r="3348">
          <cell r="A3348" t="str">
            <v>46.33</v>
          </cell>
          <cell r="B3348" t="str">
            <v>Tubulacao em PP - aguas pluviais / esgoto</v>
          </cell>
        </row>
        <row r="3349">
          <cell r="A3349" t="str">
            <v>46.33.001</v>
          </cell>
          <cell r="B3349" t="str">
            <v>Tubo de esgoto em polipropileno de alta resistência - PP, DN= 40mm, preto, com união deslizante e guarnição elastomérica de duplo lábio</v>
          </cell>
          <cell r="C3349" t="str">
            <v>M</v>
          </cell>
          <cell r="D3349">
            <v>46.32</v>
          </cell>
          <cell r="E3349">
            <v>16.84</v>
          </cell>
          <cell r="F3349">
            <v>63.16</v>
          </cell>
        </row>
        <row r="3350">
          <cell r="A3350" t="str">
            <v>46.33.002</v>
          </cell>
          <cell r="B3350" t="str">
            <v>Tubo de esgoto em polipropileno de alta resistência - PP, DN= 50mm, preto, com união deslizante e guarnição elastomérica de duplo lábio</v>
          </cell>
          <cell r="C3350" t="str">
            <v>M</v>
          </cell>
          <cell r="D3350">
            <v>55.26</v>
          </cell>
          <cell r="E3350">
            <v>16.84</v>
          </cell>
          <cell r="F3350">
            <v>72.099999999999994</v>
          </cell>
        </row>
        <row r="3351">
          <cell r="A3351" t="str">
            <v>46.33.003</v>
          </cell>
          <cell r="B3351" t="str">
            <v>Tubo de esgoto em polipropileno de alta resistência - PP, DN= 63mm, preto, com união deslizante e guarnição elastomérica de duplo lábio</v>
          </cell>
          <cell r="C3351" t="str">
            <v>M</v>
          </cell>
          <cell r="D3351">
            <v>61.46</v>
          </cell>
          <cell r="E3351">
            <v>16.84</v>
          </cell>
          <cell r="F3351">
            <v>78.3</v>
          </cell>
        </row>
        <row r="3352">
          <cell r="A3352" t="str">
            <v>46.33.004</v>
          </cell>
          <cell r="B3352" t="str">
            <v>Tubo de esgoto em polipropileno de alta resistência - PP, DN= 110mm, preto, com união deslizante e guarnição elastomérica de duplo lábio</v>
          </cell>
          <cell r="C3352" t="str">
            <v>M</v>
          </cell>
          <cell r="D3352">
            <v>130.38</v>
          </cell>
          <cell r="E3352">
            <v>25.25</v>
          </cell>
          <cell r="F3352">
            <v>155.63</v>
          </cell>
        </row>
        <row r="3353">
          <cell r="A3353" t="str">
            <v>46.33.020</v>
          </cell>
          <cell r="B3353" t="str">
            <v>Joelho 45° em polipropileno de alta resistência, preto, tipo PB, DN= 40mm</v>
          </cell>
          <cell r="C3353" t="str">
            <v>UN</v>
          </cell>
          <cell r="D3353">
            <v>13.89</v>
          </cell>
          <cell r="E3353">
            <v>11.01</v>
          </cell>
          <cell r="F3353">
            <v>24.9</v>
          </cell>
        </row>
        <row r="3354">
          <cell r="A3354" t="str">
            <v>46.33.021</v>
          </cell>
          <cell r="B3354" t="str">
            <v>Joelho 45° em polipropileno de alta resistência - PP, preto, tipo PB, DN= 50mm</v>
          </cell>
          <cell r="C3354" t="str">
            <v>UN</v>
          </cell>
          <cell r="D3354">
            <v>20.07</v>
          </cell>
          <cell r="E3354">
            <v>11.01</v>
          </cell>
          <cell r="F3354">
            <v>31.08</v>
          </cell>
        </row>
        <row r="3355">
          <cell r="A3355" t="str">
            <v>46.33.022</v>
          </cell>
          <cell r="B3355" t="str">
            <v>Joelho 45° em polipropileno de alta resistência - PP, preto, tipo PB, DN= 63mm</v>
          </cell>
          <cell r="C3355" t="str">
            <v>UN</v>
          </cell>
          <cell r="D3355">
            <v>20.95</v>
          </cell>
          <cell r="E3355">
            <v>16.75</v>
          </cell>
          <cell r="F3355">
            <v>37.700000000000003</v>
          </cell>
        </row>
        <row r="3356">
          <cell r="A3356" t="str">
            <v>46.33.023</v>
          </cell>
          <cell r="B3356" t="str">
            <v>Joelho 45° em polipropileno de alta resistência - PP, preto, tipo PB, DN= 110mm</v>
          </cell>
          <cell r="C3356" t="str">
            <v>UN</v>
          </cell>
          <cell r="D3356">
            <v>21.26</v>
          </cell>
          <cell r="E3356">
            <v>19.149999999999999</v>
          </cell>
          <cell r="F3356">
            <v>40.409999999999997</v>
          </cell>
        </row>
        <row r="3357">
          <cell r="A3357" t="str">
            <v>46.33.047</v>
          </cell>
          <cell r="B3357" t="str">
            <v>Joelho 87°30' em polipropileno de alta resistência - PP, preto, tipo PB, DN= 40mm</v>
          </cell>
          <cell r="C3357" t="str">
            <v>UN</v>
          </cell>
          <cell r="D3357">
            <v>15.6</v>
          </cell>
          <cell r="E3357">
            <v>11.01</v>
          </cell>
          <cell r="F3357">
            <v>26.61</v>
          </cell>
        </row>
        <row r="3358">
          <cell r="A3358" t="str">
            <v>46.33.048</v>
          </cell>
          <cell r="B3358" t="str">
            <v>Joelho 87°30' em polipropileno de alta resistência - PP, preto, tipo PB, DN= 50mm</v>
          </cell>
          <cell r="C3358" t="str">
            <v>UN</v>
          </cell>
          <cell r="D3358">
            <v>18.829999999999998</v>
          </cell>
          <cell r="E3358">
            <v>11.01</v>
          </cell>
          <cell r="F3358">
            <v>29.84</v>
          </cell>
        </row>
        <row r="3359">
          <cell r="A3359" t="str">
            <v>46.33.049</v>
          </cell>
          <cell r="B3359" t="str">
            <v>Joelho 87°30' em polipropileno de alta resistência - PP, preto, tipo PB, DN= 63mm</v>
          </cell>
          <cell r="C3359" t="str">
            <v>UN</v>
          </cell>
          <cell r="D3359">
            <v>23.54</v>
          </cell>
          <cell r="E3359">
            <v>16.75</v>
          </cell>
          <cell r="F3359">
            <v>40.29</v>
          </cell>
        </row>
        <row r="3360">
          <cell r="A3360" t="str">
            <v>46.33.074</v>
          </cell>
          <cell r="B3360" t="str">
            <v>Joelho 87°30' em polipropileno de alta resistência - PP, preto, tipo PB, DN= 110mm, com base de apoio</v>
          </cell>
          <cell r="C3360" t="str">
            <v>UN</v>
          </cell>
          <cell r="D3360">
            <v>56.61</v>
          </cell>
          <cell r="E3360">
            <v>19.149999999999999</v>
          </cell>
          <cell r="F3360">
            <v>75.760000000000005</v>
          </cell>
        </row>
        <row r="3361">
          <cell r="A3361" t="str">
            <v>46.33.102</v>
          </cell>
          <cell r="B3361" t="str">
            <v>Luva dupla em polipropileno de alta resistência - PP,  preto,  DN= 40mm</v>
          </cell>
          <cell r="C3361" t="str">
            <v>UN</v>
          </cell>
          <cell r="D3361">
            <v>17.170000000000002</v>
          </cell>
          <cell r="E3361">
            <v>11.01</v>
          </cell>
          <cell r="F3361">
            <v>28.18</v>
          </cell>
        </row>
        <row r="3362">
          <cell r="A3362" t="str">
            <v>46.33.103</v>
          </cell>
          <cell r="B3362" t="str">
            <v>Luva dupla em polipropileno de alta resistência - PP,  preto,  DN= 50mm</v>
          </cell>
          <cell r="C3362" t="str">
            <v>UN</v>
          </cell>
          <cell r="D3362">
            <v>20.46</v>
          </cell>
          <cell r="E3362">
            <v>11.01</v>
          </cell>
          <cell r="F3362">
            <v>31.47</v>
          </cell>
        </row>
        <row r="3363">
          <cell r="A3363" t="str">
            <v>46.33.104</v>
          </cell>
          <cell r="B3363" t="str">
            <v>Luva dupla em polipropileno de alta resistência - PP,  preto,  DN= 63mm</v>
          </cell>
          <cell r="C3363" t="str">
            <v>UN</v>
          </cell>
          <cell r="D3363">
            <v>25.44</v>
          </cell>
          <cell r="E3363">
            <v>16.75</v>
          </cell>
          <cell r="F3363">
            <v>42.19</v>
          </cell>
        </row>
        <row r="3364">
          <cell r="A3364" t="str">
            <v>46.33.105</v>
          </cell>
          <cell r="B3364" t="str">
            <v>Luva dupla em polipropileno de alta resistência - PP,  preto,  DN= 110mm</v>
          </cell>
          <cell r="C3364" t="str">
            <v>UN</v>
          </cell>
          <cell r="D3364">
            <v>39.630000000000003</v>
          </cell>
          <cell r="E3364">
            <v>19.149999999999999</v>
          </cell>
          <cell r="F3364">
            <v>58.78</v>
          </cell>
        </row>
        <row r="3365">
          <cell r="A3365" t="str">
            <v>46.33.116</v>
          </cell>
          <cell r="B3365" t="str">
            <v>Luva de Redução em polipropileno de alta resistência - PP, preto, tipo PB, DN= 50x40mm</v>
          </cell>
          <cell r="C3365" t="str">
            <v>UN</v>
          </cell>
          <cell r="D3365">
            <v>12.26</v>
          </cell>
          <cell r="E3365">
            <v>11.01</v>
          </cell>
          <cell r="F3365">
            <v>23.27</v>
          </cell>
        </row>
        <row r="3366">
          <cell r="A3366" t="str">
            <v>46.33.117</v>
          </cell>
          <cell r="B3366" t="str">
            <v>Luva de Redução em polipropileno de alta resistência - PP, preto, tipo PB, DN= 63x50mm</v>
          </cell>
          <cell r="C3366" t="str">
            <v>UN</v>
          </cell>
          <cell r="D3366">
            <v>19.739999999999998</v>
          </cell>
          <cell r="E3366">
            <v>16.75</v>
          </cell>
          <cell r="F3366">
            <v>36.49</v>
          </cell>
        </row>
        <row r="3367">
          <cell r="A3367" t="str">
            <v>46.33.118</v>
          </cell>
          <cell r="B3367" t="str">
            <v>Luva de Redução em polipropileno de alta resistência - PP, preto, tipo PB, DN= 110x63mm</v>
          </cell>
          <cell r="C3367" t="str">
            <v>UN</v>
          </cell>
          <cell r="D3367">
            <v>32.75</v>
          </cell>
          <cell r="E3367">
            <v>19.149999999999999</v>
          </cell>
          <cell r="F3367">
            <v>51.9</v>
          </cell>
        </row>
        <row r="3368">
          <cell r="A3368" t="str">
            <v>46.33.130</v>
          </cell>
          <cell r="B3368" t="str">
            <v>Tê 87°30' simples em polipropileno de alta resistência - PP, preto, tipo PB, DN= 50x50mm</v>
          </cell>
          <cell r="C3368" t="str">
            <v>UN</v>
          </cell>
          <cell r="D3368">
            <v>42.78</v>
          </cell>
          <cell r="E3368">
            <v>11.01</v>
          </cell>
          <cell r="F3368">
            <v>53.79</v>
          </cell>
        </row>
        <row r="3369">
          <cell r="A3369" t="str">
            <v>46.33.131</v>
          </cell>
          <cell r="B3369" t="str">
            <v>Tê 87°30' simples em polipropileno de alta resistência - PP, preto, tipo PB, DN= 63x63mm</v>
          </cell>
          <cell r="C3369" t="str">
            <v>UN</v>
          </cell>
          <cell r="D3369">
            <v>54.9</v>
          </cell>
          <cell r="E3369">
            <v>16.75</v>
          </cell>
          <cell r="F3369">
            <v>71.650000000000006</v>
          </cell>
        </row>
        <row r="3370">
          <cell r="A3370" t="str">
            <v>46.33.132</v>
          </cell>
          <cell r="B3370" t="str">
            <v>Tê 87°30' simples em polipropileno de alta resistência - PP, preto, tipo PB, DN= 110x110mm</v>
          </cell>
          <cell r="C3370" t="str">
            <v>UN</v>
          </cell>
          <cell r="D3370">
            <v>94.86</v>
          </cell>
          <cell r="E3370">
            <v>19.149999999999999</v>
          </cell>
          <cell r="F3370">
            <v>114.01</v>
          </cell>
        </row>
        <row r="3371">
          <cell r="A3371" t="str">
            <v>46.33.137</v>
          </cell>
          <cell r="B3371" t="str">
            <v>Tê 87°30' simples de redução em polipropileno de alta resistência - PP, preto, tipo PB, DN= 110x63mm</v>
          </cell>
          <cell r="C3371" t="str">
            <v>UN</v>
          </cell>
          <cell r="D3371">
            <v>77.05</v>
          </cell>
          <cell r="E3371">
            <v>19.149999999999999</v>
          </cell>
          <cell r="F3371">
            <v>96.2</v>
          </cell>
        </row>
        <row r="3372">
          <cell r="A3372" t="str">
            <v>46.33.140</v>
          </cell>
          <cell r="B3372" t="str">
            <v>Tê 87°30' de inspeção em polipropileno de alta resistência - PP, preto (PxB), DN 110mm</v>
          </cell>
          <cell r="C3372" t="str">
            <v>UN</v>
          </cell>
          <cell r="D3372">
            <v>255.06</v>
          </cell>
          <cell r="E3372">
            <v>16.75</v>
          </cell>
          <cell r="F3372">
            <v>271.81</v>
          </cell>
        </row>
        <row r="3373">
          <cell r="A3373" t="str">
            <v>46.33.149</v>
          </cell>
          <cell r="B3373" t="str">
            <v>Junção 45° simples em polipropileno de alta resistência - PP, preto, tipo PB, DN= 50x50mm</v>
          </cell>
          <cell r="C3373" t="str">
            <v>UN</v>
          </cell>
          <cell r="D3373">
            <v>37.96</v>
          </cell>
          <cell r="E3373">
            <v>11.01</v>
          </cell>
          <cell r="F3373">
            <v>48.97</v>
          </cell>
        </row>
        <row r="3374">
          <cell r="A3374" t="str">
            <v>46.33.150</v>
          </cell>
          <cell r="B3374" t="str">
            <v>Junção 45° simples em polipropileno de alta resistência - PP, preto, tipo PB, DN= 63x63mm</v>
          </cell>
          <cell r="C3374" t="str">
            <v>UN</v>
          </cell>
          <cell r="D3374">
            <v>41.21</v>
          </cell>
          <cell r="E3374">
            <v>16.75</v>
          </cell>
          <cell r="F3374">
            <v>57.96</v>
          </cell>
        </row>
        <row r="3375">
          <cell r="A3375" t="str">
            <v>46.33.151</v>
          </cell>
          <cell r="B3375" t="str">
            <v>Junção 45° simples em polipropileno de alta resistência - PP, preto, tipo PB, DN= 110x110mm</v>
          </cell>
          <cell r="C3375" t="str">
            <v>UN</v>
          </cell>
          <cell r="D3375">
            <v>78.75</v>
          </cell>
          <cell r="E3375">
            <v>19.149999999999999</v>
          </cell>
          <cell r="F3375">
            <v>97.9</v>
          </cell>
        </row>
        <row r="3376">
          <cell r="A3376" t="str">
            <v>46.33.159</v>
          </cell>
          <cell r="B3376" t="str">
            <v>Junção 45° simples de redução em polipropileno de alta resistência - PP, preto, tipo PB, DN= 63x50mm</v>
          </cell>
          <cell r="C3376" t="str">
            <v>UN</v>
          </cell>
          <cell r="D3376">
            <v>35.01</v>
          </cell>
          <cell r="E3376">
            <v>16.75</v>
          </cell>
          <cell r="F3376">
            <v>51.76</v>
          </cell>
        </row>
        <row r="3377">
          <cell r="A3377" t="str">
            <v>46.33.160</v>
          </cell>
          <cell r="B3377" t="str">
            <v>Junção 45° simples de redução em polipropileno de alta resistência - PP, preto, tipo PB, DN= 110x50mm</v>
          </cell>
          <cell r="C3377" t="str">
            <v>UN</v>
          </cell>
          <cell r="D3377">
            <v>67.260000000000005</v>
          </cell>
          <cell r="E3377">
            <v>19.149999999999999</v>
          </cell>
          <cell r="F3377">
            <v>86.41</v>
          </cell>
        </row>
        <row r="3378">
          <cell r="A3378" t="str">
            <v>46.33.161</v>
          </cell>
          <cell r="B3378" t="str">
            <v>Junção 45° simples de redução em polipropileno de alta resistência - PP, preto, tipo PB, DN= 110x63mm</v>
          </cell>
          <cell r="C3378" t="str">
            <v>UN</v>
          </cell>
          <cell r="D3378">
            <v>66.69</v>
          </cell>
          <cell r="E3378">
            <v>19.149999999999999</v>
          </cell>
          <cell r="F3378">
            <v>85.84</v>
          </cell>
        </row>
        <row r="3379">
          <cell r="A3379" t="str">
            <v>46.33.170</v>
          </cell>
          <cell r="B3379" t="str">
            <v>Curva 87°30' em polipropileno de alta resistência - PP, preto, tipo PB, DN= 110mm</v>
          </cell>
          <cell r="C3379" t="str">
            <v>UN</v>
          </cell>
          <cell r="D3379">
            <v>72.88</v>
          </cell>
          <cell r="E3379">
            <v>19.149999999999999</v>
          </cell>
          <cell r="F3379">
            <v>92.03</v>
          </cell>
        </row>
        <row r="3380">
          <cell r="A3380" t="str">
            <v>46.33.186</v>
          </cell>
          <cell r="B3380" t="str">
            <v>Caixa sifonada de piso, em polipropileno de alta resistência PP, preto,  DN=125mm, uma saída de 63mm</v>
          </cell>
          <cell r="C3380" t="str">
            <v>UN</v>
          </cell>
          <cell r="D3380">
            <v>137.27000000000001</v>
          </cell>
          <cell r="E3380">
            <v>16.75</v>
          </cell>
          <cell r="F3380">
            <v>154.02000000000001</v>
          </cell>
        </row>
        <row r="3381">
          <cell r="A3381" t="str">
            <v>46.33.197</v>
          </cell>
          <cell r="B3381" t="str">
            <v>Prolongamento para caixa sifonada em prolipropileno de alta resistência PP, preto, DN= 125mm</v>
          </cell>
          <cell r="C3381" t="str">
            <v>UN</v>
          </cell>
          <cell r="D3381">
            <v>83.59</v>
          </cell>
          <cell r="E3381">
            <v>19.149999999999999</v>
          </cell>
          <cell r="F3381">
            <v>102.74</v>
          </cell>
        </row>
        <row r="3382">
          <cell r="A3382" t="str">
            <v>46.33.201</v>
          </cell>
          <cell r="B3382" t="str">
            <v>Tampa tê de inspeção oval, em polipropileno de alta resistência preto (PxB), DN=110mm</v>
          </cell>
          <cell r="C3382" t="str">
            <v>UN</v>
          </cell>
          <cell r="D3382">
            <v>69.45</v>
          </cell>
          <cell r="E3382">
            <v>11.01</v>
          </cell>
          <cell r="F3382">
            <v>80.459999999999994</v>
          </cell>
        </row>
        <row r="3383">
          <cell r="A3383" t="str">
            <v>46.33.206</v>
          </cell>
          <cell r="B3383" t="str">
            <v>Tampão em polipropileno de alta resistência PP, preto (PxB), DN=63mm</v>
          </cell>
          <cell r="C3383" t="str">
            <v>UN</v>
          </cell>
          <cell r="D3383">
            <v>12.97</v>
          </cell>
          <cell r="E3383">
            <v>11.01</v>
          </cell>
          <cell r="F3383">
            <v>23.98</v>
          </cell>
        </row>
        <row r="3384">
          <cell r="A3384" t="str">
            <v>46.33.207</v>
          </cell>
          <cell r="B3384" t="str">
            <v>Tampão em polipropileno de alta resistência PP, preto (PxB), DN=110mm</v>
          </cell>
          <cell r="C3384" t="str">
            <v>UN</v>
          </cell>
          <cell r="D3384">
            <v>34.51</v>
          </cell>
          <cell r="E3384">
            <v>11.01</v>
          </cell>
          <cell r="F3384">
            <v>45.52</v>
          </cell>
        </row>
        <row r="3385">
          <cell r="A3385" t="str">
            <v>46.33.210</v>
          </cell>
          <cell r="B3385" t="str">
            <v>Porta marco para grelha de 12x12 cm, em prolipropileno de alta resistência PP,  preto</v>
          </cell>
          <cell r="C3385" t="str">
            <v>UN</v>
          </cell>
          <cell r="D3385">
            <v>39.299999999999997</v>
          </cell>
          <cell r="E3385">
            <v>16.75</v>
          </cell>
          <cell r="F3385">
            <v>56.05</v>
          </cell>
        </row>
        <row r="3386">
          <cell r="A3386" t="str">
            <v>46.33.211</v>
          </cell>
          <cell r="B3386" t="str">
            <v>Marco de bronze com grelha em aço inoxidável de 12x12cm</v>
          </cell>
          <cell r="C3386" t="str">
            <v>CJ</v>
          </cell>
          <cell r="D3386">
            <v>90.24</v>
          </cell>
          <cell r="E3386">
            <v>4.79</v>
          </cell>
          <cell r="F3386">
            <v>95.03</v>
          </cell>
        </row>
        <row r="3387">
          <cell r="A3387" t="str">
            <v>47</v>
          </cell>
          <cell r="B3387" t="str">
            <v>VALVULAS E APARELHOS DE MEDICAO E CONTROLE PARA LIQUIDOS E GASES</v>
          </cell>
        </row>
        <row r="3388">
          <cell r="A3388" t="str">
            <v>47.01</v>
          </cell>
          <cell r="B3388" t="str">
            <v>Registro e / ou valvula em latao fundido sem acabamento</v>
          </cell>
        </row>
        <row r="3389">
          <cell r="A3389" t="str">
            <v>47.01.010</v>
          </cell>
          <cell r="B3389" t="str">
            <v>Registro de gaveta em latão fundido sem acabamento, DN= 1/2´</v>
          </cell>
          <cell r="C3389" t="str">
            <v>UN</v>
          </cell>
          <cell r="D3389">
            <v>35.36</v>
          </cell>
          <cell r="E3389">
            <v>21.54</v>
          </cell>
          <cell r="F3389">
            <v>56.9</v>
          </cell>
        </row>
        <row r="3390">
          <cell r="A3390" t="str">
            <v>47.01.020</v>
          </cell>
          <cell r="B3390" t="str">
            <v>Registro de gaveta em latão fundido sem acabamento, DN= 3/4´</v>
          </cell>
          <cell r="C3390" t="str">
            <v>UN</v>
          </cell>
          <cell r="D3390">
            <v>45.68</v>
          </cell>
          <cell r="E3390">
            <v>28.71</v>
          </cell>
          <cell r="F3390">
            <v>74.39</v>
          </cell>
        </row>
        <row r="3391">
          <cell r="A3391" t="str">
            <v>47.01.030</v>
          </cell>
          <cell r="B3391" t="str">
            <v>Registro de gaveta em latão fundido sem acabamento, DN= 1´</v>
          </cell>
          <cell r="C3391" t="str">
            <v>UN</v>
          </cell>
          <cell r="D3391">
            <v>56.13</v>
          </cell>
          <cell r="E3391">
            <v>35.89</v>
          </cell>
          <cell r="F3391">
            <v>92.02</v>
          </cell>
        </row>
        <row r="3392">
          <cell r="A3392" t="str">
            <v>47.01.040</v>
          </cell>
          <cell r="B3392" t="str">
            <v>Registro de gaveta em latão fundido sem acabamento, DN= 1 1/4´</v>
          </cell>
          <cell r="C3392" t="str">
            <v>UN</v>
          </cell>
          <cell r="D3392">
            <v>80.61</v>
          </cell>
          <cell r="E3392">
            <v>43.07</v>
          </cell>
          <cell r="F3392">
            <v>123.68</v>
          </cell>
        </row>
        <row r="3393">
          <cell r="A3393" t="str">
            <v>47.01.050</v>
          </cell>
          <cell r="B3393" t="str">
            <v>Registro de gaveta em latão fundido sem acabamento, DN= 1 1/2´</v>
          </cell>
          <cell r="C3393" t="str">
            <v>UN</v>
          </cell>
          <cell r="D3393">
            <v>94.37</v>
          </cell>
          <cell r="E3393">
            <v>47.86</v>
          </cell>
          <cell r="F3393">
            <v>142.22999999999999</v>
          </cell>
        </row>
        <row r="3394">
          <cell r="A3394" t="str">
            <v>47.01.060</v>
          </cell>
          <cell r="B3394" t="str">
            <v>Registro de gaveta em latão fundido sem acabamento, DN= 2´</v>
          </cell>
          <cell r="C3394" t="str">
            <v>UN</v>
          </cell>
          <cell r="D3394">
            <v>139.99</v>
          </cell>
          <cell r="E3394">
            <v>59.83</v>
          </cell>
          <cell r="F3394">
            <v>199.82</v>
          </cell>
        </row>
        <row r="3395">
          <cell r="A3395" t="str">
            <v>47.01.070</v>
          </cell>
          <cell r="B3395" t="str">
            <v>Registro de gaveta em latão fundido sem acabamento, DN= 2 1/2´</v>
          </cell>
          <cell r="C3395" t="str">
            <v>UN</v>
          </cell>
          <cell r="D3395">
            <v>328.01</v>
          </cell>
          <cell r="E3395">
            <v>71.8</v>
          </cell>
          <cell r="F3395">
            <v>399.81</v>
          </cell>
        </row>
        <row r="3396">
          <cell r="A3396" t="str">
            <v>47.01.080</v>
          </cell>
          <cell r="B3396" t="str">
            <v>Registro de gaveta em latão fundido sem acabamento, DN= 3´</v>
          </cell>
          <cell r="C3396" t="str">
            <v>UN</v>
          </cell>
          <cell r="D3396">
            <v>503.78</v>
          </cell>
          <cell r="E3396">
            <v>95.72</v>
          </cell>
          <cell r="F3396">
            <v>599.5</v>
          </cell>
        </row>
        <row r="3397">
          <cell r="A3397" t="str">
            <v>47.01.090</v>
          </cell>
          <cell r="B3397" t="str">
            <v>Registro de gaveta em latão fundido sem acabamento, DN= 4´</v>
          </cell>
          <cell r="C3397" t="str">
            <v>UN</v>
          </cell>
          <cell r="D3397">
            <v>850.77</v>
          </cell>
          <cell r="E3397">
            <v>143.58000000000001</v>
          </cell>
          <cell r="F3397">
            <v>994.35</v>
          </cell>
        </row>
        <row r="3398">
          <cell r="A3398" t="str">
            <v>47.01.130</v>
          </cell>
          <cell r="B3398" t="str">
            <v>Registro de pressão em latão fundido sem acabamento, DN= 3/4´</v>
          </cell>
          <cell r="C3398" t="str">
            <v>UN</v>
          </cell>
          <cell r="D3398">
            <v>62.59</v>
          </cell>
          <cell r="E3398">
            <v>28.71</v>
          </cell>
          <cell r="F3398">
            <v>91.3</v>
          </cell>
        </row>
        <row r="3399">
          <cell r="A3399" t="str">
            <v>47.01.170</v>
          </cell>
          <cell r="B3399" t="str">
            <v>Válvula de esfera monobloco em latão, passagem plena, acionamento com alavanca, DN= 1/2´</v>
          </cell>
          <cell r="C3399" t="str">
            <v>UN</v>
          </cell>
          <cell r="D3399">
            <v>23.2</v>
          </cell>
          <cell r="E3399">
            <v>21.54</v>
          </cell>
          <cell r="F3399">
            <v>44.74</v>
          </cell>
        </row>
        <row r="3400">
          <cell r="A3400" t="str">
            <v>47.01.180</v>
          </cell>
          <cell r="B3400" t="str">
            <v>Válvula de esfera monobloco em latão, passagem plena, acionamento com alavanca, DN= 3/4´</v>
          </cell>
          <cell r="C3400" t="str">
            <v>UN</v>
          </cell>
          <cell r="D3400">
            <v>53.82</v>
          </cell>
          <cell r="E3400">
            <v>21.54</v>
          </cell>
          <cell r="F3400">
            <v>75.36</v>
          </cell>
        </row>
        <row r="3401">
          <cell r="A3401" t="str">
            <v>47.01.190</v>
          </cell>
          <cell r="B3401" t="str">
            <v>Válvula de esfera monobloco em latão, passagem plena, acionamento com alavanca, DN= 1´</v>
          </cell>
          <cell r="C3401" t="str">
            <v>UN</v>
          </cell>
          <cell r="D3401">
            <v>57.95</v>
          </cell>
          <cell r="E3401">
            <v>21.54</v>
          </cell>
          <cell r="F3401">
            <v>79.489999999999995</v>
          </cell>
        </row>
        <row r="3402">
          <cell r="A3402" t="str">
            <v>47.01.191</v>
          </cell>
          <cell r="B3402" t="str">
            <v>Válvula de esfera monobloco em latão, passagem plena, acionamento com alavanca, DN= 1.1/4´</v>
          </cell>
          <cell r="C3402" t="str">
            <v>UN</v>
          </cell>
          <cell r="D3402">
            <v>93.64</v>
          </cell>
          <cell r="E3402">
            <v>23.94</v>
          </cell>
          <cell r="F3402">
            <v>117.58</v>
          </cell>
        </row>
        <row r="3403">
          <cell r="A3403" t="str">
            <v>47.01.210</v>
          </cell>
          <cell r="B3403" t="str">
            <v>Válvula de esfera monobloco em latão, passagem plena, acionamento com alavanca, DN= 2´</v>
          </cell>
          <cell r="C3403" t="str">
            <v>UN</v>
          </cell>
          <cell r="D3403">
            <v>194.9</v>
          </cell>
          <cell r="E3403">
            <v>21.54</v>
          </cell>
          <cell r="F3403">
            <v>216.44</v>
          </cell>
        </row>
        <row r="3404">
          <cell r="A3404" t="str">
            <v>47.01.220</v>
          </cell>
          <cell r="B3404" t="str">
            <v>Válvula de esfera monobloco em latão, passagem plena, acionamento com alavanca, DN= 4´</v>
          </cell>
          <cell r="C3404" t="str">
            <v>UN</v>
          </cell>
          <cell r="D3404">
            <v>1130.46</v>
          </cell>
          <cell r="E3404">
            <v>47.86</v>
          </cell>
          <cell r="F3404">
            <v>1178.32</v>
          </cell>
        </row>
        <row r="3405">
          <cell r="A3405" t="str">
            <v>47.02</v>
          </cell>
          <cell r="B3405" t="str">
            <v>Registro e / ou valvula em latao fundido com acabamento cromado</v>
          </cell>
        </row>
        <row r="3406">
          <cell r="A3406" t="str">
            <v>47.02.010</v>
          </cell>
          <cell r="B3406" t="str">
            <v>Registro de gaveta em latão fundido cromado com canopla, DN= 1/2´ - linha especial</v>
          </cell>
          <cell r="C3406" t="str">
            <v>UN</v>
          </cell>
          <cell r="D3406">
            <v>91.04</v>
          </cell>
          <cell r="E3406">
            <v>21.54</v>
          </cell>
          <cell r="F3406">
            <v>112.58</v>
          </cell>
        </row>
        <row r="3407">
          <cell r="A3407" t="str">
            <v>47.02.020</v>
          </cell>
          <cell r="B3407" t="str">
            <v>Registro de gaveta em latão fundido cromado com canopla, DN= 3/4´ - linha especial</v>
          </cell>
          <cell r="C3407" t="str">
            <v>UN</v>
          </cell>
          <cell r="D3407">
            <v>93.62</v>
          </cell>
          <cell r="E3407">
            <v>21.54</v>
          </cell>
          <cell r="F3407">
            <v>115.16</v>
          </cell>
        </row>
        <row r="3408">
          <cell r="A3408" t="str">
            <v>47.02.030</v>
          </cell>
          <cell r="B3408" t="str">
            <v>Registro de gaveta em latão fundido cromado com canopla, DN= 1´ - linha especial</v>
          </cell>
          <cell r="C3408" t="str">
            <v>UN</v>
          </cell>
          <cell r="D3408">
            <v>107.63</v>
          </cell>
          <cell r="E3408">
            <v>21.54</v>
          </cell>
          <cell r="F3408">
            <v>129.16999999999999</v>
          </cell>
        </row>
        <row r="3409">
          <cell r="A3409" t="str">
            <v>47.02.040</v>
          </cell>
          <cell r="B3409" t="str">
            <v>Registro de gaveta em latão fundido cromado com canopla, DN= 1 1/4´ - linha especial</v>
          </cell>
          <cell r="C3409" t="str">
            <v>UN</v>
          </cell>
          <cell r="D3409">
            <v>137.94999999999999</v>
          </cell>
          <cell r="E3409">
            <v>21.54</v>
          </cell>
          <cell r="F3409">
            <v>159.49</v>
          </cell>
        </row>
        <row r="3410">
          <cell r="A3410" t="str">
            <v>47.02.050</v>
          </cell>
          <cell r="B3410" t="str">
            <v>Registro de gaveta em latão fundido cromado com canopla, DN= 1 1/2´ - linha especial</v>
          </cell>
          <cell r="C3410" t="str">
            <v>UN</v>
          </cell>
          <cell r="D3410">
            <v>130.47</v>
          </cell>
          <cell r="E3410">
            <v>21.54</v>
          </cell>
          <cell r="F3410">
            <v>152.01</v>
          </cell>
        </row>
        <row r="3411">
          <cell r="A3411" t="str">
            <v>47.02.100</v>
          </cell>
          <cell r="B3411" t="str">
            <v>Registro de pressão em latão fundido cromado com canopla, DN= 1/2´ - linha especial</v>
          </cell>
          <cell r="C3411" t="str">
            <v>UN</v>
          </cell>
          <cell r="D3411">
            <v>83.93</v>
          </cell>
          <cell r="E3411">
            <v>21.54</v>
          </cell>
          <cell r="F3411">
            <v>105.47</v>
          </cell>
        </row>
        <row r="3412">
          <cell r="A3412" t="str">
            <v>47.02.110</v>
          </cell>
          <cell r="B3412" t="str">
            <v>Registro de pressão em latão fundido cromado com canopla, DN= 3/4´ - linha especial</v>
          </cell>
          <cell r="C3412" t="str">
            <v>UN</v>
          </cell>
          <cell r="D3412">
            <v>80.61</v>
          </cell>
          <cell r="E3412">
            <v>21.54</v>
          </cell>
          <cell r="F3412">
            <v>102.15</v>
          </cell>
        </row>
        <row r="3413">
          <cell r="A3413" t="str">
            <v>47.02.200</v>
          </cell>
          <cell r="B3413" t="str">
            <v>Registro regulador de vazão para chuveiro e ducha em latão cromado com canopla, DN= 1/2´</v>
          </cell>
          <cell r="C3413" t="str">
            <v>UN</v>
          </cell>
          <cell r="D3413">
            <v>69.8</v>
          </cell>
          <cell r="E3413">
            <v>21.54</v>
          </cell>
          <cell r="F3413">
            <v>91.34</v>
          </cell>
        </row>
        <row r="3414">
          <cell r="A3414" t="str">
            <v>47.02.210</v>
          </cell>
          <cell r="B3414" t="str">
            <v>Registro regulador de vazão para torneira, misturador e bidê, em latão cromado com canopla, DN= 1/2´</v>
          </cell>
          <cell r="C3414" t="str">
            <v>UN</v>
          </cell>
          <cell r="D3414">
            <v>64.5</v>
          </cell>
          <cell r="E3414">
            <v>21.54</v>
          </cell>
          <cell r="F3414">
            <v>86.04</v>
          </cell>
        </row>
        <row r="3415">
          <cell r="A3415" t="str">
            <v>47.04</v>
          </cell>
          <cell r="B3415" t="str">
            <v>Valvula de descarga ou para acionamento de metais sanitarios</v>
          </cell>
        </row>
        <row r="3416">
          <cell r="A3416" t="str">
            <v>47.04.020</v>
          </cell>
          <cell r="B3416" t="str">
            <v>Válvula de descarga com registro próprio, duplo acionamento limitador de fluxo, DN= 1 1/4´</v>
          </cell>
          <cell r="C3416" t="str">
            <v>UN</v>
          </cell>
          <cell r="D3416">
            <v>336.78</v>
          </cell>
          <cell r="E3416">
            <v>71.8</v>
          </cell>
          <cell r="F3416">
            <v>408.58</v>
          </cell>
        </row>
        <row r="3417">
          <cell r="A3417" t="str">
            <v>47.04.030</v>
          </cell>
          <cell r="B3417" t="str">
            <v>Válvula de descarga com registro próprio, DN= 1 1/4´</v>
          </cell>
          <cell r="C3417" t="str">
            <v>UN</v>
          </cell>
          <cell r="D3417">
            <v>269.75</v>
          </cell>
          <cell r="E3417">
            <v>71.8</v>
          </cell>
          <cell r="F3417">
            <v>341.55</v>
          </cell>
        </row>
        <row r="3418">
          <cell r="A3418" t="str">
            <v>47.04.040</v>
          </cell>
          <cell r="B3418" t="str">
            <v>Válvula de descarga com registro próprio, DN= 1 1/2´</v>
          </cell>
          <cell r="C3418" t="str">
            <v>UN</v>
          </cell>
          <cell r="D3418">
            <v>270.41000000000003</v>
          </cell>
          <cell r="E3418">
            <v>71.8</v>
          </cell>
          <cell r="F3418">
            <v>342.21</v>
          </cell>
        </row>
        <row r="3419">
          <cell r="A3419" t="str">
            <v>47.04.050</v>
          </cell>
          <cell r="B3419" t="str">
            <v>Válvula de descarga antivandalismo, DN= 1 1/2´</v>
          </cell>
          <cell r="C3419" t="str">
            <v>UN</v>
          </cell>
          <cell r="D3419">
            <v>374.22</v>
          </cell>
          <cell r="E3419">
            <v>71.8</v>
          </cell>
          <cell r="F3419">
            <v>446.02</v>
          </cell>
        </row>
        <row r="3420">
          <cell r="A3420" t="str">
            <v>47.04.080</v>
          </cell>
          <cell r="B3420" t="str">
            <v>Válvula de descarga externa, tipo alavanca com registro próprio, DN= 1 1/4´ e DN= 1 1/2´</v>
          </cell>
          <cell r="C3420" t="str">
            <v>UN</v>
          </cell>
          <cell r="D3420">
            <v>817.66</v>
          </cell>
          <cell r="E3420">
            <v>71.8</v>
          </cell>
          <cell r="F3420">
            <v>889.46</v>
          </cell>
        </row>
        <row r="3421">
          <cell r="A3421" t="str">
            <v>47.04.090</v>
          </cell>
          <cell r="B3421" t="str">
            <v>Válvula de mictório antivandalismo, DN= 3/4´</v>
          </cell>
          <cell r="C3421" t="str">
            <v>UN</v>
          </cell>
          <cell r="D3421">
            <v>433.94</v>
          </cell>
          <cell r="E3421">
            <v>28.71</v>
          </cell>
          <cell r="F3421">
            <v>462.65</v>
          </cell>
        </row>
        <row r="3422">
          <cell r="A3422" t="str">
            <v>47.04.100</v>
          </cell>
          <cell r="B3422" t="str">
            <v>Válvula de mictório padrão, vazão automática, DN= 3/4´</v>
          </cell>
          <cell r="C3422" t="str">
            <v>UN</v>
          </cell>
          <cell r="D3422">
            <v>309.35000000000002</v>
          </cell>
          <cell r="E3422">
            <v>28.71</v>
          </cell>
          <cell r="F3422">
            <v>338.06</v>
          </cell>
        </row>
        <row r="3423">
          <cell r="A3423" t="str">
            <v>47.04.110</v>
          </cell>
          <cell r="B3423" t="str">
            <v>Válvula de acionamento hidromecânico para piso</v>
          </cell>
          <cell r="C3423" t="str">
            <v>UN</v>
          </cell>
          <cell r="D3423">
            <v>784.45</v>
          </cell>
          <cell r="E3423">
            <v>71.8</v>
          </cell>
          <cell r="F3423">
            <v>856.25</v>
          </cell>
        </row>
        <row r="3424">
          <cell r="A3424" t="str">
            <v>47.04.120</v>
          </cell>
          <cell r="B3424" t="str">
            <v>Válvula de acionamento hidromecânico para ducha, em latão cromado, DN= 3/4´</v>
          </cell>
          <cell r="C3424" t="str">
            <v>UN</v>
          </cell>
          <cell r="D3424">
            <v>429</v>
          </cell>
          <cell r="E3424">
            <v>21.54</v>
          </cell>
          <cell r="F3424">
            <v>450.54</v>
          </cell>
        </row>
        <row r="3425">
          <cell r="A3425" t="str">
            <v>47.04.180</v>
          </cell>
          <cell r="B3425" t="str">
            <v>Válvula de descarga com registro próprio, duplo acionamento limitador de fluxo, DN = 1 1/2´</v>
          </cell>
          <cell r="C3425" t="str">
            <v>UN</v>
          </cell>
          <cell r="D3425">
            <v>324.04000000000002</v>
          </cell>
          <cell r="E3425">
            <v>71.8</v>
          </cell>
          <cell r="F3425">
            <v>395.84</v>
          </cell>
        </row>
        <row r="3426">
          <cell r="A3426" t="str">
            <v>47.05</v>
          </cell>
          <cell r="B3426" t="str">
            <v>Registro e / ou valvula em bronze</v>
          </cell>
        </row>
        <row r="3427">
          <cell r="A3427" t="str">
            <v>47.05.010</v>
          </cell>
          <cell r="B3427" t="str">
            <v>Válvula de retenção horizontal em bronze, DN= 3/4´</v>
          </cell>
          <cell r="C3427" t="str">
            <v>UN</v>
          </cell>
          <cell r="D3427">
            <v>94.27</v>
          </cell>
          <cell r="E3427">
            <v>21.54</v>
          </cell>
          <cell r="F3427">
            <v>115.81</v>
          </cell>
        </row>
        <row r="3428">
          <cell r="A3428" t="str">
            <v>47.05.020</v>
          </cell>
          <cell r="B3428" t="str">
            <v>Válvula de retenção horizontal em bronze, DN= 1´</v>
          </cell>
          <cell r="C3428" t="str">
            <v>UN</v>
          </cell>
          <cell r="D3428">
            <v>113.93</v>
          </cell>
          <cell r="E3428">
            <v>21.54</v>
          </cell>
          <cell r="F3428">
            <v>135.47</v>
          </cell>
        </row>
        <row r="3429">
          <cell r="A3429" t="str">
            <v>47.05.030</v>
          </cell>
          <cell r="B3429" t="str">
            <v>Válvula de retenção horizontal em bronze, DN= 1 1/4´</v>
          </cell>
          <cell r="C3429" t="str">
            <v>UN</v>
          </cell>
          <cell r="D3429">
            <v>162.33000000000001</v>
          </cell>
          <cell r="E3429">
            <v>21.54</v>
          </cell>
          <cell r="F3429">
            <v>183.87</v>
          </cell>
        </row>
        <row r="3430">
          <cell r="A3430" t="str">
            <v>47.05.040</v>
          </cell>
          <cell r="B3430" t="str">
            <v>Válvula de retenção horizontal em bronze, DN= 1 1/2´</v>
          </cell>
          <cell r="C3430" t="str">
            <v>UN</v>
          </cell>
          <cell r="D3430">
            <v>189.96</v>
          </cell>
          <cell r="E3430">
            <v>21.54</v>
          </cell>
          <cell r="F3430">
            <v>211.5</v>
          </cell>
        </row>
        <row r="3431">
          <cell r="A3431" t="str">
            <v>47.05.050</v>
          </cell>
          <cell r="B3431" t="str">
            <v>Válvula de retenção horizontal em bronze, DN= 2´</v>
          </cell>
          <cell r="C3431" t="str">
            <v>UN</v>
          </cell>
          <cell r="D3431">
            <v>258.42</v>
          </cell>
          <cell r="E3431">
            <v>21.54</v>
          </cell>
          <cell r="F3431">
            <v>279.95999999999998</v>
          </cell>
        </row>
        <row r="3432">
          <cell r="A3432" t="str">
            <v>47.05.060</v>
          </cell>
          <cell r="B3432" t="str">
            <v>Válvula de retenção horizontal em bronze, DN= 2 1/2´</v>
          </cell>
          <cell r="C3432" t="str">
            <v>UN</v>
          </cell>
          <cell r="D3432">
            <v>442.73</v>
          </cell>
          <cell r="E3432">
            <v>21.54</v>
          </cell>
          <cell r="F3432">
            <v>464.27</v>
          </cell>
        </row>
        <row r="3433">
          <cell r="A3433" t="str">
            <v>47.05.070</v>
          </cell>
          <cell r="B3433" t="str">
            <v>Válvula de retenção horizontal em bronze, DN= 3´</v>
          </cell>
          <cell r="C3433" t="str">
            <v>UN</v>
          </cell>
          <cell r="D3433">
            <v>535.85</v>
          </cell>
          <cell r="E3433">
            <v>21.54</v>
          </cell>
          <cell r="F3433">
            <v>557.39</v>
          </cell>
        </row>
        <row r="3434">
          <cell r="A3434" t="str">
            <v>47.05.080</v>
          </cell>
          <cell r="B3434" t="str">
            <v>Válvula de retenção horizontal em bronze, DN= 4´</v>
          </cell>
          <cell r="C3434" t="str">
            <v>UN</v>
          </cell>
          <cell r="D3434">
            <v>926.53</v>
          </cell>
          <cell r="E3434">
            <v>28.71</v>
          </cell>
          <cell r="F3434">
            <v>955.24</v>
          </cell>
        </row>
        <row r="3435">
          <cell r="A3435" t="str">
            <v>47.05.100</v>
          </cell>
          <cell r="B3435" t="str">
            <v>Válvula de retenção vertical em bronze, DN= 1´</v>
          </cell>
          <cell r="C3435" t="str">
            <v>UN</v>
          </cell>
          <cell r="D3435">
            <v>77.680000000000007</v>
          </cell>
          <cell r="E3435">
            <v>21.54</v>
          </cell>
          <cell r="F3435">
            <v>99.22</v>
          </cell>
        </row>
        <row r="3436">
          <cell r="A3436" t="str">
            <v>47.05.110</v>
          </cell>
          <cell r="B3436" t="str">
            <v>Válvula de retenção vertical em bronze, DN= 1 1/4´</v>
          </cell>
          <cell r="C3436" t="str">
            <v>UN</v>
          </cell>
          <cell r="D3436">
            <v>107.26</v>
          </cell>
          <cell r="E3436">
            <v>21.54</v>
          </cell>
          <cell r="F3436">
            <v>128.80000000000001</v>
          </cell>
        </row>
        <row r="3437">
          <cell r="A3437" t="str">
            <v>47.05.120</v>
          </cell>
          <cell r="B3437" t="str">
            <v>Válvula de retenção vertical em bronze, DN= 1 1/2´</v>
          </cell>
          <cell r="C3437" t="str">
            <v>UN</v>
          </cell>
          <cell r="D3437">
            <v>134.34</v>
          </cell>
          <cell r="E3437">
            <v>21.54</v>
          </cell>
          <cell r="F3437">
            <v>155.88</v>
          </cell>
        </row>
        <row r="3438">
          <cell r="A3438" t="str">
            <v>47.05.130</v>
          </cell>
          <cell r="B3438" t="str">
            <v>Válvula de retenção vertical em bronze, DN= 2´</v>
          </cell>
          <cell r="C3438" t="str">
            <v>UN</v>
          </cell>
          <cell r="D3438">
            <v>189.59</v>
          </cell>
          <cell r="E3438">
            <v>21.54</v>
          </cell>
          <cell r="F3438">
            <v>211.13</v>
          </cell>
        </row>
        <row r="3439">
          <cell r="A3439" t="str">
            <v>47.05.140</v>
          </cell>
          <cell r="B3439" t="str">
            <v>Válvula de retenção vertical em bronze, DN= 2 1/2´</v>
          </cell>
          <cell r="C3439" t="str">
            <v>UN</v>
          </cell>
          <cell r="D3439">
            <v>312.95</v>
          </cell>
          <cell r="E3439">
            <v>21.54</v>
          </cell>
          <cell r="F3439">
            <v>334.49</v>
          </cell>
        </row>
        <row r="3440">
          <cell r="A3440" t="str">
            <v>47.05.150</v>
          </cell>
          <cell r="B3440" t="str">
            <v>Válvula de retenção vertical em bronze, DN= 3´</v>
          </cell>
          <cell r="C3440" t="str">
            <v>UN</v>
          </cell>
          <cell r="D3440">
            <v>463.58</v>
          </cell>
          <cell r="E3440">
            <v>21.54</v>
          </cell>
          <cell r="F3440">
            <v>485.12</v>
          </cell>
        </row>
        <row r="3441">
          <cell r="A3441" t="str">
            <v>47.05.160</v>
          </cell>
          <cell r="B3441" t="str">
            <v>Válvula de retenção vertical em bronze, DN= 4´</v>
          </cell>
          <cell r="C3441" t="str">
            <v>UN</v>
          </cell>
          <cell r="D3441">
            <v>798.4</v>
          </cell>
          <cell r="E3441">
            <v>28.71</v>
          </cell>
          <cell r="F3441">
            <v>827.11</v>
          </cell>
        </row>
        <row r="3442">
          <cell r="A3442" t="str">
            <v>47.05.170</v>
          </cell>
          <cell r="B3442" t="str">
            <v>Válvula de retenção de pé com crivo em bronze, DN= 1´</v>
          </cell>
          <cell r="C3442" t="str">
            <v>UN</v>
          </cell>
          <cell r="D3442">
            <v>74.400000000000006</v>
          </cell>
          <cell r="E3442">
            <v>21.54</v>
          </cell>
          <cell r="F3442">
            <v>95.94</v>
          </cell>
        </row>
        <row r="3443">
          <cell r="A3443" t="str">
            <v>47.05.180</v>
          </cell>
          <cell r="B3443" t="str">
            <v>Válvula de retenção de pé com crivo em bronze, DN= 1 1/4´</v>
          </cell>
          <cell r="C3443" t="str">
            <v>UN</v>
          </cell>
          <cell r="D3443">
            <v>104.46</v>
          </cell>
          <cell r="E3443">
            <v>21.54</v>
          </cell>
          <cell r="F3443">
            <v>126</v>
          </cell>
        </row>
        <row r="3444">
          <cell r="A3444" t="str">
            <v>47.05.190</v>
          </cell>
          <cell r="B3444" t="str">
            <v>Válvula de retenção de pé com crivo em bronze, DN= 1 1/2´</v>
          </cell>
          <cell r="C3444" t="str">
            <v>UN</v>
          </cell>
          <cell r="D3444">
            <v>128.77000000000001</v>
          </cell>
          <cell r="E3444">
            <v>21.54</v>
          </cell>
          <cell r="F3444">
            <v>150.31</v>
          </cell>
        </row>
        <row r="3445">
          <cell r="A3445" t="str">
            <v>47.05.200</v>
          </cell>
          <cell r="B3445" t="str">
            <v>Válvula de retenção de pé com crivo em bronze, DN= 2´</v>
          </cell>
          <cell r="C3445" t="str">
            <v>UN</v>
          </cell>
          <cell r="D3445">
            <v>174.7</v>
          </cell>
          <cell r="E3445">
            <v>21.54</v>
          </cell>
          <cell r="F3445">
            <v>196.24</v>
          </cell>
        </row>
        <row r="3446">
          <cell r="A3446" t="str">
            <v>47.05.210</v>
          </cell>
          <cell r="B3446" t="str">
            <v>Válvula de retenção de pé com crivo em bronze, DN= 2 1/2´</v>
          </cell>
          <cell r="C3446" t="str">
            <v>UN</v>
          </cell>
          <cell r="D3446">
            <v>281.23</v>
          </cell>
          <cell r="E3446">
            <v>21.54</v>
          </cell>
          <cell r="F3446">
            <v>302.77</v>
          </cell>
        </row>
        <row r="3447">
          <cell r="A3447" t="str">
            <v>47.05.220</v>
          </cell>
          <cell r="B3447" t="str">
            <v>Válvula de gaveta em bronze, com haste não ascendente, classe 125 libras para vapor e classe 200 libras para água, óleo e gás, DN= 6´</v>
          </cell>
          <cell r="C3447" t="str">
            <v>UN</v>
          </cell>
          <cell r="D3447">
            <v>5823.3</v>
          </cell>
          <cell r="E3447">
            <v>35.89</v>
          </cell>
          <cell r="F3447">
            <v>5859.19</v>
          </cell>
        </row>
        <row r="3448">
          <cell r="A3448" t="str">
            <v>47.05.230</v>
          </cell>
          <cell r="B3448" t="str">
            <v>Válvula de gaveta em bronze, com haste não ascendente, classe 125 libras para vapor e classe 200 libras para água, óleo e gás, DN= 2´</v>
          </cell>
          <cell r="C3448" t="str">
            <v>UN</v>
          </cell>
          <cell r="D3448">
            <v>159.93</v>
          </cell>
          <cell r="E3448">
            <v>21.54</v>
          </cell>
          <cell r="F3448">
            <v>181.47</v>
          </cell>
        </row>
        <row r="3449">
          <cell r="A3449" t="str">
            <v>47.05.240</v>
          </cell>
          <cell r="B3449" t="str">
            <v>Válvula globo em bronze, classe 125 libras para vapor e classe 200 libras para água, óleo e gás, DN= 2´</v>
          </cell>
          <cell r="C3449" t="str">
            <v>UN</v>
          </cell>
          <cell r="D3449">
            <v>429.42</v>
          </cell>
          <cell r="E3449">
            <v>21.54</v>
          </cell>
          <cell r="F3449">
            <v>450.96</v>
          </cell>
        </row>
        <row r="3450">
          <cell r="A3450" t="str">
            <v>47.05.260</v>
          </cell>
          <cell r="B3450" t="str">
            <v>Válvula de retenção de pé com crivo em bronze, DN= 3´</v>
          </cell>
          <cell r="C3450" t="str">
            <v>UN</v>
          </cell>
          <cell r="D3450">
            <v>418.29</v>
          </cell>
          <cell r="E3450">
            <v>21.54</v>
          </cell>
          <cell r="F3450">
            <v>439.83</v>
          </cell>
        </row>
        <row r="3451">
          <cell r="A3451" t="str">
            <v>47.05.270</v>
          </cell>
          <cell r="B3451" t="str">
            <v>Válvula de retenção de pé com crivo em bronze, DN= 4´</v>
          </cell>
          <cell r="C3451" t="str">
            <v>UN</v>
          </cell>
          <cell r="D3451">
            <v>818.07</v>
          </cell>
          <cell r="E3451">
            <v>28.71</v>
          </cell>
          <cell r="F3451">
            <v>846.78</v>
          </cell>
        </row>
        <row r="3452">
          <cell r="A3452" t="str">
            <v>47.05.280</v>
          </cell>
          <cell r="B3452" t="str">
            <v>Válvula globo angular de 45° em bronze, DN= 2 1/2´</v>
          </cell>
          <cell r="C3452" t="str">
            <v>UN</v>
          </cell>
          <cell r="D3452">
            <v>333.91</v>
          </cell>
          <cell r="E3452">
            <v>21.54</v>
          </cell>
          <cell r="F3452">
            <v>355.45</v>
          </cell>
        </row>
        <row r="3453">
          <cell r="A3453" t="str">
            <v>47.05.290</v>
          </cell>
          <cell r="B3453" t="str">
            <v>Válvula de gaveta em bronze, haste ascendente, classe 150 libras para vapor saturado e 300 libras para água, óleo e gás, DN= 1/2´</v>
          </cell>
          <cell r="C3453" t="str">
            <v>UN</v>
          </cell>
          <cell r="D3453">
            <v>125.92</v>
          </cell>
          <cell r="E3453">
            <v>11.97</v>
          </cell>
          <cell r="F3453">
            <v>137.88999999999999</v>
          </cell>
        </row>
        <row r="3454">
          <cell r="A3454" t="str">
            <v>47.05.296</v>
          </cell>
          <cell r="B3454" t="str">
            <v>Válvula de gaveta em bronze, haste ascendente, classe 150 libras para vapor saturado e 300 libras para água, óleo e gás, DN= 4´</v>
          </cell>
          <cell r="C3454" t="str">
            <v>UN</v>
          </cell>
          <cell r="D3454">
            <v>4972.21</v>
          </cell>
          <cell r="E3454">
            <v>28.71</v>
          </cell>
          <cell r="F3454">
            <v>5000.92</v>
          </cell>
        </row>
        <row r="3455">
          <cell r="A3455" t="str">
            <v>47.05.300</v>
          </cell>
          <cell r="B3455" t="str">
            <v>Válvula de gaveta em bronze, haste não ascendente, classe 150 libras para vapor saturado e 300 libras para água, óleo e gás, DN= 4´</v>
          </cell>
          <cell r="C3455" t="str">
            <v>UN</v>
          </cell>
          <cell r="D3455">
            <v>1924.55</v>
          </cell>
          <cell r="E3455">
            <v>28.71</v>
          </cell>
          <cell r="F3455">
            <v>1953.26</v>
          </cell>
        </row>
        <row r="3456">
          <cell r="A3456" t="str">
            <v>47.05.310</v>
          </cell>
          <cell r="B3456" t="str">
            <v>Válvula de gaveta em bronze, haste não ascendente, classe 150 libras para vapor saturado e 300 libras para água, óleo e gás, DN= 2´</v>
          </cell>
          <cell r="C3456" t="str">
            <v>UN</v>
          </cell>
          <cell r="D3456">
            <v>355.32</v>
          </cell>
          <cell r="E3456">
            <v>21.54</v>
          </cell>
          <cell r="F3456">
            <v>376.86</v>
          </cell>
        </row>
        <row r="3457">
          <cell r="A3457" t="str">
            <v>47.05.340</v>
          </cell>
          <cell r="B3457" t="str">
            <v>Válvula globo em bronze, classe 150 libras para vapor saturado e 300 libras para água, óleo e gás, DN= 3/4´</v>
          </cell>
          <cell r="C3457" t="str">
            <v>UN</v>
          </cell>
          <cell r="D3457">
            <v>179.75</v>
          </cell>
          <cell r="E3457">
            <v>21.54</v>
          </cell>
          <cell r="F3457">
            <v>201.29</v>
          </cell>
        </row>
        <row r="3458">
          <cell r="A3458" t="str">
            <v>47.05.350</v>
          </cell>
          <cell r="B3458" t="str">
            <v>Válvula globo em bronze, classe 150 libras para vapor saturado e 300 libras para água, óleo e gás, DN= 1´</v>
          </cell>
          <cell r="C3458" t="str">
            <v>UN</v>
          </cell>
          <cell r="D3458">
            <v>236.84</v>
          </cell>
          <cell r="E3458">
            <v>21.54</v>
          </cell>
          <cell r="F3458">
            <v>258.38</v>
          </cell>
        </row>
        <row r="3459">
          <cell r="A3459" t="str">
            <v>47.05.360</v>
          </cell>
          <cell r="B3459" t="str">
            <v>Válvula globo em bronze, classe 150 libras para vapor saturado e 300 libras para água, óleo e gás, DN= 1 1/2´</v>
          </cell>
          <cell r="C3459" t="str">
            <v>UN</v>
          </cell>
          <cell r="D3459">
            <v>478.23</v>
          </cell>
          <cell r="E3459">
            <v>21.54</v>
          </cell>
          <cell r="F3459">
            <v>499.77</v>
          </cell>
        </row>
        <row r="3460">
          <cell r="A3460" t="str">
            <v>47.05.370</v>
          </cell>
          <cell r="B3460" t="str">
            <v>Válvula globo em bronze, classe 150 libras para vapor saturado e 300 libras para água, óleo e gás, DN= 2´</v>
          </cell>
          <cell r="C3460" t="str">
            <v>UN</v>
          </cell>
          <cell r="D3460">
            <v>606.95000000000005</v>
          </cell>
          <cell r="E3460">
            <v>21.54</v>
          </cell>
          <cell r="F3460">
            <v>628.49</v>
          </cell>
        </row>
        <row r="3461">
          <cell r="A3461" t="str">
            <v>47.05.390</v>
          </cell>
          <cell r="B3461" t="str">
            <v>Válvula globo em bronze, classe 150 libras para vapor saturado e 300 libras para água, óleo e gás, DN= 2 1/2´</v>
          </cell>
          <cell r="C3461" t="str">
            <v>UN</v>
          </cell>
          <cell r="D3461">
            <v>953.39</v>
          </cell>
          <cell r="E3461">
            <v>21.54</v>
          </cell>
          <cell r="F3461">
            <v>974.93</v>
          </cell>
        </row>
        <row r="3462">
          <cell r="A3462" t="str">
            <v>47.05.392</v>
          </cell>
          <cell r="B3462" t="str">
            <v>Válvula globo em bronze, classe 150 libras para vapor saturado e 300 libras para água, óleo e gás, DN= 3´</v>
          </cell>
          <cell r="C3462" t="str">
            <v>UN</v>
          </cell>
          <cell r="D3462">
            <v>2184.8000000000002</v>
          </cell>
          <cell r="E3462">
            <v>28.71</v>
          </cell>
          <cell r="F3462">
            <v>2213.5100000000002</v>
          </cell>
        </row>
        <row r="3463">
          <cell r="A3463" t="str">
            <v>47.05.394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5065.57</v>
          </cell>
          <cell r="E3463">
            <v>28.71</v>
          </cell>
          <cell r="F3463">
            <v>5094.28</v>
          </cell>
        </row>
        <row r="3464">
          <cell r="A3464" t="str">
            <v>47.05.398</v>
          </cell>
          <cell r="B3464" t="str">
            <v>Válvula de gaveta em bronze, haste não ascendente, classe 125 libras para vapor e classe 200 libras para água, óleo e gás, DN= 3/4´</v>
          </cell>
          <cell r="C3464" t="str">
            <v>UN</v>
          </cell>
          <cell r="D3464">
            <v>63.05</v>
          </cell>
          <cell r="E3464">
            <v>14.36</v>
          </cell>
          <cell r="F3464">
            <v>77.41</v>
          </cell>
        </row>
        <row r="3465">
          <cell r="A3465" t="str">
            <v>47.05.400</v>
          </cell>
          <cell r="B3465" t="str">
            <v>Válvula de gaveta em bronze, haste não ascendente, classe 125 libras para vapor e classe 200 libras para água, óleo e gás, DN= 1´</v>
          </cell>
          <cell r="C3465" t="str">
            <v>UN</v>
          </cell>
          <cell r="D3465">
            <v>74.13</v>
          </cell>
          <cell r="E3465">
            <v>21.54</v>
          </cell>
          <cell r="F3465">
            <v>95.67</v>
          </cell>
        </row>
        <row r="3466">
          <cell r="A3466" t="str">
            <v>47.05.406</v>
          </cell>
          <cell r="B3466" t="str">
            <v>Válvula de gaveta em bronze, haste não ascendente, classe 125 libras para vapor e classe 200 libras para água, óleo e gás, DN= 1.1/4´</v>
          </cell>
          <cell r="C3466" t="str">
            <v>UN</v>
          </cell>
          <cell r="D3466">
            <v>91.94</v>
          </cell>
          <cell r="E3466">
            <v>19.149999999999999</v>
          </cell>
          <cell r="F3466">
            <v>111.09</v>
          </cell>
        </row>
        <row r="3467">
          <cell r="A3467" t="str">
            <v>47.05.410</v>
          </cell>
          <cell r="B3467" t="str">
            <v>Válvula de gaveta em bronze, haste não ascendente, classe 125 libras para vapor e classe 200 libras para água, óleo e gás, DN= 1 1/2´</v>
          </cell>
          <cell r="C3467" t="str">
            <v>UN</v>
          </cell>
          <cell r="D3467">
            <v>104.9</v>
          </cell>
          <cell r="E3467">
            <v>21.54</v>
          </cell>
          <cell r="F3467">
            <v>126.44</v>
          </cell>
        </row>
        <row r="3468">
          <cell r="A3468" t="str">
            <v>47.05.420</v>
          </cell>
          <cell r="B3468" t="str">
            <v>Válvula de gaveta em bronze, haste não ascendente, classe 125 libras para vapor e classe 200 libras para água, óleo e gás, DN= 2 1/2´</v>
          </cell>
          <cell r="C3468" t="str">
            <v>UN</v>
          </cell>
          <cell r="D3468">
            <v>420.17</v>
          </cell>
          <cell r="E3468">
            <v>21.54</v>
          </cell>
          <cell r="F3468">
            <v>441.71</v>
          </cell>
        </row>
        <row r="3469">
          <cell r="A3469" t="str">
            <v>47.05.430</v>
          </cell>
          <cell r="B3469" t="str">
            <v>Válvula de gaveta em bronze, haste não ascendente, classe 125 libras para vapor e classe 200 libras para água, óleo e gás, DN= 3´</v>
          </cell>
          <cell r="C3469" t="str">
            <v>UN</v>
          </cell>
          <cell r="D3469">
            <v>599.26</v>
          </cell>
          <cell r="E3469">
            <v>21.54</v>
          </cell>
          <cell r="F3469">
            <v>620.79999999999995</v>
          </cell>
        </row>
        <row r="3470">
          <cell r="A3470" t="str">
            <v>47.05.450</v>
          </cell>
          <cell r="B3470" t="str">
            <v>Válvula redutora de pressão de ação direta em bronze, extremidade roscada, para água, ar, óleo e gás, PE= 200 psi e PS= 20 à 90 psi, DN= 1 1/4´</v>
          </cell>
          <cell r="C3470" t="str">
            <v>UN</v>
          </cell>
          <cell r="D3470">
            <v>4735.67</v>
          </cell>
          <cell r="E3470">
            <v>95.72</v>
          </cell>
          <cell r="F3470">
            <v>4831.3900000000003</v>
          </cell>
        </row>
        <row r="3471">
          <cell r="A3471" t="str">
            <v>47.05.460</v>
          </cell>
          <cell r="B3471" t="str">
            <v>Válvula redutora de pressão de ação direta em bronze, extremidade roscada, para água, ar, óleo e gás, PE= 200 psi e PS= 20 à 90 psi, DN= 2´</v>
          </cell>
          <cell r="C3471" t="str">
            <v>UN</v>
          </cell>
          <cell r="D3471">
            <v>5646.31</v>
          </cell>
          <cell r="E3471">
            <v>95.72</v>
          </cell>
          <cell r="F3471">
            <v>5742.03</v>
          </cell>
        </row>
        <row r="3472">
          <cell r="A3472" t="str">
            <v>47.05.580</v>
          </cell>
          <cell r="B3472" t="str">
            <v>Válvula de gaveta em bronze com fecho rápido, DN= 1 1/2´</v>
          </cell>
          <cell r="C3472" t="str">
            <v>UN</v>
          </cell>
          <cell r="D3472">
            <v>453.75</v>
          </cell>
          <cell r="E3472">
            <v>47.86</v>
          </cell>
          <cell r="F3472">
            <v>501.61</v>
          </cell>
        </row>
        <row r="3473">
          <cell r="A3473" t="str">
            <v>47.06</v>
          </cell>
          <cell r="B3473" t="str">
            <v>Registro e / ou valvula em ferro fundido</v>
          </cell>
        </row>
        <row r="3474">
          <cell r="A3474" t="str">
            <v>47.06.030</v>
          </cell>
          <cell r="B3474" t="str">
            <v>Válvula de gaveta em ferro fundido, haste ascendente com flange, classe 125 libras, DN= 2´</v>
          </cell>
          <cell r="C3474" t="str">
            <v>UN</v>
          </cell>
          <cell r="D3474">
            <v>1254.6300000000001</v>
          </cell>
          <cell r="E3474">
            <v>59.83</v>
          </cell>
          <cell r="F3474">
            <v>1314.46</v>
          </cell>
        </row>
        <row r="3475">
          <cell r="A3475" t="str">
            <v>47.06.040</v>
          </cell>
          <cell r="B3475" t="str">
            <v>Válvula de retenção de pé com crivo em ferro fundido, flangeada, DN= 6´</v>
          </cell>
          <cell r="C3475" t="str">
            <v>UN</v>
          </cell>
          <cell r="D3475">
            <v>1711.12</v>
          </cell>
          <cell r="E3475">
            <v>167.52</v>
          </cell>
          <cell r="F3475">
            <v>1878.64</v>
          </cell>
        </row>
        <row r="3476">
          <cell r="A3476" t="str">
            <v>47.06.041</v>
          </cell>
          <cell r="B3476" t="str">
            <v>Válvula de retenção de pé com crivo em ferro fundido, flangeada, DN= 8´</v>
          </cell>
          <cell r="C3476" t="str">
            <v>UN</v>
          </cell>
          <cell r="D3476">
            <v>2725.93</v>
          </cell>
          <cell r="E3476">
            <v>167.52</v>
          </cell>
          <cell r="F3476">
            <v>2893.45</v>
          </cell>
        </row>
        <row r="3477">
          <cell r="A3477" t="str">
            <v>47.06.050</v>
          </cell>
          <cell r="B3477" t="str">
            <v>Válvula de retenção tipo portinhola dupla em ferro fundido, DN= 6´</v>
          </cell>
          <cell r="C3477" t="str">
            <v>UN</v>
          </cell>
          <cell r="D3477">
            <v>1238.79</v>
          </cell>
          <cell r="E3477">
            <v>167.52</v>
          </cell>
          <cell r="F3477">
            <v>1406.31</v>
          </cell>
        </row>
        <row r="3478">
          <cell r="A3478" t="str">
            <v>47.06.051</v>
          </cell>
          <cell r="B3478" t="str">
            <v>Válvula de retenção tipo portinhola simples em ferro fundido, flangeada, DN= 6´</v>
          </cell>
          <cell r="C3478" t="str">
            <v>UN</v>
          </cell>
          <cell r="D3478">
            <v>2789</v>
          </cell>
          <cell r="E3478">
            <v>167.52</v>
          </cell>
          <cell r="F3478">
            <v>2956.52</v>
          </cell>
        </row>
        <row r="3479">
          <cell r="A3479" t="str">
            <v>47.06.060</v>
          </cell>
          <cell r="B3479" t="str">
            <v>Válvula de gaveta em ferro fundido com bolsa, DN= 150 mm</v>
          </cell>
          <cell r="C3479" t="str">
            <v>UN</v>
          </cell>
          <cell r="D3479">
            <v>1642.89</v>
          </cell>
          <cell r="E3479">
            <v>95.72</v>
          </cell>
          <cell r="F3479">
            <v>1738.61</v>
          </cell>
        </row>
        <row r="3480">
          <cell r="A3480" t="str">
            <v>47.06.070</v>
          </cell>
          <cell r="B3480" t="str">
            <v>Válvula de gaveta em ferro fundido com bolsa, DN= 200 mm</v>
          </cell>
          <cell r="C3480" t="str">
            <v>UN</v>
          </cell>
          <cell r="D3480">
            <v>2980.57</v>
          </cell>
          <cell r="E3480">
            <v>95.72</v>
          </cell>
          <cell r="F3480">
            <v>3076.29</v>
          </cell>
        </row>
        <row r="3481">
          <cell r="A3481" t="str">
            <v>47.06.080</v>
          </cell>
          <cell r="B3481" t="str">
            <v>Válvula de retenção tipo portinhola simples em ferro fundido, DN= 4´</v>
          </cell>
          <cell r="C3481" t="str">
            <v>UN</v>
          </cell>
          <cell r="D3481">
            <v>964.34</v>
          </cell>
          <cell r="E3481">
            <v>95.72</v>
          </cell>
          <cell r="F3481">
            <v>1060.06</v>
          </cell>
        </row>
        <row r="3482">
          <cell r="A3482" t="str">
            <v>47.06.090</v>
          </cell>
          <cell r="B3482" t="str">
            <v>Válvula de retenção tipo portinhola dupla em ferro fundido, DN= 4´</v>
          </cell>
          <cell r="C3482" t="str">
            <v>UN</v>
          </cell>
          <cell r="D3482">
            <v>697</v>
          </cell>
          <cell r="E3482">
            <v>95.72</v>
          </cell>
          <cell r="F3482">
            <v>792.72</v>
          </cell>
        </row>
        <row r="3483">
          <cell r="A3483" t="str">
            <v>47.06.100</v>
          </cell>
          <cell r="B3483" t="str">
            <v>Válvula de segurança em ferro fundido rosqueada com pressão de ajuste 0,4 até 0,75kgf/cm², DN= 2´</v>
          </cell>
          <cell r="C3483" t="str">
            <v>UN</v>
          </cell>
          <cell r="D3483">
            <v>6836.74</v>
          </cell>
          <cell r="E3483">
            <v>59.83</v>
          </cell>
          <cell r="F3483">
            <v>6896.57</v>
          </cell>
        </row>
        <row r="3484">
          <cell r="A3484" t="str">
            <v>47.06.110</v>
          </cell>
          <cell r="B3484" t="str">
            <v>Válvula de segurança em ferro fundido rosqueada com pressão de ajuste 6,1 até 10,0kgf/cm², DN= 3/4´</v>
          </cell>
          <cell r="C3484" t="str">
            <v>UN</v>
          </cell>
          <cell r="D3484">
            <v>3315.36</v>
          </cell>
          <cell r="E3484">
            <v>28.71</v>
          </cell>
          <cell r="F3484">
            <v>3344.07</v>
          </cell>
        </row>
        <row r="3485">
          <cell r="A3485" t="str">
            <v>47.06.180</v>
          </cell>
          <cell r="B3485" t="str">
            <v>Válvula de gaveta em ferro fundido com bolsa, DN= 100mm</v>
          </cell>
          <cell r="C3485" t="str">
            <v>UN</v>
          </cell>
          <cell r="D3485">
            <v>977.78</v>
          </cell>
          <cell r="E3485">
            <v>95.72</v>
          </cell>
          <cell r="F3485">
            <v>1073.5</v>
          </cell>
        </row>
        <row r="3486">
          <cell r="A3486" t="str">
            <v>47.06.310</v>
          </cell>
          <cell r="B3486" t="str">
            <v>Visor de fluxo com janela simples, corpo em ferro fundido ou aço carbono, DN = 1´</v>
          </cell>
          <cell r="C3486" t="str">
            <v>UN</v>
          </cell>
          <cell r="D3486">
            <v>1123.55</v>
          </cell>
          <cell r="E3486">
            <v>35.89</v>
          </cell>
          <cell r="F3486">
            <v>1159.44</v>
          </cell>
        </row>
        <row r="3487">
          <cell r="A3487" t="str">
            <v>47.06.320</v>
          </cell>
          <cell r="B3487" t="str">
            <v>Válvula de governo (retenção e alarme) completa, corpo em ferro fundido, classe 125 libras, DN= 4´</v>
          </cell>
          <cell r="C3487" t="str">
            <v>UN</v>
          </cell>
          <cell r="D3487">
            <v>8838.02</v>
          </cell>
          <cell r="E3487">
            <v>143.58000000000001</v>
          </cell>
          <cell r="F3487">
            <v>8981.6</v>
          </cell>
        </row>
        <row r="3488">
          <cell r="A3488" t="str">
            <v>47.06.330</v>
          </cell>
          <cell r="B3488" t="str">
            <v>Válvula de gaveta em ferro fundido, haste ascendente com flange, classe 125 libras, DN= 4´</v>
          </cell>
          <cell r="C3488" t="str">
            <v>UN</v>
          </cell>
          <cell r="D3488">
            <v>1983.97</v>
          </cell>
          <cell r="E3488">
            <v>95.72</v>
          </cell>
          <cell r="F3488">
            <v>2079.69</v>
          </cell>
        </row>
        <row r="3489">
          <cell r="A3489" t="str">
            <v>47.06.340</v>
          </cell>
          <cell r="B3489" t="str">
            <v>Válvula de gaveta em ferro fundido, haste ascendente com flange, classe 125 libras, DN= 6´</v>
          </cell>
          <cell r="C3489" t="str">
            <v>UN</v>
          </cell>
          <cell r="D3489">
            <v>3018.29</v>
          </cell>
          <cell r="E3489">
            <v>95.72</v>
          </cell>
          <cell r="F3489">
            <v>3114.01</v>
          </cell>
        </row>
        <row r="3490">
          <cell r="A3490" t="str">
            <v>47.06.350</v>
          </cell>
          <cell r="B3490" t="str">
            <v>Válvula de retenção vertical em ferro fundido com flange, classe 125 libras, DN= 4´</v>
          </cell>
          <cell r="C3490" t="str">
            <v>UN</v>
          </cell>
          <cell r="D3490">
            <v>1993.21</v>
          </cell>
          <cell r="E3490">
            <v>95.72</v>
          </cell>
          <cell r="F3490">
            <v>2088.9299999999998</v>
          </cell>
        </row>
        <row r="3491">
          <cell r="A3491" t="str">
            <v>47.07</v>
          </cell>
          <cell r="B3491" t="str">
            <v>Registro e / ou valvula em aco carbono fundido</v>
          </cell>
        </row>
        <row r="3492">
          <cell r="A3492" t="str">
            <v>47.07.010</v>
          </cell>
          <cell r="B3492" t="str">
            <v>Válvula de esfera em aço carbono fundido, passagem plena, classe 150 libras para vapor e classe 600 libras para água, óleo e gás, DN= 1/2´</v>
          </cell>
          <cell r="C3492" t="str">
            <v>UN</v>
          </cell>
          <cell r="D3492">
            <v>84.85</v>
          </cell>
          <cell r="E3492">
            <v>21.54</v>
          </cell>
          <cell r="F3492">
            <v>106.39</v>
          </cell>
        </row>
        <row r="3493">
          <cell r="A3493" t="str">
            <v>47.07.020</v>
          </cell>
          <cell r="B3493" t="str">
            <v>Válvula de esfera em aço carbono fundido, passagem plena, classe 150 libras para vapor e classe 600 libras para água, óleo e gás, DN= 3/4´</v>
          </cell>
          <cell r="C3493" t="str">
            <v>UN</v>
          </cell>
          <cell r="D3493">
            <v>124.85</v>
          </cell>
          <cell r="E3493">
            <v>28.71</v>
          </cell>
          <cell r="F3493">
            <v>153.56</v>
          </cell>
        </row>
        <row r="3494">
          <cell r="A3494" t="str">
            <v>47.07.030</v>
          </cell>
          <cell r="B3494" t="str">
            <v>Válvula de esfera em aço carbono fundido, passagem plena, classe 150 libras para vapor e classe 600 libras para água, óleo e gás, DN= 1´</v>
          </cell>
          <cell r="C3494" t="str">
            <v>UN</v>
          </cell>
          <cell r="D3494">
            <v>145.34</v>
          </cell>
          <cell r="E3494">
            <v>35.89</v>
          </cell>
          <cell r="F3494">
            <v>181.23</v>
          </cell>
        </row>
        <row r="3495">
          <cell r="A3495" t="str">
            <v>47.07.031</v>
          </cell>
          <cell r="B3495" t="str">
            <v>Válvula de esfera em aço carbono fundido, passagem plena, classe 150 libras para vapor e classe 600 libras para água, óleo e gás, DN= 1.1/4´</v>
          </cell>
          <cell r="C3495" t="str">
            <v>UN</v>
          </cell>
          <cell r="D3495">
            <v>218.45</v>
          </cell>
          <cell r="E3495">
            <v>38.29</v>
          </cell>
          <cell r="F3495">
            <v>256.74</v>
          </cell>
        </row>
        <row r="3496">
          <cell r="A3496" t="str">
            <v>47.07.090</v>
          </cell>
          <cell r="B3496" t="str">
            <v>Válvula de esfera em aço carbono fundido, passagem plena, extremidades rosqueáveis, classe 300 libras para vapor saturado, DN= 2´</v>
          </cell>
          <cell r="C3496" t="str">
            <v>UN</v>
          </cell>
          <cell r="D3496">
            <v>502.49</v>
          </cell>
          <cell r="E3496">
            <v>59.83</v>
          </cell>
          <cell r="F3496">
            <v>562.32000000000005</v>
          </cell>
        </row>
        <row r="3497">
          <cell r="A3497" t="str">
            <v>47.09</v>
          </cell>
          <cell r="B3497" t="str">
            <v>Registro e / ou valvula em aco carbono forjado</v>
          </cell>
        </row>
        <row r="3498">
          <cell r="A3498" t="str">
            <v>47.09.010</v>
          </cell>
          <cell r="B3498" t="str">
            <v>Válvula globo em aço carbono forjado, classe 800 libras para vapor e classe 2000 libras para água, óleo e gás, DN= 3/4´</v>
          </cell>
          <cell r="C3498" t="str">
            <v>UN</v>
          </cell>
          <cell r="D3498">
            <v>379.14</v>
          </cell>
          <cell r="E3498">
            <v>28.71</v>
          </cell>
          <cell r="F3498">
            <v>407.85</v>
          </cell>
        </row>
        <row r="3499">
          <cell r="A3499" t="str">
            <v>47.09.020</v>
          </cell>
          <cell r="B3499" t="str">
            <v>Válvula globo em aço carbono forjado, classe 800 libras para vapor e classe 2000 libras para água, óleo e gás, DN= 1´</v>
          </cell>
          <cell r="C3499" t="str">
            <v>UN</v>
          </cell>
          <cell r="D3499">
            <v>522.29</v>
          </cell>
          <cell r="E3499">
            <v>35.89</v>
          </cell>
          <cell r="F3499">
            <v>558.17999999999995</v>
          </cell>
        </row>
        <row r="3500">
          <cell r="A3500" t="str">
            <v>47.09.030</v>
          </cell>
          <cell r="B3500" t="str">
            <v>Válvula globo em aço carbono forjado, classe 800 libras para vapor e classe 2000 libras para água, óleo e gás, DN= 1 1/2´</v>
          </cell>
          <cell r="C3500" t="str">
            <v>UN</v>
          </cell>
          <cell r="D3500">
            <v>930.59</v>
          </cell>
          <cell r="E3500">
            <v>47.86</v>
          </cell>
          <cell r="F3500">
            <v>978.45</v>
          </cell>
        </row>
        <row r="3501">
          <cell r="A3501" t="str">
            <v>47.09.040</v>
          </cell>
          <cell r="B3501" t="str">
            <v>Válvula globo em aço carbono forjado, classe 800 libras para vapor e classe 2000 libras para água, óleo e gás, DN= 2´</v>
          </cell>
          <cell r="C3501" t="str">
            <v>UN</v>
          </cell>
          <cell r="D3501">
            <v>1314.9</v>
          </cell>
          <cell r="E3501">
            <v>59.83</v>
          </cell>
          <cell r="F3501">
            <v>1374.73</v>
          </cell>
        </row>
        <row r="3502">
          <cell r="A3502" t="str">
            <v>47.10</v>
          </cell>
          <cell r="B3502" t="str">
            <v>Registro e / ou valvula em aco inoxidavel forjado</v>
          </cell>
        </row>
        <row r="3503">
          <cell r="A3503" t="str">
            <v>47.10.010</v>
          </cell>
          <cell r="B3503" t="str">
            <v>Purgador termodinâmico com filtro incorporado, em aço inoxidável forjado, pressão de 0,25 a 42 kg/cm², temperatura até 425°C, DN= 1/2´</v>
          </cell>
          <cell r="C3503" t="str">
            <v>UN</v>
          </cell>
          <cell r="D3503">
            <v>710.36</v>
          </cell>
          <cell r="E3503">
            <v>21.54</v>
          </cell>
          <cell r="F3503">
            <v>731.9</v>
          </cell>
        </row>
        <row r="3504">
          <cell r="A3504" t="str">
            <v>47.11</v>
          </cell>
          <cell r="B3504" t="str">
            <v>Aparelho de medicao e controle</v>
          </cell>
        </row>
        <row r="3505">
          <cell r="A3505" t="str">
            <v>47.11.021</v>
          </cell>
          <cell r="B3505" t="str">
            <v>Pressostato diferencial ajustável mecânico, montagem inferior com diâmetro de 1/2" e/ou 1/4", faixa de operação até 16 bar</v>
          </cell>
          <cell r="C3505" t="str">
            <v>UN</v>
          </cell>
          <cell r="D3505">
            <v>464.79</v>
          </cell>
          <cell r="E3505">
            <v>100.19</v>
          </cell>
          <cell r="F3505">
            <v>564.98</v>
          </cell>
        </row>
        <row r="3506">
          <cell r="A3506" t="str">
            <v>47.11.080</v>
          </cell>
          <cell r="B3506" t="str">
            <v>Termômetro bimetálico, mostrador com 4´, saída angular, escala 0-100°C</v>
          </cell>
          <cell r="C3506" t="str">
            <v>UN</v>
          </cell>
          <cell r="D3506">
            <v>172.71</v>
          </cell>
          <cell r="E3506">
            <v>9.57</v>
          </cell>
          <cell r="F3506">
            <v>182.28</v>
          </cell>
        </row>
        <row r="3507">
          <cell r="A3507" t="str">
            <v>47.11.100</v>
          </cell>
          <cell r="B3507" t="str">
            <v>Manômetro com mostrador de 4´, escalas: 0-4 / 0-7 / 0-10 / 0-17 / 0-21 / 0-28 kg/cm²</v>
          </cell>
          <cell r="C3507" t="str">
            <v>UN</v>
          </cell>
          <cell r="D3507">
            <v>187.36</v>
          </cell>
          <cell r="E3507">
            <v>23.94</v>
          </cell>
          <cell r="F3507">
            <v>211.3</v>
          </cell>
        </row>
        <row r="3508">
          <cell r="A3508" t="str">
            <v>47.11.111</v>
          </cell>
          <cell r="B3508" t="str">
            <v>Pressostato diferencial ajustável, caixa à prova de água, unidade sensora em aço inoxidável 316, faixa de operação entre 1,4 a 14 bar, para fluídos corrosivos, DN=1/2´</v>
          </cell>
          <cell r="C3508" t="str">
            <v>UN</v>
          </cell>
          <cell r="D3508">
            <v>7382.09</v>
          </cell>
          <cell r="E3508">
            <v>100.19</v>
          </cell>
          <cell r="F3508">
            <v>7482.28</v>
          </cell>
        </row>
        <row r="3509">
          <cell r="A3509" t="str">
            <v>47.12</v>
          </cell>
          <cell r="B3509" t="str">
            <v>Registro e / ou valvula em ferro ductil</v>
          </cell>
        </row>
        <row r="3510">
          <cell r="A3510" t="str">
            <v>47.12.040</v>
          </cell>
          <cell r="B3510" t="str">
            <v>Válvula de gaveta em ferro dúctil com flanges, classe PN-10, DN= 200mm</v>
          </cell>
          <cell r="C3510" t="str">
            <v>UN</v>
          </cell>
          <cell r="D3510">
            <v>2830.06</v>
          </cell>
          <cell r="E3510">
            <v>165.69</v>
          </cell>
          <cell r="F3510">
            <v>2995.75</v>
          </cell>
        </row>
        <row r="3511">
          <cell r="A3511" t="str">
            <v>47.12.270</v>
          </cell>
          <cell r="B3511" t="str">
            <v>Válvula de gaveta em ferro dúctil com flanges, classe PN-10, DN= 80mm</v>
          </cell>
          <cell r="C3511" t="str">
            <v>UN</v>
          </cell>
          <cell r="D3511">
            <v>1010.02</v>
          </cell>
          <cell r="E3511">
            <v>165.69</v>
          </cell>
          <cell r="F3511">
            <v>1175.71</v>
          </cell>
        </row>
        <row r="3512">
          <cell r="A3512" t="str">
            <v>47.12.280</v>
          </cell>
          <cell r="B3512" t="str">
            <v>Válvula globo auto-operada hidraulicamente, em ferro dúctil, classe PN-10/16, DN= 50mm</v>
          </cell>
          <cell r="C3512" t="str">
            <v>UN</v>
          </cell>
          <cell r="D3512">
            <v>1224.07</v>
          </cell>
          <cell r="E3512">
            <v>59.83</v>
          </cell>
          <cell r="F3512">
            <v>1283.9000000000001</v>
          </cell>
        </row>
        <row r="3513">
          <cell r="A3513" t="str">
            <v>47.12.290</v>
          </cell>
          <cell r="B3513" t="str">
            <v>Válvula globo auto-operada hidraulicamente, comandada por solenóide, em ferro dúctil, classe PN-10, DN= 50mm</v>
          </cell>
          <cell r="C3513" t="str">
            <v>UN</v>
          </cell>
          <cell r="D3513">
            <v>1622.36</v>
          </cell>
          <cell r="E3513">
            <v>107.69</v>
          </cell>
          <cell r="F3513">
            <v>1730.05</v>
          </cell>
        </row>
        <row r="3514">
          <cell r="A3514" t="str">
            <v>47.12.300</v>
          </cell>
          <cell r="B3514" t="str">
            <v>Válvula globo auto-operada hidraulicamente, comandada por solenóide, em ferro dúctil, classe PN-10, DN= 100mm</v>
          </cell>
          <cell r="C3514" t="str">
            <v>UN</v>
          </cell>
          <cell r="D3514">
            <v>2394.89</v>
          </cell>
          <cell r="E3514">
            <v>107.69</v>
          </cell>
          <cell r="F3514">
            <v>2502.58</v>
          </cell>
        </row>
        <row r="3515">
          <cell r="A3515" t="str">
            <v>47.12.310</v>
          </cell>
          <cell r="B3515" t="str">
            <v>Válvula de gaveta em ferro dúctil com flanges, classe PN-10, DN= 300mm</v>
          </cell>
          <cell r="C3515" t="str">
            <v>UN</v>
          </cell>
          <cell r="D3515">
            <v>6211.13</v>
          </cell>
          <cell r="E3515">
            <v>165.69</v>
          </cell>
          <cell r="F3515">
            <v>6376.82</v>
          </cell>
        </row>
        <row r="3516">
          <cell r="A3516" t="str">
            <v>47.12.320</v>
          </cell>
          <cell r="B3516" t="str">
            <v>Válvula de gaveta em ferro dúctil com flanges, classe PN-10, DN= 100mm</v>
          </cell>
          <cell r="C3516" t="str">
            <v>UN</v>
          </cell>
          <cell r="D3516">
            <v>1095.82</v>
          </cell>
          <cell r="E3516">
            <v>165.69</v>
          </cell>
          <cell r="F3516">
            <v>1261.51</v>
          </cell>
        </row>
        <row r="3517">
          <cell r="A3517" t="str">
            <v>47.12.330</v>
          </cell>
          <cell r="B3517" t="str">
            <v>Válvula de gaveta em ferro dúctil com flanges, classe PN-10, DN= 150mm</v>
          </cell>
          <cell r="C3517" t="str">
            <v>UN</v>
          </cell>
          <cell r="D3517">
            <v>1745.98</v>
          </cell>
          <cell r="E3517">
            <v>165.69</v>
          </cell>
          <cell r="F3517">
            <v>1911.67</v>
          </cell>
        </row>
        <row r="3518">
          <cell r="A3518" t="str">
            <v>47.12.340</v>
          </cell>
          <cell r="B3518" t="str">
            <v>Ventosa simples rosqueada em ferro dúctil, classe PN-25, DN= 3/4´</v>
          </cell>
          <cell r="C3518" t="str">
            <v>UN</v>
          </cell>
          <cell r="D3518">
            <v>859.27</v>
          </cell>
          <cell r="E3518">
            <v>14.36</v>
          </cell>
          <cell r="F3518">
            <v>873.63</v>
          </cell>
        </row>
        <row r="3519">
          <cell r="A3519" t="str">
            <v>47.12.350</v>
          </cell>
          <cell r="B3519" t="str">
            <v>Ventosa de tríplice função em ferro dúctil flangeada, classe PN-10/16/25, DN= 50mm</v>
          </cell>
          <cell r="C3519" t="str">
            <v>UN</v>
          </cell>
          <cell r="D3519">
            <v>2529.62</v>
          </cell>
          <cell r="E3519">
            <v>21.06</v>
          </cell>
          <cell r="F3519">
            <v>2550.6799999999998</v>
          </cell>
        </row>
        <row r="3520">
          <cell r="A3520" t="str">
            <v>47.14</v>
          </cell>
          <cell r="B3520" t="str">
            <v>Registro e / ou valvula em PVC rigido ou ABS</v>
          </cell>
        </row>
        <row r="3521">
          <cell r="A3521" t="str">
            <v>47.14.020</v>
          </cell>
          <cell r="B3521" t="str">
            <v>Registro de pressão em PVC rígido, soldável, DN= 25mm (3/4´)</v>
          </cell>
          <cell r="C3521" t="str">
            <v>UN</v>
          </cell>
          <cell r="D3521">
            <v>12.89</v>
          </cell>
          <cell r="E3521">
            <v>21.54</v>
          </cell>
          <cell r="F3521">
            <v>34.43</v>
          </cell>
        </row>
        <row r="3522">
          <cell r="A3522" t="str">
            <v>47.14.200</v>
          </cell>
          <cell r="B3522" t="str">
            <v>Registro regulador de vazão para torneira, misturador e bidê, em ABS com canopla, DN= 1/2´</v>
          </cell>
          <cell r="C3522" t="str">
            <v>UN</v>
          </cell>
          <cell r="D3522">
            <v>41.97</v>
          </cell>
          <cell r="E3522">
            <v>21.54</v>
          </cell>
          <cell r="F3522">
            <v>63.51</v>
          </cell>
        </row>
        <row r="3523">
          <cell r="A3523" t="str">
            <v>47.20</v>
          </cell>
          <cell r="B3523" t="str">
            <v>Reparos, conservacoes e complementos - GRUPO 47</v>
          </cell>
        </row>
        <row r="3524">
          <cell r="A3524" t="str">
            <v>47.20.010</v>
          </cell>
          <cell r="B3524" t="str">
            <v>Pigtail em latão para manômetro, DN= 1/2´</v>
          </cell>
          <cell r="C3524" t="str">
            <v>UN</v>
          </cell>
          <cell r="D3524">
            <v>109.79</v>
          </cell>
          <cell r="E3524">
            <v>7.18</v>
          </cell>
          <cell r="F3524">
            <v>116.97</v>
          </cell>
        </row>
        <row r="3525">
          <cell r="A3525" t="str">
            <v>47.20.020</v>
          </cell>
          <cell r="B3525" t="str">
            <v>Filtro ´Y´ em bronze para gás combustível, DN= 2´</v>
          </cell>
          <cell r="C3525" t="str">
            <v>UN</v>
          </cell>
          <cell r="D3525">
            <v>377.69</v>
          </cell>
          <cell r="E3525">
            <v>59.83</v>
          </cell>
          <cell r="F3525">
            <v>437.52</v>
          </cell>
        </row>
        <row r="3526">
          <cell r="A3526" t="str">
            <v>47.20.030</v>
          </cell>
          <cell r="B3526" t="str">
            <v>Filtro ´Y´ em ferro fundido, classe 125 libras para vapor saturado, com extremidades rosqueáveis, DN= 2´</v>
          </cell>
          <cell r="C3526" t="str">
            <v>UN</v>
          </cell>
          <cell r="D3526">
            <v>489.35</v>
          </cell>
          <cell r="E3526">
            <v>59.83</v>
          </cell>
          <cell r="F3526">
            <v>549.17999999999995</v>
          </cell>
        </row>
        <row r="3527">
          <cell r="A3527" t="str">
            <v>47.20.070</v>
          </cell>
          <cell r="B3527" t="str">
            <v>Pigtail flexível, revestido com borracha sintética resistente, DN= 7/16´ comprimento até 1,00 m</v>
          </cell>
          <cell r="C3527" t="str">
            <v>UN</v>
          </cell>
          <cell r="D3527">
            <v>35.090000000000003</v>
          </cell>
          <cell r="E3527">
            <v>10.1</v>
          </cell>
          <cell r="F3527">
            <v>45.19</v>
          </cell>
        </row>
        <row r="3528">
          <cell r="A3528" t="str">
            <v>47.20.080</v>
          </cell>
          <cell r="B3528" t="str">
            <v>Regulador de primeiro estágio de alta pressão até 2 kgf/cm², vazão de 90 kg GLP/hora</v>
          </cell>
          <cell r="C3528" t="str">
            <v>UN</v>
          </cell>
          <cell r="D3528">
            <v>724.02</v>
          </cell>
          <cell r="E3528">
            <v>33.67</v>
          </cell>
          <cell r="F3528">
            <v>757.69</v>
          </cell>
        </row>
        <row r="3529">
          <cell r="A3529" t="str">
            <v>47.20.100</v>
          </cell>
          <cell r="B3529" t="str">
            <v>Regulador de primeiro estágio de alta pressão até 1,3 kgf/cm², vazão de 50 kg GLP/hora</v>
          </cell>
          <cell r="C3529" t="str">
            <v>UN</v>
          </cell>
          <cell r="D3529">
            <v>338.5</v>
          </cell>
          <cell r="E3529">
            <v>33.67</v>
          </cell>
          <cell r="F3529">
            <v>372.17</v>
          </cell>
        </row>
        <row r="3530">
          <cell r="A3530" t="str">
            <v>47.20.120</v>
          </cell>
          <cell r="B3530" t="str">
            <v>Regulador de segundo estágio para gás, uso industrial, vazão até 12 kg GLP/hora</v>
          </cell>
          <cell r="C3530" t="str">
            <v>UN</v>
          </cell>
          <cell r="D3530">
            <v>87.37</v>
          </cell>
          <cell r="E3530">
            <v>23.94</v>
          </cell>
          <cell r="F3530">
            <v>111.31</v>
          </cell>
        </row>
        <row r="3531">
          <cell r="A3531" t="str">
            <v>47.20.181</v>
          </cell>
          <cell r="B3531" t="str">
            <v>Filtro Y em aço carbono, classe 150 libras, conexões flangeadas, DN= 4´</v>
          </cell>
          <cell r="C3531" t="str">
            <v>UN</v>
          </cell>
          <cell r="D3531">
            <v>4261.33</v>
          </cell>
          <cell r="E3531">
            <v>143.58000000000001</v>
          </cell>
          <cell r="F3531">
            <v>4404.91</v>
          </cell>
        </row>
        <row r="3532">
          <cell r="A3532" t="str">
            <v>47.20.190</v>
          </cell>
          <cell r="B3532" t="str">
            <v>Chave de fluxo tipo palheta para tubulação de líquidos</v>
          </cell>
          <cell r="C3532" t="str">
            <v>UN</v>
          </cell>
          <cell r="D3532">
            <v>195.61</v>
          </cell>
          <cell r="E3532">
            <v>19.149999999999999</v>
          </cell>
          <cell r="F3532">
            <v>214.76</v>
          </cell>
        </row>
        <row r="3533">
          <cell r="A3533" t="str">
            <v>47.20.300</v>
          </cell>
          <cell r="B3533" t="str">
            <v>Chave de fluxo de água com retardo para tubulações com diâmetro nominal de 1´ a 6´ - conexão BSP</v>
          </cell>
          <cell r="C3533" t="str">
            <v>UN</v>
          </cell>
          <cell r="D3533">
            <v>481.78</v>
          </cell>
          <cell r="E3533">
            <v>56.78</v>
          </cell>
          <cell r="F3533">
            <v>538.55999999999995</v>
          </cell>
        </row>
        <row r="3534">
          <cell r="A3534" t="str">
            <v>47.20.320</v>
          </cell>
          <cell r="B3534" t="str">
            <v>Filtro ´Y´ corpo em bronze, pressão de serviço até 20,7 bar (PN 20), DN= 1 1/2´</v>
          </cell>
          <cell r="C3534" t="str">
            <v>UN</v>
          </cell>
          <cell r="D3534">
            <v>255.76</v>
          </cell>
          <cell r="E3534">
            <v>59.83</v>
          </cell>
          <cell r="F3534">
            <v>315.58999999999997</v>
          </cell>
        </row>
        <row r="3535">
          <cell r="A3535" t="str">
            <v>47.20.330</v>
          </cell>
          <cell r="B3535" t="str">
            <v>Filtro ´Y´ corpo em bronze, pressão de serviço até 20,7 bar (PN 20), DN= 2´</v>
          </cell>
          <cell r="C3535" t="str">
            <v>UN</v>
          </cell>
          <cell r="D3535">
            <v>317.31</v>
          </cell>
          <cell r="E3535">
            <v>59.83</v>
          </cell>
          <cell r="F3535">
            <v>377.14</v>
          </cell>
        </row>
        <row r="3536">
          <cell r="A3536" t="str">
            <v>48</v>
          </cell>
          <cell r="B3536" t="str">
            <v>RESERVATORIO E TANQUE PARA LIQUIDOS E GASES</v>
          </cell>
        </row>
        <row r="3537">
          <cell r="A3537" t="str">
            <v>48.02</v>
          </cell>
          <cell r="B3537" t="str">
            <v>Reservatorio em material sintetico</v>
          </cell>
        </row>
        <row r="3538">
          <cell r="A3538" t="str">
            <v>48.02.008</v>
          </cell>
          <cell r="B3538" t="str">
            <v>Reservatório de fibra de vidro - capacidade de 15.000 litros</v>
          </cell>
          <cell r="C3538" t="str">
            <v>UN</v>
          </cell>
          <cell r="D3538">
            <v>7342.19</v>
          </cell>
          <cell r="E3538">
            <v>106.27</v>
          </cell>
          <cell r="F3538">
            <v>7448.46</v>
          </cell>
        </row>
        <row r="3539">
          <cell r="A3539" t="str">
            <v>48.02.009</v>
          </cell>
          <cell r="B3539" t="str">
            <v>Reservatório de fibra de vidro - capacidade de 20.000 litros</v>
          </cell>
          <cell r="C3539" t="str">
            <v>UN</v>
          </cell>
          <cell r="D3539">
            <v>11254.38</v>
          </cell>
          <cell r="E3539">
            <v>145.21</v>
          </cell>
          <cell r="F3539">
            <v>11399.59</v>
          </cell>
        </row>
        <row r="3540">
          <cell r="A3540" t="str">
            <v>48.02.204</v>
          </cell>
          <cell r="B3540" t="str">
            <v>Reservatório em polietileno com tampa de encaixar - capacidade de 2.000 litros</v>
          </cell>
          <cell r="C3540" t="str">
            <v>UN</v>
          </cell>
          <cell r="D3540">
            <v>1269.22</v>
          </cell>
          <cell r="E3540">
            <v>57.6</v>
          </cell>
          <cell r="F3540">
            <v>1326.82</v>
          </cell>
        </row>
        <row r="3541">
          <cell r="A3541" t="str">
            <v>48.02.205</v>
          </cell>
          <cell r="B3541" t="str">
            <v>Reservatório em polietileno com tampa de encaixar - capacidade de 3.000 litros</v>
          </cell>
          <cell r="C3541" t="str">
            <v>UN</v>
          </cell>
          <cell r="D3541">
            <v>1986.14</v>
          </cell>
          <cell r="E3541">
            <v>57.6</v>
          </cell>
          <cell r="F3541">
            <v>2043.74</v>
          </cell>
        </row>
        <row r="3542">
          <cell r="A3542" t="str">
            <v>48.02.206</v>
          </cell>
          <cell r="B3542" t="str">
            <v>Reservatório em polietileno com tampa de encaixar - capacidade de 5.000 litros</v>
          </cell>
          <cell r="C3542" t="str">
            <v>UN</v>
          </cell>
          <cell r="D3542">
            <v>3226.06</v>
          </cell>
          <cell r="E3542">
            <v>67.33</v>
          </cell>
          <cell r="F3542">
            <v>3293.39</v>
          </cell>
        </row>
        <row r="3543">
          <cell r="A3543" t="str">
            <v>48.02.207</v>
          </cell>
          <cell r="B3543" t="str">
            <v>Reservatório em polietileno com tampa de encaixar - capacidade de 10.000 litros</v>
          </cell>
          <cell r="C3543" t="str">
            <v>UN</v>
          </cell>
          <cell r="D3543">
            <v>5581.94</v>
          </cell>
          <cell r="E3543">
            <v>86.8</v>
          </cell>
          <cell r="F3543">
            <v>5668.74</v>
          </cell>
        </row>
        <row r="3544">
          <cell r="A3544" t="str">
            <v>48.02.300</v>
          </cell>
          <cell r="B3544" t="str">
            <v>Reservatório em polietileno de alta densidade (cisterna) com antioxidante e proteção contra raios ultravioleta (UV) - capacidade de 5.000 litros</v>
          </cell>
          <cell r="C3544" t="str">
            <v>UN</v>
          </cell>
          <cell r="D3544">
            <v>8373.6200000000008</v>
          </cell>
          <cell r="E3544">
            <v>77.069999999999993</v>
          </cell>
          <cell r="F3544">
            <v>8450.69</v>
          </cell>
        </row>
        <row r="3545">
          <cell r="A3545" t="str">
            <v>48.02.310</v>
          </cell>
          <cell r="B3545" t="str">
            <v>Reservatório em polietileno de alta densidade (cisterna) com antioxidante e proteção contra raios ultravioleta (UV) - capacidade de 10.000 litros</v>
          </cell>
          <cell r="C3545" t="str">
            <v>UN</v>
          </cell>
          <cell r="D3545">
            <v>14851.42</v>
          </cell>
          <cell r="E3545">
            <v>106.27</v>
          </cell>
          <cell r="F3545">
            <v>14957.69</v>
          </cell>
        </row>
        <row r="3546">
          <cell r="A3546" t="str">
            <v>48.02.400</v>
          </cell>
          <cell r="B3546" t="str">
            <v>Reservatório em polietileno com tampa de rosca - capacidade de 1.000 litros</v>
          </cell>
          <cell r="C3546" t="str">
            <v>UN</v>
          </cell>
          <cell r="D3546">
            <v>892.27</v>
          </cell>
          <cell r="E3546">
            <v>67.33</v>
          </cell>
          <cell r="F3546">
            <v>959.6</v>
          </cell>
        </row>
        <row r="3547">
          <cell r="A3547" t="str">
            <v>48.02.401</v>
          </cell>
          <cell r="B3547" t="str">
            <v>Reservatório em polietileno com tampa de rosca - capacidade de 500 litros</v>
          </cell>
          <cell r="C3547" t="str">
            <v>UN</v>
          </cell>
          <cell r="D3547">
            <v>591.48</v>
          </cell>
          <cell r="E3547">
            <v>67.33</v>
          </cell>
          <cell r="F3547">
            <v>658.81</v>
          </cell>
        </row>
        <row r="3548">
          <cell r="A3548" t="str">
            <v>48.03</v>
          </cell>
          <cell r="B3548" t="str">
            <v>Reservatorio metalico</v>
          </cell>
        </row>
        <row r="3549">
          <cell r="A3549" t="str">
            <v>48.03.010</v>
          </cell>
          <cell r="B3549" t="str">
            <v>Reservatório metálico cilíndrico horizontal - capacidade de 1.000 litros</v>
          </cell>
          <cell r="C3549" t="str">
            <v>CJ</v>
          </cell>
          <cell r="D3549">
            <v>3613.78</v>
          </cell>
          <cell r="E3549">
            <v>67.33</v>
          </cell>
          <cell r="F3549">
            <v>3681.11</v>
          </cell>
        </row>
        <row r="3550">
          <cell r="A3550" t="str">
            <v>48.03.112</v>
          </cell>
          <cell r="B3550" t="str">
            <v>Reservatório metálico cilíndrico horizontal - capacidade de 3.000 litros</v>
          </cell>
          <cell r="C3550" t="str">
            <v>CJ</v>
          </cell>
          <cell r="D3550">
            <v>6361.09</v>
          </cell>
          <cell r="E3550">
            <v>67.33</v>
          </cell>
          <cell r="F3550">
            <v>6428.42</v>
          </cell>
        </row>
        <row r="3551">
          <cell r="A3551" t="str">
            <v>48.03.130</v>
          </cell>
          <cell r="B3551" t="str">
            <v>Reservatório metálico cilíndrico horizontal - capacidade de 5.000 litros</v>
          </cell>
          <cell r="C3551" t="str">
            <v>CJ</v>
          </cell>
          <cell r="D3551">
            <v>9020.68</v>
          </cell>
          <cell r="E3551">
            <v>67.33</v>
          </cell>
          <cell r="F3551">
            <v>9088.01</v>
          </cell>
        </row>
        <row r="3552">
          <cell r="A3552" t="str">
            <v>48.03.138</v>
          </cell>
          <cell r="B3552" t="str">
            <v>Reservatório metálico cilíndrico horizontal - capacidade de 10.000 litros</v>
          </cell>
          <cell r="C3552" t="str">
            <v>CJ</v>
          </cell>
          <cell r="D3552">
            <v>16848.86</v>
          </cell>
          <cell r="E3552">
            <v>67.33</v>
          </cell>
          <cell r="F3552">
            <v>16916.189999999999</v>
          </cell>
        </row>
        <row r="3553">
          <cell r="A3553" t="str">
            <v>48.04</v>
          </cell>
          <cell r="B3553" t="str">
            <v>Reservatorio em concreto</v>
          </cell>
        </row>
        <row r="3554">
          <cell r="A3554" t="str">
            <v>48.04.381</v>
          </cell>
          <cell r="B3554" t="str">
            <v>Reservatório em concreto armado cilíndrico, vertical, bipartido, método construtivo em formas deslizantes, diâmetro interno de 3,50m a 4,00m, altura de 15,00m a 25,00m</v>
          </cell>
          <cell r="C3554" t="str">
            <v>M</v>
          </cell>
          <cell r="D3554">
            <v>16030.38</v>
          </cell>
          <cell r="E3554">
            <v>3595.35</v>
          </cell>
          <cell r="F3554">
            <v>19625.73</v>
          </cell>
        </row>
        <row r="3555">
          <cell r="A3555" t="str">
            <v>48.04.391</v>
          </cell>
          <cell r="B3555" t="str">
            <v>Reservatório em concreto armado cilíndrico, vertical, bipartido, método construtivo em formas deslizantes, diâmetro interno de 5,5m a 6,00m, altura de 25,00m a 30,00m</v>
          </cell>
          <cell r="C3555" t="str">
            <v>M</v>
          </cell>
          <cell r="D3555">
            <v>31906.85</v>
          </cell>
          <cell r="E3555">
            <v>7694.5</v>
          </cell>
          <cell r="F3555">
            <v>39601.35</v>
          </cell>
        </row>
        <row r="3556">
          <cell r="A3556" t="str">
            <v>48.05</v>
          </cell>
          <cell r="B3556" t="str">
            <v>Torneira de boia</v>
          </cell>
        </row>
        <row r="3557">
          <cell r="A3557" t="str">
            <v>48.05.010</v>
          </cell>
          <cell r="B3557" t="str">
            <v>Torneira de boia, DN= 3/4´</v>
          </cell>
          <cell r="C3557" t="str">
            <v>UN</v>
          </cell>
          <cell r="D3557">
            <v>82.95</v>
          </cell>
          <cell r="E3557">
            <v>14.36</v>
          </cell>
          <cell r="F3557">
            <v>97.31</v>
          </cell>
        </row>
        <row r="3558">
          <cell r="A3558" t="str">
            <v>48.05.020</v>
          </cell>
          <cell r="B3558" t="str">
            <v>Torneira de boia, DN= 1´</v>
          </cell>
          <cell r="C3558" t="str">
            <v>UN</v>
          </cell>
          <cell r="D3558">
            <v>104.67</v>
          </cell>
          <cell r="E3558">
            <v>19.149999999999999</v>
          </cell>
          <cell r="F3558">
            <v>123.82</v>
          </cell>
        </row>
        <row r="3559">
          <cell r="A3559" t="str">
            <v>48.05.030</v>
          </cell>
          <cell r="B3559" t="str">
            <v>Torneira de boia, DN= 1 1/4´</v>
          </cell>
          <cell r="C3559" t="str">
            <v>UN</v>
          </cell>
          <cell r="D3559">
            <v>242.86</v>
          </cell>
          <cell r="E3559">
            <v>21.54</v>
          </cell>
          <cell r="F3559">
            <v>264.39999999999998</v>
          </cell>
        </row>
        <row r="3560">
          <cell r="A3560" t="str">
            <v>48.05.040</v>
          </cell>
          <cell r="B3560" t="str">
            <v>Torneira de boia, DN= 1 1/2´</v>
          </cell>
          <cell r="C3560" t="str">
            <v>UN</v>
          </cell>
          <cell r="D3560">
            <v>231.25</v>
          </cell>
          <cell r="E3560">
            <v>21.54</v>
          </cell>
          <cell r="F3560">
            <v>252.79</v>
          </cell>
        </row>
        <row r="3561">
          <cell r="A3561" t="str">
            <v>48.05.050</v>
          </cell>
          <cell r="B3561" t="str">
            <v>Torneira de boia, DN= 2´</v>
          </cell>
          <cell r="C3561" t="str">
            <v>UN</v>
          </cell>
          <cell r="D3561">
            <v>313.52999999999997</v>
          </cell>
          <cell r="E3561">
            <v>28.71</v>
          </cell>
          <cell r="F3561">
            <v>342.24</v>
          </cell>
        </row>
        <row r="3562">
          <cell r="A3562" t="str">
            <v>48.05.052</v>
          </cell>
          <cell r="B3562" t="str">
            <v>Torneira de boia, DN= 2 1/2´</v>
          </cell>
          <cell r="C3562" t="str">
            <v>UN</v>
          </cell>
          <cell r="D3562">
            <v>1308.71</v>
          </cell>
          <cell r="E3562">
            <v>21.54</v>
          </cell>
          <cell r="F3562">
            <v>1330.25</v>
          </cell>
        </row>
        <row r="3563">
          <cell r="A3563" t="str">
            <v>48.05.070</v>
          </cell>
          <cell r="B3563" t="str">
            <v>Torneira de boia, tipo registro automático de entrada, DN= 3´</v>
          </cell>
          <cell r="C3563" t="str">
            <v>UN</v>
          </cell>
          <cell r="D3563">
            <v>1746.11</v>
          </cell>
          <cell r="E3563">
            <v>95.72</v>
          </cell>
          <cell r="F3563">
            <v>1841.83</v>
          </cell>
        </row>
        <row r="3564">
          <cell r="A3564" t="str">
            <v>48.20</v>
          </cell>
          <cell r="B3564" t="str">
            <v>Reparos, conservacoes e complementos - GRUPO 48</v>
          </cell>
        </row>
        <row r="3565">
          <cell r="A3565" t="str">
            <v>48.20.020</v>
          </cell>
          <cell r="B3565" t="str">
            <v>Limpeza de caixa d´água até 1.000 litros</v>
          </cell>
          <cell r="C3565" t="str">
            <v>UN</v>
          </cell>
          <cell r="E3565">
            <v>58.41</v>
          </cell>
          <cell r="F3565">
            <v>58.41</v>
          </cell>
        </row>
        <row r="3566">
          <cell r="A3566" t="str">
            <v>48.20.040</v>
          </cell>
          <cell r="B3566" t="str">
            <v>Limpeza de caixa d´água de 1.001 até 10.000 litros</v>
          </cell>
          <cell r="C3566" t="str">
            <v>UN</v>
          </cell>
          <cell r="E3566">
            <v>155.76</v>
          </cell>
          <cell r="F3566">
            <v>155.76</v>
          </cell>
        </row>
        <row r="3567">
          <cell r="A3567" t="str">
            <v>48.20.060</v>
          </cell>
          <cell r="B3567" t="str">
            <v>Limpeza de caixa d´água acima de 10.000 litros</v>
          </cell>
          <cell r="C3567" t="str">
            <v>UN</v>
          </cell>
          <cell r="E3567">
            <v>350.46</v>
          </cell>
          <cell r="F3567">
            <v>350.46</v>
          </cell>
        </row>
        <row r="3568">
          <cell r="A3568" t="str">
            <v>49</v>
          </cell>
          <cell r="B3568" t="str">
            <v>CAIXA, RALO, GRELHA E ACESSORIO HIDRAULICO</v>
          </cell>
        </row>
        <row r="3569">
          <cell r="A3569" t="str">
            <v>49.01</v>
          </cell>
          <cell r="B3569" t="str">
            <v>Caixas sifonadas de PVC rigido</v>
          </cell>
        </row>
        <row r="3570">
          <cell r="A3570" t="str">
            <v>49.01.016</v>
          </cell>
          <cell r="B3570" t="str">
            <v>Caixa sifonada de PVC rígido de 100 x 100 x 50 mm, com grelha</v>
          </cell>
          <cell r="C3570" t="str">
            <v>UN</v>
          </cell>
          <cell r="D3570">
            <v>37.75</v>
          </cell>
          <cell r="E3570">
            <v>47.86</v>
          </cell>
          <cell r="F3570">
            <v>85.61</v>
          </cell>
        </row>
        <row r="3571">
          <cell r="A3571" t="str">
            <v>49.01.020</v>
          </cell>
          <cell r="B3571" t="str">
            <v>Caixa sifonada de PVC rígido de 100 x 150 x 50 mm, com grelha</v>
          </cell>
          <cell r="C3571" t="str">
            <v>UN</v>
          </cell>
          <cell r="D3571">
            <v>51.19</v>
          </cell>
          <cell r="E3571">
            <v>47.86</v>
          </cell>
          <cell r="F3571">
            <v>99.05</v>
          </cell>
        </row>
        <row r="3572">
          <cell r="A3572" t="str">
            <v>49.01.030</v>
          </cell>
          <cell r="B3572" t="str">
            <v>Caixa sifonada de PVC rígido de 150 x 150 x 50 mm, com grelha</v>
          </cell>
          <cell r="C3572" t="str">
            <v>UN</v>
          </cell>
          <cell r="D3572">
            <v>61.33</v>
          </cell>
          <cell r="E3572">
            <v>47.86</v>
          </cell>
          <cell r="F3572">
            <v>109.19</v>
          </cell>
        </row>
        <row r="3573">
          <cell r="A3573" t="str">
            <v>49.01.040</v>
          </cell>
          <cell r="B3573" t="str">
            <v>Caixa sifonada de PVC rígido de 150 x 185 x 75 mm, com grelha</v>
          </cell>
          <cell r="C3573" t="str">
            <v>UN</v>
          </cell>
          <cell r="D3573">
            <v>70.739999999999995</v>
          </cell>
          <cell r="E3573">
            <v>47.86</v>
          </cell>
          <cell r="F3573">
            <v>118.6</v>
          </cell>
        </row>
        <row r="3574">
          <cell r="A3574" t="str">
            <v>49.01.050</v>
          </cell>
          <cell r="B3574" t="str">
            <v>Caixa sifonada de PVC rígido de 250 x 172 x 50 mm, com tampa cega</v>
          </cell>
          <cell r="C3574" t="str">
            <v>UN</v>
          </cell>
          <cell r="D3574">
            <v>88.23</v>
          </cell>
          <cell r="E3574">
            <v>47.86</v>
          </cell>
          <cell r="F3574">
            <v>136.09</v>
          </cell>
        </row>
        <row r="3575">
          <cell r="A3575" t="str">
            <v>49.01.070</v>
          </cell>
          <cell r="B3575" t="str">
            <v>Caixa sifonada de PVC rígido de 250 x 230 x 75 mm, com tampa cega</v>
          </cell>
          <cell r="C3575" t="str">
            <v>UN</v>
          </cell>
          <cell r="D3575">
            <v>110.16</v>
          </cell>
          <cell r="E3575">
            <v>47.86</v>
          </cell>
          <cell r="F3575">
            <v>158.02000000000001</v>
          </cell>
        </row>
        <row r="3576">
          <cell r="A3576" t="str">
            <v>49.03</v>
          </cell>
          <cell r="B3576" t="str">
            <v>Caixa de gordura</v>
          </cell>
        </row>
        <row r="3577">
          <cell r="A3577" t="str">
            <v>49.03.020</v>
          </cell>
          <cell r="B3577" t="str">
            <v>Caixa de gordura em alvenaria, 600 x 600 x 600 mm</v>
          </cell>
          <cell r="C3577" t="str">
            <v>UN</v>
          </cell>
          <cell r="D3577">
            <v>98.95</v>
          </cell>
          <cell r="E3577">
            <v>216.48</v>
          </cell>
          <cell r="F3577">
            <v>315.43</v>
          </cell>
        </row>
        <row r="3578">
          <cell r="A3578" t="str">
            <v>49.03.022</v>
          </cell>
          <cell r="B3578" t="str">
            <v>Caixa de gordura premoldada com tampa - capacidade 18 litros</v>
          </cell>
          <cell r="C3578" t="str">
            <v>UN</v>
          </cell>
          <cell r="D3578">
            <v>68.8</v>
          </cell>
          <cell r="E3578">
            <v>52.59</v>
          </cell>
          <cell r="F3578">
            <v>121.39</v>
          </cell>
        </row>
        <row r="3579">
          <cell r="A3579" t="str">
            <v>49.03.036</v>
          </cell>
          <cell r="B3579" t="str">
            <v>Caixa de gordura em PVC com tampa reforçada - capacidade 19 litros</v>
          </cell>
          <cell r="C3579" t="str">
            <v>UN</v>
          </cell>
          <cell r="D3579">
            <v>448.01</v>
          </cell>
          <cell r="E3579">
            <v>47.86</v>
          </cell>
          <cell r="F3579">
            <v>495.87</v>
          </cell>
        </row>
        <row r="3580">
          <cell r="A3580" t="str">
            <v>49.04</v>
          </cell>
          <cell r="B3580" t="str">
            <v>Ralo em PVC rigido</v>
          </cell>
        </row>
        <row r="3581">
          <cell r="A3581" t="str">
            <v>49.04.010</v>
          </cell>
          <cell r="B3581" t="str">
            <v>Ralo seco em PVC rígido de 100 x 40 mm, com grelha</v>
          </cell>
          <cell r="C3581" t="str">
            <v>UN</v>
          </cell>
          <cell r="D3581">
            <v>34.32</v>
          </cell>
          <cell r="E3581">
            <v>47.86</v>
          </cell>
          <cell r="F3581">
            <v>82.18</v>
          </cell>
        </row>
        <row r="3582">
          <cell r="A3582" t="str">
            <v>49.05</v>
          </cell>
          <cell r="B3582" t="str">
            <v>Ralo em ferro fundido</v>
          </cell>
        </row>
        <row r="3583">
          <cell r="A3583" t="str">
            <v>49.05.020</v>
          </cell>
          <cell r="B3583" t="str">
            <v>Ralo seco em ferro fundido, 100 x 165 x 50 mm, com grelha metálica saída vertical</v>
          </cell>
          <cell r="C3583" t="str">
            <v>UN</v>
          </cell>
          <cell r="D3583">
            <v>130.12</v>
          </cell>
          <cell r="E3583">
            <v>57.43</v>
          </cell>
          <cell r="F3583">
            <v>187.55</v>
          </cell>
        </row>
        <row r="3584">
          <cell r="A3584" t="str">
            <v>49.05.040</v>
          </cell>
          <cell r="B3584" t="str">
            <v>Ralo sifonado em ferro fundido de 150 x 240 x 75 mm, com grelha</v>
          </cell>
          <cell r="C3584" t="str">
            <v>UN</v>
          </cell>
          <cell r="D3584">
            <v>385.82</v>
          </cell>
          <cell r="E3584">
            <v>71.8</v>
          </cell>
          <cell r="F3584">
            <v>457.62</v>
          </cell>
        </row>
        <row r="3585">
          <cell r="A3585" t="str">
            <v>49.06</v>
          </cell>
          <cell r="B3585" t="str">
            <v>Grelhas e tampas</v>
          </cell>
        </row>
        <row r="3586">
          <cell r="A3586" t="str">
            <v>49.06.010</v>
          </cell>
          <cell r="B3586" t="str">
            <v>Grelha hemisférica em ferro fundido de 4´</v>
          </cell>
          <cell r="C3586" t="str">
            <v>UN</v>
          </cell>
          <cell r="D3586">
            <v>13.68</v>
          </cell>
          <cell r="E3586">
            <v>2.87</v>
          </cell>
          <cell r="F3586">
            <v>16.55</v>
          </cell>
        </row>
        <row r="3587">
          <cell r="A3587" t="str">
            <v>49.06.020</v>
          </cell>
          <cell r="B3587" t="str">
            <v>Grelha em ferro fundido para caixas e canaletas</v>
          </cell>
          <cell r="C3587" t="str">
            <v>M2</v>
          </cell>
          <cell r="D3587">
            <v>1198.95</v>
          </cell>
          <cell r="E3587">
            <v>31.32</v>
          </cell>
          <cell r="F3587">
            <v>1230.27</v>
          </cell>
        </row>
        <row r="3588">
          <cell r="A3588" t="str">
            <v>49.06.030</v>
          </cell>
          <cell r="B3588" t="str">
            <v>Grelha hemisférica em ferro fundido de 3´</v>
          </cell>
          <cell r="C3588" t="str">
            <v>UN</v>
          </cell>
          <cell r="D3588">
            <v>8.52</v>
          </cell>
          <cell r="E3588">
            <v>2.87</v>
          </cell>
          <cell r="F3588">
            <v>11.39</v>
          </cell>
        </row>
        <row r="3589">
          <cell r="A3589" t="str">
            <v>49.06.072</v>
          </cell>
          <cell r="B3589" t="str">
            <v>Grelha articulada em ferro fundido tipo boca de leão</v>
          </cell>
          <cell r="C3589" t="str">
            <v>UN</v>
          </cell>
          <cell r="D3589">
            <v>345.05</v>
          </cell>
          <cell r="E3589">
            <v>25.06</v>
          </cell>
          <cell r="F3589">
            <v>370.11</v>
          </cell>
        </row>
        <row r="3590">
          <cell r="A3590" t="str">
            <v>49.06.080</v>
          </cell>
          <cell r="B3590" t="str">
            <v>Grelha hemisférica em ferro fundido de 6´</v>
          </cell>
          <cell r="C3590" t="str">
            <v>UN</v>
          </cell>
          <cell r="D3590">
            <v>36.479999999999997</v>
          </cell>
          <cell r="E3590">
            <v>2.87</v>
          </cell>
          <cell r="F3590">
            <v>39.35</v>
          </cell>
        </row>
        <row r="3591">
          <cell r="A3591" t="str">
            <v>49.06.110</v>
          </cell>
          <cell r="B3591" t="str">
            <v>Grelha hemisférica em ferro fundido de 2´</v>
          </cell>
          <cell r="C3591" t="str">
            <v>UN</v>
          </cell>
          <cell r="D3591">
            <v>10.29</v>
          </cell>
          <cell r="E3591">
            <v>2.87</v>
          </cell>
          <cell r="F3591">
            <v>13.16</v>
          </cell>
        </row>
        <row r="3592">
          <cell r="A3592" t="str">
            <v>49.06.160</v>
          </cell>
          <cell r="B3592" t="str">
            <v>Grelha quadriculada em ferro fundido para caixas e canaletas</v>
          </cell>
          <cell r="C3592" t="str">
            <v>M2</v>
          </cell>
          <cell r="D3592">
            <v>1194.82</v>
          </cell>
          <cell r="E3592">
            <v>31.32</v>
          </cell>
          <cell r="F3592">
            <v>1226.1400000000001</v>
          </cell>
        </row>
        <row r="3593">
          <cell r="A3593" t="str">
            <v>49.06.170</v>
          </cell>
          <cell r="B3593" t="str">
            <v>Grelha em alumínio fundido para caixas e canaletas - linha comercial</v>
          </cell>
          <cell r="C3593" t="str">
            <v>M2</v>
          </cell>
          <cell r="D3593">
            <v>1253.45</v>
          </cell>
          <cell r="E3593">
            <v>31.32</v>
          </cell>
          <cell r="F3593">
            <v>1284.77</v>
          </cell>
        </row>
        <row r="3594">
          <cell r="A3594" t="str">
            <v>49.06.190</v>
          </cell>
          <cell r="B3594" t="str">
            <v>Grelha pré-moldada em concreto, com furos redondos, 79,5 x 24,5 x 8 cm</v>
          </cell>
          <cell r="C3594" t="str">
            <v>UN</v>
          </cell>
          <cell r="D3594">
            <v>75.56</v>
          </cell>
          <cell r="E3594">
            <v>15.66</v>
          </cell>
          <cell r="F3594">
            <v>91.22</v>
          </cell>
        </row>
        <row r="3595">
          <cell r="A3595" t="str">
            <v>49.06.200</v>
          </cell>
          <cell r="B3595" t="str">
            <v>Captador pluvial em aço inoxidável e grelha em alumínio, com mecanismo anti-vórtice, DN= 50 mm</v>
          </cell>
          <cell r="C3595" t="str">
            <v>UN</v>
          </cell>
          <cell r="D3595">
            <v>4345.25</v>
          </cell>
          <cell r="E3595">
            <v>57.43</v>
          </cell>
          <cell r="F3595">
            <v>4402.68</v>
          </cell>
        </row>
        <row r="3596">
          <cell r="A3596" t="str">
            <v>49.06.210</v>
          </cell>
          <cell r="B3596" t="str">
            <v>Captador pluvial em aço inoxidável e grelha em alumínio, com mecanismo anti-vórtice, DN= 75 mm</v>
          </cell>
          <cell r="C3596" t="str">
            <v>UN</v>
          </cell>
          <cell r="D3596">
            <v>4972.6899999999996</v>
          </cell>
          <cell r="E3596">
            <v>57.43</v>
          </cell>
          <cell r="F3596">
            <v>5030.12</v>
          </cell>
        </row>
        <row r="3597">
          <cell r="A3597" t="str">
            <v>49.06.400</v>
          </cell>
          <cell r="B3597" t="str">
            <v>Tampão em ferro fundido, diâmetro de 600 mm, classe B 125 (ruptura &gt; 125 kN)</v>
          </cell>
          <cell r="C3597" t="str">
            <v>UN</v>
          </cell>
          <cell r="D3597">
            <v>380.45</v>
          </cell>
          <cell r="E3597">
            <v>64.75</v>
          </cell>
          <cell r="F3597">
            <v>445.2</v>
          </cell>
        </row>
        <row r="3598">
          <cell r="A3598" t="str">
            <v>49.06.410</v>
          </cell>
          <cell r="B3598" t="str">
            <v>Tampão em ferro fundido, diâmetro de 600 mm, classe C 250 (ruptura &gt; 250 kN)</v>
          </cell>
          <cell r="C3598" t="str">
            <v>UN</v>
          </cell>
          <cell r="D3598">
            <v>398.59</v>
          </cell>
          <cell r="E3598">
            <v>64.75</v>
          </cell>
          <cell r="F3598">
            <v>463.34</v>
          </cell>
        </row>
        <row r="3599">
          <cell r="A3599" t="str">
            <v>49.06.420</v>
          </cell>
          <cell r="B3599" t="str">
            <v>Tampão em ferro fundido, diâmetro de 600 mm, classe D 400 (ruptura&gt; 400 kN)</v>
          </cell>
          <cell r="C3599" t="str">
            <v>UN</v>
          </cell>
          <cell r="D3599">
            <v>391.63</v>
          </cell>
          <cell r="E3599">
            <v>64.75</v>
          </cell>
          <cell r="F3599">
            <v>456.38</v>
          </cell>
        </row>
        <row r="3600">
          <cell r="A3600" t="str">
            <v>49.06.430</v>
          </cell>
          <cell r="B3600" t="str">
            <v>Tampão em ferro fundido de 300 x 300 mm, classe B 125 (ruptura &gt; 125 kN)</v>
          </cell>
          <cell r="C3600" t="str">
            <v>UN</v>
          </cell>
          <cell r="D3600">
            <v>140.86000000000001</v>
          </cell>
          <cell r="E3600">
            <v>64.75</v>
          </cell>
          <cell r="F3600">
            <v>205.61</v>
          </cell>
        </row>
        <row r="3601">
          <cell r="A3601" t="str">
            <v>49.06.440</v>
          </cell>
          <cell r="B3601" t="str">
            <v>Tampão em ferro fundido de 400 x 400 mm, classe B 125 (ruptura &gt; 125 kN)</v>
          </cell>
          <cell r="C3601" t="str">
            <v>UN</v>
          </cell>
          <cell r="D3601">
            <v>210.44</v>
          </cell>
          <cell r="E3601">
            <v>64.75</v>
          </cell>
          <cell r="F3601">
            <v>275.19</v>
          </cell>
        </row>
        <row r="3602">
          <cell r="A3602" t="str">
            <v>49.06.450</v>
          </cell>
          <cell r="B3602" t="str">
            <v>Tampão em ferro fundido de 500 x 500 mm, classe B 125 (ruptura &gt; 125 kN)</v>
          </cell>
          <cell r="C3602" t="str">
            <v>UN</v>
          </cell>
          <cell r="D3602">
            <v>306.42</v>
          </cell>
          <cell r="E3602">
            <v>64.75</v>
          </cell>
          <cell r="F3602">
            <v>371.17</v>
          </cell>
        </row>
        <row r="3603">
          <cell r="A3603" t="str">
            <v>49.06.460</v>
          </cell>
          <cell r="B3603" t="str">
            <v>Tampão em ferro fundido de 600 x 600 mm, classe B 125 (ruptura &gt; 125 kN)</v>
          </cell>
          <cell r="C3603" t="str">
            <v>UN</v>
          </cell>
          <cell r="D3603">
            <v>384.3</v>
          </cell>
          <cell r="E3603">
            <v>64.75</v>
          </cell>
          <cell r="F3603">
            <v>449.05</v>
          </cell>
        </row>
        <row r="3604">
          <cell r="A3604" t="str">
            <v>49.06.480</v>
          </cell>
          <cell r="B3604" t="str">
            <v>Tampão em ferro fundido com tampa articulada, de 400 x 600 mm, classe 15 (ruptura &gt; 1500 kg)</v>
          </cell>
          <cell r="C3604" t="str">
            <v>UN</v>
          </cell>
          <cell r="D3604">
            <v>294.77</v>
          </cell>
          <cell r="E3604">
            <v>64.75</v>
          </cell>
          <cell r="F3604">
            <v>359.52</v>
          </cell>
        </row>
        <row r="3605">
          <cell r="A3605" t="str">
            <v>49.06.486</v>
          </cell>
          <cell r="B3605" t="str">
            <v>Tampão em ferro fundido com tampa articulada, de 900 mm, classe D 400 (ruptura &gt; 400kN</v>
          </cell>
          <cell r="C3605" t="str">
            <v>UN</v>
          </cell>
          <cell r="D3605">
            <v>1502.85</v>
          </cell>
          <cell r="E3605">
            <v>64.75</v>
          </cell>
          <cell r="F3605">
            <v>1567.6</v>
          </cell>
        </row>
        <row r="3606">
          <cell r="A3606" t="str">
            <v>49.06.550</v>
          </cell>
          <cell r="B3606" t="str">
            <v>Grelha com calha e cesto coletor para piso em aço inoxidável, largura de 15 cm</v>
          </cell>
          <cell r="C3606" t="str">
            <v>M</v>
          </cell>
          <cell r="D3606">
            <v>997.3</v>
          </cell>
          <cell r="E3606">
            <v>20.28</v>
          </cell>
          <cell r="F3606">
            <v>1017.58</v>
          </cell>
        </row>
        <row r="3607">
          <cell r="A3607" t="str">
            <v>49.06.560</v>
          </cell>
          <cell r="B3607" t="str">
            <v>Grelha com calha e cesto coletor para piso em aço inoxidável, largura de 20 cm</v>
          </cell>
          <cell r="C3607" t="str">
            <v>M</v>
          </cell>
          <cell r="D3607">
            <v>1605.81</v>
          </cell>
          <cell r="E3607">
            <v>26.76</v>
          </cell>
          <cell r="F3607">
            <v>1632.57</v>
          </cell>
        </row>
        <row r="3608">
          <cell r="A3608" t="str">
            <v>49.08</v>
          </cell>
          <cell r="B3608" t="str">
            <v>Caixa de passagem e inspecao</v>
          </cell>
        </row>
        <row r="3609">
          <cell r="A3609" t="str">
            <v>49.08.250</v>
          </cell>
          <cell r="B3609" t="str">
            <v>Caixa de areia em PVC, diâmetro nominal de 100 mm</v>
          </cell>
          <cell r="C3609" t="str">
            <v>UN</v>
          </cell>
          <cell r="D3609">
            <v>424.14</v>
          </cell>
          <cell r="E3609">
            <v>47.86</v>
          </cell>
          <cell r="F3609">
            <v>472</v>
          </cell>
        </row>
        <row r="3610">
          <cell r="A3610" t="str">
            <v>49.11</v>
          </cell>
          <cell r="B3610" t="str">
            <v>Canaletas e afins</v>
          </cell>
        </row>
        <row r="3611">
          <cell r="A3611" t="str">
            <v>49.11.130</v>
          </cell>
          <cell r="B3611" t="str">
            <v>Canaleta com grelha em alumínio, largura de 80 mm</v>
          </cell>
          <cell r="C3611" t="str">
            <v>M</v>
          </cell>
          <cell r="D3611">
            <v>387.41</v>
          </cell>
          <cell r="E3611">
            <v>10.79</v>
          </cell>
          <cell r="F3611">
            <v>398.2</v>
          </cell>
        </row>
        <row r="3612">
          <cell r="A3612" t="str">
            <v>49.11.140</v>
          </cell>
          <cell r="B3612" t="str">
            <v>Canaleta com grelha em alumínio, saída central / vertical, largura de 46 mm</v>
          </cell>
          <cell r="C3612" t="str">
            <v>M</v>
          </cell>
          <cell r="D3612">
            <v>261.45</v>
          </cell>
          <cell r="E3612">
            <v>10.79</v>
          </cell>
          <cell r="F3612">
            <v>272.24</v>
          </cell>
        </row>
        <row r="3613">
          <cell r="A3613" t="str">
            <v>49.11.141</v>
          </cell>
          <cell r="B3613" t="str">
            <v>Canaleta com grelha abre-fecha, em alumínio, saída central ou vertical, largura 46mm</v>
          </cell>
          <cell r="C3613" t="str">
            <v>M</v>
          </cell>
          <cell r="D3613">
            <v>286.08</v>
          </cell>
          <cell r="E3613">
            <v>10.79</v>
          </cell>
          <cell r="F3613">
            <v>296.87</v>
          </cell>
        </row>
        <row r="3614">
          <cell r="A3614" t="str">
            <v>49.12</v>
          </cell>
          <cell r="B3614" t="str">
            <v>Poco de visita, boca de lobo, caixa de passagem e afins</v>
          </cell>
        </row>
        <row r="3615">
          <cell r="A3615" t="str">
            <v>49.12.010</v>
          </cell>
          <cell r="B3615" t="str">
            <v>Boca de lobo simples tipo PMSP com tampa de concreto</v>
          </cell>
          <cell r="C3615" t="str">
            <v>UN</v>
          </cell>
          <cell r="D3615">
            <v>1747.83</v>
          </cell>
          <cell r="E3615">
            <v>1545.65</v>
          </cell>
          <cell r="F3615">
            <v>3293.48</v>
          </cell>
        </row>
        <row r="3616">
          <cell r="A3616" t="str">
            <v>49.12.030</v>
          </cell>
          <cell r="B3616" t="str">
            <v>Boca de lobo dupla tipo PMSP com tampa de concreto</v>
          </cell>
          <cell r="C3616" t="str">
            <v>UN</v>
          </cell>
          <cell r="D3616">
            <v>2957.05</v>
          </cell>
          <cell r="E3616">
            <v>2402.27</v>
          </cell>
          <cell r="F3616">
            <v>5359.32</v>
          </cell>
        </row>
        <row r="3617">
          <cell r="A3617" t="str">
            <v>49.12.050</v>
          </cell>
          <cell r="B3617" t="str">
            <v>Boca de lobo tripla tipo PMSP com tampa de concreto</v>
          </cell>
          <cell r="C3617" t="str">
            <v>UN</v>
          </cell>
          <cell r="D3617">
            <v>4121.67</v>
          </cell>
          <cell r="E3617">
            <v>3252.69</v>
          </cell>
          <cell r="F3617">
            <v>7374.36</v>
          </cell>
        </row>
        <row r="3618">
          <cell r="A3618" t="str">
            <v>49.12.058</v>
          </cell>
          <cell r="B3618" t="str">
            <v>Boca de leão simples tipo PMSP com grelha</v>
          </cell>
          <cell r="C3618" t="str">
            <v>UN</v>
          </cell>
          <cell r="D3618">
            <v>1168.75</v>
          </cell>
          <cell r="E3618">
            <v>1525.21</v>
          </cell>
          <cell r="F3618">
            <v>2693.96</v>
          </cell>
        </row>
        <row r="3619">
          <cell r="A3619" t="str">
            <v>49.12.110</v>
          </cell>
          <cell r="B3619" t="str">
            <v>Poço de visita de 1,60 x 1,60 x 1,60 m - tipo PMSP</v>
          </cell>
          <cell r="C3619" t="str">
            <v>UN</v>
          </cell>
          <cell r="D3619">
            <v>3431.92</v>
          </cell>
          <cell r="E3619">
            <v>2615.23</v>
          </cell>
          <cell r="F3619">
            <v>6047.15</v>
          </cell>
        </row>
        <row r="3620">
          <cell r="A3620" t="str">
            <v>49.12.120</v>
          </cell>
          <cell r="B3620" t="str">
            <v>Chaminé para poço de visita tipo PMSP em alvenaria, diâmetro interno 70 cm - pescoço</v>
          </cell>
          <cell r="C3620" t="str">
            <v>M</v>
          </cell>
          <cell r="D3620">
            <v>260.95</v>
          </cell>
          <cell r="E3620">
            <v>379.92</v>
          </cell>
          <cell r="F3620">
            <v>640.87</v>
          </cell>
        </row>
        <row r="3621">
          <cell r="A3621" t="str">
            <v>49.12.140</v>
          </cell>
          <cell r="B3621" t="str">
            <v>Poço de visita em alvenaria tipo PMSP - balão</v>
          </cell>
          <cell r="C3621" t="str">
            <v>UN</v>
          </cell>
          <cell r="D3621">
            <v>2048.8200000000002</v>
          </cell>
          <cell r="E3621">
            <v>2422.12</v>
          </cell>
          <cell r="F3621">
            <v>4470.9399999999996</v>
          </cell>
        </row>
        <row r="3622">
          <cell r="A3622" t="str">
            <v>49.13</v>
          </cell>
          <cell r="B3622" t="str">
            <v>Filtro anaerobio</v>
          </cell>
        </row>
        <row r="3623">
          <cell r="A3623" t="str">
            <v>49.13.010</v>
          </cell>
          <cell r="B3623" t="str">
            <v>Filtro biológico anaeróbio com anéis pré-moldados de concreto diâmetro de 1,40 m - h= 2,00 m</v>
          </cell>
          <cell r="C3623" t="str">
            <v>UN</v>
          </cell>
          <cell r="D3623">
            <v>3542.68</v>
          </cell>
          <cell r="E3623">
            <v>3040.5</v>
          </cell>
          <cell r="F3623">
            <v>6583.18</v>
          </cell>
        </row>
        <row r="3624">
          <cell r="A3624" t="str">
            <v>49.13.020</v>
          </cell>
          <cell r="B3624" t="str">
            <v>Filtro biológico anaeróbio com anéis pré-moldados de concreto diâmetro de 2,00 m - h= 2,00 m</v>
          </cell>
          <cell r="C3624" t="str">
            <v>UN</v>
          </cell>
          <cell r="D3624">
            <v>5725.66</v>
          </cell>
          <cell r="E3624">
            <v>4942.0200000000004</v>
          </cell>
          <cell r="F3624">
            <v>10667.68</v>
          </cell>
        </row>
        <row r="3625">
          <cell r="A3625" t="str">
            <v>49.13.030</v>
          </cell>
          <cell r="B3625" t="str">
            <v>Filtro biológico anaeróbio com anéis pré-moldados de concreto diâmetro de 2,40 m - h= 2,00 m</v>
          </cell>
          <cell r="C3625" t="str">
            <v>UN</v>
          </cell>
          <cell r="D3625">
            <v>8238.11</v>
          </cell>
          <cell r="E3625">
            <v>6526.42</v>
          </cell>
          <cell r="F3625">
            <v>14764.53</v>
          </cell>
        </row>
        <row r="3626">
          <cell r="A3626" t="str">
            <v>49.13.040</v>
          </cell>
          <cell r="B3626" t="str">
            <v>Filtro biológico anaeróbio com anéis pré-moldados de concreto diâmetro de 2,84 m - h= 2,50 m</v>
          </cell>
          <cell r="C3626" t="str">
            <v>UN</v>
          </cell>
          <cell r="D3626">
            <v>12257.16</v>
          </cell>
          <cell r="E3626">
            <v>8135.05</v>
          </cell>
          <cell r="F3626">
            <v>20392.21</v>
          </cell>
        </row>
        <row r="3627">
          <cell r="A3627" t="str">
            <v>49.14</v>
          </cell>
          <cell r="B3627" t="str">
            <v>Fossa septica</v>
          </cell>
        </row>
        <row r="3628">
          <cell r="A3628" t="str">
            <v>49.14.010</v>
          </cell>
          <cell r="B3628" t="str">
            <v>Fossa séptica câmara única com anéis pré-moldados em concreto, diâmetro externo de 1,50 m, altura útil de 1,50 m</v>
          </cell>
          <cell r="C3628" t="str">
            <v>UN</v>
          </cell>
          <cell r="D3628">
            <v>2285.87</v>
          </cell>
          <cell r="E3628">
            <v>1521.43</v>
          </cell>
          <cell r="F3628">
            <v>3807.3</v>
          </cell>
        </row>
        <row r="3629">
          <cell r="A3629" t="str">
            <v>49.14.020</v>
          </cell>
          <cell r="B3629" t="str">
            <v>Fossa séptica câmara única com anéis pré-moldados em concreto, diâmetro externo de 2,50 m, altura útil de 2,50 m</v>
          </cell>
          <cell r="C3629" t="str">
            <v>UN</v>
          </cell>
          <cell r="D3629">
            <v>6364.4</v>
          </cell>
          <cell r="E3629">
            <v>2272.38</v>
          </cell>
          <cell r="F3629">
            <v>8636.7800000000007</v>
          </cell>
        </row>
        <row r="3630">
          <cell r="A3630" t="str">
            <v>49.14.030</v>
          </cell>
          <cell r="B3630" t="str">
            <v>Fossa séptica câmara única com anéis pré-moldados em concreto, diâmetro externo de 2,50 m, altura útil de 4,00 m</v>
          </cell>
          <cell r="C3630" t="str">
            <v>UN</v>
          </cell>
          <cell r="D3630">
            <v>9514.07</v>
          </cell>
          <cell r="E3630">
            <v>4544.7299999999996</v>
          </cell>
          <cell r="F3630">
            <v>14058.8</v>
          </cell>
        </row>
        <row r="3631">
          <cell r="A3631" t="str">
            <v>49.14.061</v>
          </cell>
          <cell r="B3631" t="str">
            <v>SM01 Sumidouro - poço absorvente</v>
          </cell>
          <cell r="C3631" t="str">
            <v>M</v>
          </cell>
          <cell r="D3631">
            <v>1241.53</v>
          </cell>
          <cell r="E3631">
            <v>756.36</v>
          </cell>
          <cell r="F3631">
            <v>1997.89</v>
          </cell>
        </row>
        <row r="3632">
          <cell r="A3632" t="str">
            <v>49.14.071</v>
          </cell>
          <cell r="B3632" t="str">
            <v>Tampão pré-moldado de concreto armado para sumidouro com diâmetro externo de 2,00 m</v>
          </cell>
          <cell r="C3632" t="str">
            <v>UN</v>
          </cell>
          <cell r="D3632">
            <v>708.43</v>
          </cell>
          <cell r="E3632">
            <v>43.16</v>
          </cell>
          <cell r="F3632">
            <v>751.59</v>
          </cell>
        </row>
        <row r="3633">
          <cell r="A3633" t="str">
            <v>49.15</v>
          </cell>
          <cell r="B3633" t="str">
            <v>Anel e aduela pre-moldados</v>
          </cell>
        </row>
        <row r="3634">
          <cell r="A3634" t="str">
            <v>49.15.010</v>
          </cell>
          <cell r="B3634" t="str">
            <v>Anel pré-moldado de concreto com diâmetro de 0,60 m</v>
          </cell>
          <cell r="C3634" t="str">
            <v>M</v>
          </cell>
          <cell r="D3634">
            <v>341.63</v>
          </cell>
          <cell r="E3634">
            <v>31.32</v>
          </cell>
          <cell r="F3634">
            <v>372.95</v>
          </cell>
        </row>
        <row r="3635">
          <cell r="A3635" t="str">
            <v>49.15.030</v>
          </cell>
          <cell r="B3635" t="str">
            <v>Anel pré-moldado de concreto com diâmetro de 0,80 m</v>
          </cell>
          <cell r="C3635" t="str">
            <v>M</v>
          </cell>
          <cell r="D3635">
            <v>484.02</v>
          </cell>
          <cell r="E3635">
            <v>46.98</v>
          </cell>
          <cell r="F3635">
            <v>531</v>
          </cell>
        </row>
        <row r="3636">
          <cell r="A3636" t="str">
            <v>49.15.040</v>
          </cell>
          <cell r="B3636" t="str">
            <v>Anel pré-moldado de concreto com diâmetro de 1,20 m</v>
          </cell>
          <cell r="C3636" t="str">
            <v>M</v>
          </cell>
          <cell r="D3636">
            <v>544.25</v>
          </cell>
          <cell r="E3636">
            <v>62.63</v>
          </cell>
          <cell r="F3636">
            <v>606.88</v>
          </cell>
        </row>
        <row r="3637">
          <cell r="A3637" t="str">
            <v>49.15.050</v>
          </cell>
          <cell r="B3637" t="str">
            <v>Anel pré-moldado de concreto com diâmetro de 1,50 m</v>
          </cell>
          <cell r="C3637" t="str">
            <v>M</v>
          </cell>
          <cell r="D3637">
            <v>828.76</v>
          </cell>
          <cell r="E3637">
            <v>78.290000000000006</v>
          </cell>
          <cell r="F3637">
            <v>907.05</v>
          </cell>
        </row>
        <row r="3638">
          <cell r="A3638" t="str">
            <v>49.15.060</v>
          </cell>
          <cell r="B3638" t="str">
            <v>Anel pré-moldado de concreto com diâmetro de 1,80 m</v>
          </cell>
          <cell r="C3638" t="str">
            <v>M</v>
          </cell>
          <cell r="D3638">
            <v>1295.44</v>
          </cell>
          <cell r="E3638">
            <v>93.95</v>
          </cell>
          <cell r="F3638">
            <v>1389.39</v>
          </cell>
        </row>
        <row r="3639">
          <cell r="A3639" t="str">
            <v>49.15.100</v>
          </cell>
          <cell r="B3639" t="str">
            <v>Anel pré-moldado de concreto com diâmetro de 3,00 m</v>
          </cell>
          <cell r="C3639" t="str">
            <v>M</v>
          </cell>
          <cell r="D3639">
            <v>2395.66</v>
          </cell>
          <cell r="E3639">
            <v>156.58000000000001</v>
          </cell>
          <cell r="F3639">
            <v>2552.2399999999998</v>
          </cell>
        </row>
        <row r="3640">
          <cell r="A3640" t="str">
            <v>49.16</v>
          </cell>
          <cell r="B3640" t="str">
            <v>Acessorios hidraulicos para agua de reuso</v>
          </cell>
        </row>
        <row r="3641">
          <cell r="A3641" t="str">
            <v>49.16.050</v>
          </cell>
          <cell r="B3641" t="str">
            <v>Realimentador automático, DN= 1´</v>
          </cell>
          <cell r="C3641" t="str">
            <v>UN</v>
          </cell>
          <cell r="D3641">
            <v>903.16</v>
          </cell>
          <cell r="E3641">
            <v>19.149999999999999</v>
          </cell>
          <cell r="F3641">
            <v>922.31</v>
          </cell>
        </row>
        <row r="3642">
          <cell r="A3642" t="str">
            <v>49.16.051</v>
          </cell>
          <cell r="B3642" t="str">
            <v>Sifão ladrão em polietileno para extravasão, diâmetro de 100mm</v>
          </cell>
          <cell r="C3642" t="str">
            <v>UN</v>
          </cell>
          <cell r="D3642">
            <v>325.27999999999997</v>
          </cell>
          <cell r="E3642">
            <v>23.94</v>
          </cell>
          <cell r="F3642">
            <v>349.22</v>
          </cell>
        </row>
        <row r="3643">
          <cell r="A3643" t="str">
            <v>50</v>
          </cell>
          <cell r="B3643" t="str">
            <v>DETECCAO, COMBATE E PREVENCAO A INCÊNDIO</v>
          </cell>
        </row>
        <row r="3644">
          <cell r="A3644" t="str">
            <v>50.01</v>
          </cell>
          <cell r="B3644" t="str">
            <v>Hidrantes e acessorios</v>
          </cell>
        </row>
        <row r="3645">
          <cell r="A3645" t="str">
            <v>50.01.030</v>
          </cell>
          <cell r="B3645" t="str">
            <v>Abrigo duplo para hidrante/mangueira, com visor e suporte (embutir e externo)</v>
          </cell>
          <cell r="C3645" t="str">
            <v>UN</v>
          </cell>
          <cell r="D3645">
            <v>1170.82</v>
          </cell>
          <cell r="E3645">
            <v>167.52</v>
          </cell>
          <cell r="F3645">
            <v>1338.34</v>
          </cell>
        </row>
        <row r="3646">
          <cell r="A3646" t="str">
            <v>50.01.060</v>
          </cell>
          <cell r="B3646" t="str">
            <v>Abrigo para hidrante/mangueira (embutir e externo)</v>
          </cell>
          <cell r="C3646" t="str">
            <v>UN</v>
          </cell>
          <cell r="D3646">
            <v>361.83</v>
          </cell>
          <cell r="E3646">
            <v>167.52</v>
          </cell>
          <cell r="F3646">
            <v>529.35</v>
          </cell>
        </row>
        <row r="3647">
          <cell r="A3647" t="str">
            <v>50.01.080</v>
          </cell>
          <cell r="B3647" t="str">
            <v>Mangueira com união de engate rápido, DN= 1 1/2´ (38 mm)</v>
          </cell>
          <cell r="C3647" t="str">
            <v>M</v>
          </cell>
          <cell r="D3647">
            <v>20.51</v>
          </cell>
          <cell r="E3647">
            <v>4.79</v>
          </cell>
          <cell r="F3647">
            <v>25.3</v>
          </cell>
        </row>
        <row r="3648">
          <cell r="A3648" t="str">
            <v>50.01.090</v>
          </cell>
          <cell r="B3648" t="str">
            <v>Botoeira para acionamento de bomba de incêndio tipo quebra-vidro</v>
          </cell>
          <cell r="C3648" t="str">
            <v>UN</v>
          </cell>
          <cell r="D3648">
            <v>81.97</v>
          </cell>
          <cell r="E3648">
            <v>14.36</v>
          </cell>
          <cell r="F3648">
            <v>96.33</v>
          </cell>
        </row>
        <row r="3649">
          <cell r="A3649" t="str">
            <v>50.01.100</v>
          </cell>
          <cell r="B3649" t="str">
            <v>Mangueira com união de engate rápido, DN= 2 1/2´ (63 mm)</v>
          </cell>
          <cell r="C3649" t="str">
            <v>M</v>
          </cell>
          <cell r="D3649">
            <v>32.32</v>
          </cell>
          <cell r="E3649">
            <v>4.79</v>
          </cell>
          <cell r="F3649">
            <v>37.11</v>
          </cell>
        </row>
        <row r="3650">
          <cell r="A3650" t="str">
            <v>50.01.110</v>
          </cell>
          <cell r="B3650" t="str">
            <v>Esguicho em latão com engate rápido, DN= 2 1/2´, jato regulável</v>
          </cell>
          <cell r="C3650" t="str">
            <v>UN</v>
          </cell>
          <cell r="D3650">
            <v>213.45</v>
          </cell>
          <cell r="E3650">
            <v>4.79</v>
          </cell>
          <cell r="F3650">
            <v>218.24</v>
          </cell>
        </row>
        <row r="3651">
          <cell r="A3651" t="str">
            <v>50.01.130</v>
          </cell>
          <cell r="B3651" t="str">
            <v>Abrigo simples com suporte, em aço inoxidável escovado, para mangueira de 1 1/2´, porta em vidro temperado jateado - inclusive mangueira de 30 m (2 x 15 m)</v>
          </cell>
          <cell r="C3651" t="str">
            <v>UN</v>
          </cell>
          <cell r="D3651">
            <v>3845.69</v>
          </cell>
          <cell r="E3651">
            <v>263.23</v>
          </cell>
          <cell r="F3651">
            <v>4108.92</v>
          </cell>
        </row>
        <row r="3652">
          <cell r="A3652" t="str">
            <v>50.01.160</v>
          </cell>
          <cell r="B3652" t="str">
            <v>Adaptador de engate rápido em latão de 2 1/2´ x 1 1/2´</v>
          </cell>
          <cell r="C3652" t="str">
            <v>UN</v>
          </cell>
          <cell r="D3652">
            <v>67.25</v>
          </cell>
          <cell r="E3652">
            <v>4.79</v>
          </cell>
          <cell r="F3652">
            <v>72.040000000000006</v>
          </cell>
        </row>
        <row r="3653">
          <cell r="A3653" t="str">
            <v>50.01.170</v>
          </cell>
          <cell r="B3653" t="str">
            <v>Adaptador de engate rápido em latão de 2 1/2´ x 2 1/2´</v>
          </cell>
          <cell r="C3653" t="str">
            <v>UN</v>
          </cell>
          <cell r="D3653">
            <v>100.55</v>
          </cell>
          <cell r="E3653">
            <v>4.79</v>
          </cell>
          <cell r="F3653">
            <v>105.34</v>
          </cell>
        </row>
        <row r="3654">
          <cell r="A3654" t="str">
            <v>50.01.180</v>
          </cell>
          <cell r="B3654" t="str">
            <v>Hidrante de coluna com duas saídas, 4´x 2 1/2´ - simples</v>
          </cell>
          <cell r="C3654" t="str">
            <v>UN</v>
          </cell>
          <cell r="D3654">
            <v>1787.82</v>
          </cell>
          <cell r="E3654">
            <v>61.42</v>
          </cell>
          <cell r="F3654">
            <v>1849.24</v>
          </cell>
        </row>
        <row r="3655">
          <cell r="A3655" t="str">
            <v>50.01.190</v>
          </cell>
          <cell r="B3655" t="str">
            <v>Tampão de engate rápido em latão, DN= 2 1/2´, com corrente</v>
          </cell>
          <cell r="C3655" t="str">
            <v>UN</v>
          </cell>
          <cell r="D3655">
            <v>95.94</v>
          </cell>
          <cell r="E3655">
            <v>4.79</v>
          </cell>
          <cell r="F3655">
            <v>100.73</v>
          </cell>
        </row>
        <row r="3656">
          <cell r="A3656" t="str">
            <v>50.01.200</v>
          </cell>
          <cell r="B3656" t="str">
            <v>Tampão de engate rápido em latão, DN= 1 1/2´, com corrente</v>
          </cell>
          <cell r="C3656" t="str">
            <v>UN</v>
          </cell>
          <cell r="D3656">
            <v>65.77</v>
          </cell>
          <cell r="E3656">
            <v>4.79</v>
          </cell>
          <cell r="F3656">
            <v>70.56</v>
          </cell>
        </row>
        <row r="3657">
          <cell r="A3657" t="str">
            <v>50.01.210</v>
          </cell>
          <cell r="B3657" t="str">
            <v>Chave para conexão de engate rápido</v>
          </cell>
          <cell r="C3657" t="str">
            <v>UN</v>
          </cell>
          <cell r="D3657">
            <v>18.579999999999998</v>
          </cell>
          <cell r="E3657">
            <v>0.64</v>
          </cell>
          <cell r="F3657">
            <v>19.22</v>
          </cell>
        </row>
        <row r="3658">
          <cell r="A3658" t="str">
            <v>50.01.220</v>
          </cell>
          <cell r="B3658" t="str">
            <v>Esguicho latão com engate rápido, DN= 1 1/2´, jato regulável</v>
          </cell>
          <cell r="C3658" t="str">
            <v>UN</v>
          </cell>
          <cell r="D3658">
            <v>274.69</v>
          </cell>
          <cell r="E3658">
            <v>4.79</v>
          </cell>
          <cell r="F3658">
            <v>279.48</v>
          </cell>
        </row>
        <row r="3659">
          <cell r="A3659" t="str">
            <v>50.01.320</v>
          </cell>
          <cell r="B3659" t="str">
            <v>Abrigo de hidrante de 1 1/2´ completo - inclusive mangueira de 30 m (2 x 15 m)</v>
          </cell>
          <cell r="C3659" t="str">
            <v>UN</v>
          </cell>
          <cell r="D3659">
            <v>1953.12</v>
          </cell>
          <cell r="E3659">
            <v>248.87</v>
          </cell>
          <cell r="F3659">
            <v>2201.9899999999998</v>
          </cell>
        </row>
        <row r="3660">
          <cell r="A3660" t="str">
            <v>50.01.330</v>
          </cell>
          <cell r="B3660" t="str">
            <v>Abrigo de hidrante de 2 1/2´ completo - inclusive mangueira de 30 m (2 x 15 m)</v>
          </cell>
          <cell r="C3660" t="str">
            <v>UN</v>
          </cell>
          <cell r="D3660">
            <v>2415.9499999999998</v>
          </cell>
          <cell r="E3660">
            <v>248.87</v>
          </cell>
          <cell r="F3660">
            <v>2664.82</v>
          </cell>
        </row>
        <row r="3661">
          <cell r="A3661" t="str">
            <v>50.01.340</v>
          </cell>
          <cell r="B3661" t="str">
            <v>Abrigo para registro de recalque tipo coluna, completo - inclusive tubulações e válvulas</v>
          </cell>
          <cell r="C3661" t="str">
            <v>UN</v>
          </cell>
          <cell r="D3661">
            <v>2664.09</v>
          </cell>
          <cell r="E3661">
            <v>779.21</v>
          </cell>
          <cell r="F3661">
            <v>3443.3</v>
          </cell>
        </row>
        <row r="3662">
          <cell r="A3662" t="str">
            <v>50.02</v>
          </cell>
          <cell r="B3662" t="str">
            <v>Registro e valvula controladora</v>
          </cell>
        </row>
        <row r="3663">
          <cell r="A3663" t="str">
            <v>50.02.020</v>
          </cell>
          <cell r="B3663" t="str">
            <v>Bico de sprinkler tipo pendente com rompimento da ampola a 68°C</v>
          </cell>
          <cell r="C3663" t="str">
            <v>UN</v>
          </cell>
          <cell r="D3663">
            <v>29.31</v>
          </cell>
          <cell r="E3663">
            <v>16.84</v>
          </cell>
          <cell r="F3663">
            <v>46.15</v>
          </cell>
        </row>
        <row r="3664">
          <cell r="A3664" t="str">
            <v>50.02.050</v>
          </cell>
          <cell r="B3664" t="str">
            <v>Alarme hidráulico tipo gongo</v>
          </cell>
          <cell r="C3664" t="str">
            <v>UN</v>
          </cell>
          <cell r="D3664">
            <v>1131.8</v>
          </cell>
          <cell r="E3664">
            <v>23.94</v>
          </cell>
          <cell r="F3664">
            <v>1155.74</v>
          </cell>
        </row>
        <row r="3665">
          <cell r="A3665" t="str">
            <v>50.02.060</v>
          </cell>
          <cell r="B3665" t="str">
            <v>Bico de sprinkler tipo upright com rompimento da ampola a 68ºC</v>
          </cell>
          <cell r="C3665" t="str">
            <v>UN</v>
          </cell>
          <cell r="D3665">
            <v>31.25</v>
          </cell>
          <cell r="E3665">
            <v>16.84</v>
          </cell>
          <cell r="F3665">
            <v>48.09</v>
          </cell>
        </row>
        <row r="3666">
          <cell r="A3666" t="str">
            <v>50.02.080</v>
          </cell>
          <cell r="B3666" t="str">
            <v>Válvula de governo completa com alarme VGA, corpo em ferro fundido, extremidades flangeadas e DN = 6´</v>
          </cell>
          <cell r="C3666" t="str">
            <v>UN</v>
          </cell>
          <cell r="D3666">
            <v>8582.77</v>
          </cell>
          <cell r="E3666">
            <v>143.58000000000001</v>
          </cell>
          <cell r="F3666">
            <v>8726.35</v>
          </cell>
        </row>
        <row r="3667">
          <cell r="A3667" t="str">
            <v>50.05</v>
          </cell>
          <cell r="B3667" t="str">
            <v>Iluminacao e sinalizacao de emergencia</v>
          </cell>
        </row>
        <row r="3668">
          <cell r="A3668" t="str">
            <v>50.05.022</v>
          </cell>
          <cell r="B3668" t="str">
            <v>Destravador magnético (eletroímã) para porta corta-fogo de 24 Vcc</v>
          </cell>
          <cell r="C3668" t="str">
            <v>UN</v>
          </cell>
          <cell r="D3668">
            <v>238.78</v>
          </cell>
          <cell r="E3668">
            <v>38.29</v>
          </cell>
          <cell r="F3668">
            <v>277.07</v>
          </cell>
        </row>
        <row r="3669">
          <cell r="A3669" t="str">
            <v>50.05.060</v>
          </cell>
          <cell r="B3669" t="str">
            <v>Central de iluminação de emergência, completa, para até 6.000 W</v>
          </cell>
          <cell r="C3669" t="str">
            <v>UN</v>
          </cell>
          <cell r="D3669">
            <v>26965.01</v>
          </cell>
          <cell r="E3669">
            <v>15.25</v>
          </cell>
          <cell r="F3669">
            <v>26980.26</v>
          </cell>
        </row>
        <row r="3670">
          <cell r="A3670" t="str">
            <v>50.05.070</v>
          </cell>
          <cell r="B3670" t="str">
            <v>Luminária para unidade centralizada pendente completa com lâmpadas fluorescentes compactas de 9 W</v>
          </cell>
          <cell r="C3670" t="str">
            <v>UN</v>
          </cell>
          <cell r="D3670">
            <v>321.31</v>
          </cell>
          <cell r="E3670">
            <v>23.94</v>
          </cell>
          <cell r="F3670">
            <v>345.25</v>
          </cell>
        </row>
        <row r="3671">
          <cell r="A3671" t="str">
            <v>50.05.080</v>
          </cell>
          <cell r="B3671" t="str">
            <v>Luminária para unidade centralizada de sobrepor completa com lâmpada fluorescente compacta de 15 W</v>
          </cell>
          <cell r="C3671" t="str">
            <v>UN</v>
          </cell>
          <cell r="D3671">
            <v>91.64</v>
          </cell>
          <cell r="E3671">
            <v>23.94</v>
          </cell>
          <cell r="F3671">
            <v>115.58</v>
          </cell>
        </row>
        <row r="3672">
          <cell r="A3672" t="str">
            <v>50.05.160</v>
          </cell>
          <cell r="B3672" t="str">
            <v>Módulo para adaptação de luminária de emergência, autonomia 90 minutos para lâmpada fluorescente de 32 W</v>
          </cell>
          <cell r="C3672" t="str">
            <v>UN</v>
          </cell>
          <cell r="D3672">
            <v>269.79000000000002</v>
          </cell>
          <cell r="E3672">
            <v>14.36</v>
          </cell>
          <cell r="F3672">
            <v>284.14999999999998</v>
          </cell>
        </row>
        <row r="3673">
          <cell r="A3673" t="str">
            <v>50.05.170</v>
          </cell>
          <cell r="B3673" t="str">
            <v>Acionador manual tipo quebra vidro, em caixa plástica</v>
          </cell>
          <cell r="C3673" t="str">
            <v>UN</v>
          </cell>
          <cell r="D3673">
            <v>69.900000000000006</v>
          </cell>
          <cell r="E3673">
            <v>14.36</v>
          </cell>
          <cell r="F3673">
            <v>84.26</v>
          </cell>
        </row>
        <row r="3674">
          <cell r="A3674" t="str">
            <v>50.05.210</v>
          </cell>
          <cell r="B3674" t="str">
            <v>Detector termovelocimétrico endereçável com base endereçável</v>
          </cell>
          <cell r="C3674" t="str">
            <v>UN</v>
          </cell>
          <cell r="D3674">
            <v>168.49</v>
          </cell>
          <cell r="E3674">
            <v>14.36</v>
          </cell>
          <cell r="F3674">
            <v>182.85</v>
          </cell>
        </row>
        <row r="3675">
          <cell r="A3675" t="str">
            <v>50.05.214</v>
          </cell>
          <cell r="B3675" t="str">
            <v>Detector de gás liquefeito (GLP), gás natural (GN) ou derivados de metano</v>
          </cell>
          <cell r="C3675" t="str">
            <v>UN</v>
          </cell>
          <cell r="D3675">
            <v>449.83</v>
          </cell>
          <cell r="E3675">
            <v>14.36</v>
          </cell>
          <cell r="F3675">
            <v>464.19</v>
          </cell>
        </row>
        <row r="3676">
          <cell r="A3676" t="str">
            <v>50.05.230</v>
          </cell>
          <cell r="B3676" t="str">
            <v>Sirene audiovisual tipo endereçável</v>
          </cell>
          <cell r="C3676" t="str">
            <v>UN</v>
          </cell>
          <cell r="D3676">
            <v>281.20999999999998</v>
          </cell>
          <cell r="E3676">
            <v>14.36</v>
          </cell>
          <cell r="F3676">
            <v>295.57</v>
          </cell>
        </row>
        <row r="3677">
          <cell r="A3677" t="str">
            <v>50.05.250</v>
          </cell>
          <cell r="B3677" t="str">
            <v>Central de iluminação de emergência, completa, autonomia 1 hora, para até 240 W</v>
          </cell>
          <cell r="C3677" t="str">
            <v>UN</v>
          </cell>
          <cell r="D3677">
            <v>903.38</v>
          </cell>
          <cell r="E3677">
            <v>15.25</v>
          </cell>
          <cell r="F3677">
            <v>918.63</v>
          </cell>
        </row>
        <row r="3678">
          <cell r="A3678" t="str">
            <v>50.05.260</v>
          </cell>
          <cell r="B3678" t="str">
            <v>Bloco autônomo de iluminação de emergência com autonomia mínima de 1 hora, equipado com 2 lâmpadas de 11 W</v>
          </cell>
          <cell r="C3678" t="str">
            <v>UN</v>
          </cell>
          <cell r="D3678">
            <v>279.02999999999997</v>
          </cell>
          <cell r="E3678">
            <v>15.25</v>
          </cell>
          <cell r="F3678">
            <v>294.27999999999997</v>
          </cell>
        </row>
        <row r="3679">
          <cell r="A3679" t="str">
            <v>50.05.270</v>
          </cell>
          <cell r="B3679" t="str">
            <v>Central de detecção e alarme de incêndio completa, autonomia de 1 hora para 12 laços, 220 V/12 V</v>
          </cell>
          <cell r="C3679" t="str">
            <v>UN</v>
          </cell>
          <cell r="D3679">
            <v>734.75</v>
          </cell>
          <cell r="E3679">
            <v>15.25</v>
          </cell>
          <cell r="F3679">
            <v>750</v>
          </cell>
        </row>
        <row r="3680">
          <cell r="A3680" t="str">
            <v>50.05.280</v>
          </cell>
          <cell r="B3680" t="str">
            <v>Sirene tipo corneta de 12 V</v>
          </cell>
          <cell r="C3680" t="str">
            <v>UN</v>
          </cell>
          <cell r="D3680">
            <v>55.11</v>
          </cell>
          <cell r="E3680">
            <v>14.36</v>
          </cell>
          <cell r="F3680">
            <v>69.47</v>
          </cell>
        </row>
        <row r="3681">
          <cell r="A3681" t="str">
            <v>50.05.312</v>
          </cell>
          <cell r="B3681" t="str">
            <v>Bloco autônomo de iluminação de emergência LED, com autonomia mínima de 3 horas, fluxo luminoso de 2.000 até 3.000 lúmens, equipado com 2 faróis</v>
          </cell>
          <cell r="C3681" t="str">
            <v>UN</v>
          </cell>
          <cell r="D3681">
            <v>289.5</v>
          </cell>
          <cell r="E3681">
            <v>15.25</v>
          </cell>
          <cell r="F3681">
            <v>304.75</v>
          </cell>
        </row>
        <row r="3682">
          <cell r="A3682" t="str">
            <v>50.05.400</v>
          </cell>
          <cell r="B3682" t="str">
            <v>Sirene eletrônica em caixa metálica de 4 x 4</v>
          </cell>
          <cell r="C3682" t="str">
            <v>UN</v>
          </cell>
          <cell r="D3682">
            <v>110.74</v>
          </cell>
          <cell r="E3682">
            <v>52.65</v>
          </cell>
          <cell r="F3682">
            <v>163.38999999999999</v>
          </cell>
        </row>
        <row r="3683">
          <cell r="A3683" t="str">
            <v>50.05.430</v>
          </cell>
          <cell r="B3683" t="str">
            <v>Detector óptico de fumaça com base endereçável</v>
          </cell>
          <cell r="C3683" t="str">
            <v>UN</v>
          </cell>
          <cell r="D3683">
            <v>207.73</v>
          </cell>
          <cell r="E3683">
            <v>47.86</v>
          </cell>
          <cell r="F3683">
            <v>255.59</v>
          </cell>
        </row>
        <row r="3684">
          <cell r="A3684" t="str">
            <v>50.05.440</v>
          </cell>
          <cell r="B3684" t="str">
            <v>Painel repetidor de detecção e alarme de incêndio tipo endereçável</v>
          </cell>
          <cell r="C3684" t="str">
            <v>UN</v>
          </cell>
          <cell r="D3684">
            <v>1241.29</v>
          </cell>
          <cell r="E3684">
            <v>14.36</v>
          </cell>
          <cell r="F3684">
            <v>1255.6500000000001</v>
          </cell>
        </row>
        <row r="3685">
          <cell r="A3685" t="str">
            <v>50.05.450</v>
          </cell>
          <cell r="B3685" t="str">
            <v>Acionador manual quebra-vidro endereçável</v>
          </cell>
          <cell r="C3685" t="str">
            <v>UN</v>
          </cell>
          <cell r="D3685">
            <v>186.08</v>
          </cell>
          <cell r="E3685">
            <v>14.36</v>
          </cell>
          <cell r="F3685">
            <v>200.44</v>
          </cell>
        </row>
        <row r="3686">
          <cell r="A3686" t="str">
            <v>50.05.470</v>
          </cell>
          <cell r="B3686" t="str">
            <v>Módulo isolador, módulo endereçador para audiovisual</v>
          </cell>
          <cell r="C3686" t="str">
            <v>UN</v>
          </cell>
          <cell r="D3686">
            <v>188.82</v>
          </cell>
          <cell r="E3686">
            <v>23.94</v>
          </cell>
          <cell r="F3686">
            <v>212.76</v>
          </cell>
        </row>
        <row r="3687">
          <cell r="A3687" t="str">
            <v>50.05.490</v>
          </cell>
          <cell r="B3687" t="str">
            <v>Sinalizador audiovisual endereçável com LED</v>
          </cell>
          <cell r="C3687" t="str">
            <v>UN</v>
          </cell>
          <cell r="D3687">
            <v>453.42</v>
          </cell>
          <cell r="E3687">
            <v>14.36</v>
          </cell>
          <cell r="F3687">
            <v>467.78</v>
          </cell>
        </row>
        <row r="3688">
          <cell r="A3688" t="str">
            <v>50.05.491</v>
          </cell>
          <cell r="B3688" t="str">
            <v>Sinalizador visual de advertência</v>
          </cell>
          <cell r="C3688" t="str">
            <v>UN</v>
          </cell>
          <cell r="D3688">
            <v>385.72</v>
          </cell>
          <cell r="E3688">
            <v>11.97</v>
          </cell>
          <cell r="F3688">
            <v>397.69</v>
          </cell>
        </row>
        <row r="3689">
          <cell r="A3689" t="str">
            <v>50.05.492</v>
          </cell>
          <cell r="B3689" t="str">
            <v>Sinalizador audiovisual de advertência</v>
          </cell>
          <cell r="C3689" t="str">
            <v>UN</v>
          </cell>
          <cell r="D3689">
            <v>158.96</v>
          </cell>
          <cell r="E3689">
            <v>11.97</v>
          </cell>
          <cell r="F3689">
            <v>170.93</v>
          </cell>
        </row>
        <row r="3690">
          <cell r="A3690" t="str">
            <v>50.10</v>
          </cell>
          <cell r="B3690" t="str">
            <v>Extintores</v>
          </cell>
        </row>
        <row r="3691">
          <cell r="A3691" t="str">
            <v>50.10.030</v>
          </cell>
          <cell r="B3691" t="str">
            <v>Extintor sobre rodas de gás carbônico - capacidade de 10 kg</v>
          </cell>
          <cell r="C3691" t="str">
            <v>UN</v>
          </cell>
          <cell r="D3691">
            <v>1367.46</v>
          </cell>
          <cell r="E3691">
            <v>19.87</v>
          </cell>
          <cell r="F3691">
            <v>1387.33</v>
          </cell>
        </row>
        <row r="3692">
          <cell r="A3692" t="str">
            <v>50.10.050</v>
          </cell>
          <cell r="B3692" t="str">
            <v>Extintor sobre rodas de gás carbônico - capacidade de 25 kg</v>
          </cell>
          <cell r="C3692" t="str">
            <v>UN</v>
          </cell>
          <cell r="D3692">
            <v>5706.68</v>
          </cell>
          <cell r="E3692">
            <v>19.87</v>
          </cell>
          <cell r="F3692">
            <v>5726.55</v>
          </cell>
        </row>
        <row r="3693">
          <cell r="A3693" t="str">
            <v>50.10.058</v>
          </cell>
          <cell r="B3693" t="str">
            <v>Extintor manual de pó químico seco BC - capacidade de 4 kg</v>
          </cell>
          <cell r="C3693" t="str">
            <v>UN</v>
          </cell>
          <cell r="D3693">
            <v>169.76</v>
          </cell>
          <cell r="E3693">
            <v>19.87</v>
          </cell>
          <cell r="F3693">
            <v>189.63</v>
          </cell>
        </row>
        <row r="3694">
          <cell r="A3694" t="str">
            <v>50.10.060</v>
          </cell>
          <cell r="B3694" t="str">
            <v>Extintor manual de pó químico seco BC - capacidade de 8 kg</v>
          </cell>
          <cell r="C3694" t="str">
            <v>UN</v>
          </cell>
          <cell r="D3694">
            <v>236.14</v>
          </cell>
          <cell r="E3694">
            <v>19.87</v>
          </cell>
          <cell r="F3694">
            <v>256.01</v>
          </cell>
        </row>
        <row r="3695">
          <cell r="A3695" t="str">
            <v>50.10.084</v>
          </cell>
          <cell r="B3695" t="str">
            <v>Extintor manual de pó químico seco 20 BC - capacidade de 12 kg</v>
          </cell>
          <cell r="C3695" t="str">
            <v>UN</v>
          </cell>
          <cell r="D3695">
            <v>282.27</v>
          </cell>
          <cell r="E3695">
            <v>19.87</v>
          </cell>
          <cell r="F3695">
            <v>302.14</v>
          </cell>
        </row>
        <row r="3696">
          <cell r="A3696" t="str">
            <v>50.10.096</v>
          </cell>
          <cell r="B3696" t="str">
            <v>Extintor sobre rodas de pó químico seco BC - capacidade de 20 kg</v>
          </cell>
          <cell r="C3696" t="str">
            <v>UN</v>
          </cell>
          <cell r="D3696">
            <v>1375.03</v>
          </cell>
          <cell r="F3696">
            <v>1375.03</v>
          </cell>
        </row>
        <row r="3697">
          <cell r="A3697" t="str">
            <v>50.10.100</v>
          </cell>
          <cell r="B3697" t="str">
            <v>Extintor manual de água pressurizada - capacidade de 10 litros</v>
          </cell>
          <cell r="C3697" t="str">
            <v>UN</v>
          </cell>
          <cell r="D3697">
            <v>172.32</v>
          </cell>
          <cell r="E3697">
            <v>19.87</v>
          </cell>
          <cell r="F3697">
            <v>192.19</v>
          </cell>
        </row>
        <row r="3698">
          <cell r="A3698" t="str">
            <v>50.10.110</v>
          </cell>
          <cell r="B3698" t="str">
            <v>Extintor manual de pó químico seco ABC - capacidade de 4 kg</v>
          </cell>
          <cell r="C3698" t="str">
            <v>UN</v>
          </cell>
          <cell r="D3698">
            <v>208.8</v>
          </cell>
          <cell r="E3698">
            <v>19.87</v>
          </cell>
          <cell r="F3698">
            <v>228.67</v>
          </cell>
        </row>
        <row r="3699">
          <cell r="A3699" t="str">
            <v>50.10.120</v>
          </cell>
          <cell r="B3699" t="str">
            <v>Extintor manual de pó químico seco ABC - capacidade de 6 kg</v>
          </cell>
          <cell r="C3699" t="str">
            <v>UN</v>
          </cell>
          <cell r="D3699">
            <v>237.25</v>
          </cell>
          <cell r="E3699">
            <v>19.87</v>
          </cell>
          <cell r="F3699">
            <v>257.12</v>
          </cell>
        </row>
        <row r="3700">
          <cell r="A3700" t="str">
            <v>50.10.140</v>
          </cell>
          <cell r="B3700" t="str">
            <v>Extintor manual de gás carbônico 5 BC - capacidade de 6 kg</v>
          </cell>
          <cell r="C3700" t="str">
            <v>UN</v>
          </cell>
          <cell r="D3700">
            <v>546.76</v>
          </cell>
          <cell r="E3700">
            <v>19.87</v>
          </cell>
          <cell r="F3700">
            <v>566.63</v>
          </cell>
        </row>
        <row r="3701">
          <cell r="A3701" t="str">
            <v>50.10.210</v>
          </cell>
          <cell r="B3701" t="str">
            <v>Suporte para extintor de piso em fibra de vidro</v>
          </cell>
          <cell r="C3701" t="str">
            <v>UN</v>
          </cell>
          <cell r="D3701">
            <v>176.47</v>
          </cell>
          <cell r="E3701">
            <v>1.95</v>
          </cell>
          <cell r="F3701">
            <v>178.42</v>
          </cell>
        </row>
        <row r="3702">
          <cell r="A3702" t="str">
            <v>50.10.220</v>
          </cell>
          <cell r="B3702" t="str">
            <v>Suporte para extintor de piso em aço inoxidável</v>
          </cell>
          <cell r="C3702" t="str">
            <v>UN</v>
          </cell>
          <cell r="D3702">
            <v>273.22000000000003</v>
          </cell>
          <cell r="E3702">
            <v>1.95</v>
          </cell>
          <cell r="F3702">
            <v>275.17</v>
          </cell>
        </row>
        <row r="3703">
          <cell r="A3703" t="str">
            <v>50.20</v>
          </cell>
          <cell r="B3703" t="str">
            <v>Reparos, conservacoes e complementos - GRUPO 50</v>
          </cell>
        </row>
        <row r="3704">
          <cell r="A3704" t="str">
            <v>50.20.110</v>
          </cell>
          <cell r="B3704" t="str">
            <v>Recarga de extintor de água pressurizada</v>
          </cell>
          <cell r="C3704" t="str">
            <v>L</v>
          </cell>
          <cell r="D3704">
            <v>3.44</v>
          </cell>
          <cell r="F3704">
            <v>3.44</v>
          </cell>
        </row>
        <row r="3705">
          <cell r="A3705" t="str">
            <v>50.20.120</v>
          </cell>
          <cell r="B3705" t="str">
            <v>Recarga de extintor de gás carbônico</v>
          </cell>
          <cell r="C3705" t="str">
            <v>KG</v>
          </cell>
          <cell r="D3705">
            <v>13.13</v>
          </cell>
          <cell r="F3705">
            <v>13.13</v>
          </cell>
        </row>
        <row r="3706">
          <cell r="A3706" t="str">
            <v>50.20.130</v>
          </cell>
          <cell r="B3706" t="str">
            <v>Recarga de extintor de pó químico seco</v>
          </cell>
          <cell r="C3706" t="str">
            <v>KG</v>
          </cell>
          <cell r="D3706">
            <v>10.23</v>
          </cell>
          <cell r="F3706">
            <v>10.23</v>
          </cell>
        </row>
        <row r="3707">
          <cell r="A3707" t="str">
            <v>50.20.160</v>
          </cell>
          <cell r="B3707" t="str">
            <v>Pintura de extintor de gás carbônico, pó químico seco, ou água pressurizada, com capacidade acima de 12 kg até 20 kg</v>
          </cell>
          <cell r="C3707" t="str">
            <v>UN</v>
          </cell>
          <cell r="D3707">
            <v>40.31</v>
          </cell>
          <cell r="F3707">
            <v>40.31</v>
          </cell>
        </row>
        <row r="3708">
          <cell r="A3708" t="str">
            <v>50.20.170</v>
          </cell>
          <cell r="B3708" t="str">
            <v>Pintura de extintor de gás carbônico, pó químico seco, ou água pressurizada, com capacidade até 12 kg</v>
          </cell>
          <cell r="C3708" t="str">
            <v>UN</v>
          </cell>
          <cell r="D3708">
            <v>21.96</v>
          </cell>
          <cell r="F3708">
            <v>21.96</v>
          </cell>
        </row>
        <row r="3709">
          <cell r="A3709" t="str">
            <v>50.20.200</v>
          </cell>
          <cell r="B3709" t="str">
            <v>Recolocação de bico de sprinkler</v>
          </cell>
          <cell r="C3709" t="str">
            <v>UN</v>
          </cell>
          <cell r="D3709">
            <v>0.06</v>
          </cell>
          <cell r="E3709">
            <v>16.84</v>
          </cell>
          <cell r="F3709">
            <v>16.899999999999999</v>
          </cell>
        </row>
        <row r="3710">
          <cell r="A3710" t="str">
            <v>54</v>
          </cell>
          <cell r="B3710" t="str">
            <v>PAVIMENTACAO E PASSEIO</v>
          </cell>
        </row>
        <row r="3711">
          <cell r="A3711" t="str">
            <v>54.01</v>
          </cell>
          <cell r="B3711" t="str">
            <v>Pavimentacao preparo de base</v>
          </cell>
        </row>
        <row r="3712">
          <cell r="A3712" t="str">
            <v>54.01.010</v>
          </cell>
          <cell r="B3712" t="str">
            <v>Regularização e compactação mecanizada de superfície, sem controle do proctor normal</v>
          </cell>
          <cell r="C3712" t="str">
            <v>M2</v>
          </cell>
          <cell r="D3712">
            <v>3.66</v>
          </cell>
          <cell r="E3712">
            <v>0.16</v>
          </cell>
          <cell r="F3712">
            <v>3.82</v>
          </cell>
        </row>
        <row r="3713">
          <cell r="A3713" t="str">
            <v>54.01.030</v>
          </cell>
          <cell r="B3713" t="str">
            <v>Abertura e preparo de caixa até 40 cm, compactação do subleito mínimo de 95% do PN e transporte até o raio de 1 km</v>
          </cell>
          <cell r="C3713" t="str">
            <v>M2</v>
          </cell>
          <cell r="D3713">
            <v>26.97</v>
          </cell>
          <cell r="E3713">
            <v>0.31</v>
          </cell>
          <cell r="F3713">
            <v>27.28</v>
          </cell>
        </row>
        <row r="3714">
          <cell r="A3714" t="str">
            <v>54.01.050</v>
          </cell>
          <cell r="B3714" t="str">
            <v>Compactação do subleito mínimo de 95% do PN</v>
          </cell>
          <cell r="C3714" t="str">
            <v>M3</v>
          </cell>
          <cell r="D3714">
            <v>23.08</v>
          </cell>
          <cell r="E3714">
            <v>0.62</v>
          </cell>
          <cell r="F3714">
            <v>23.7</v>
          </cell>
        </row>
        <row r="3715">
          <cell r="A3715" t="str">
            <v>54.01.200</v>
          </cell>
          <cell r="B3715" t="str">
            <v>Base de macadame hidráulico</v>
          </cell>
          <cell r="C3715" t="str">
            <v>M3</v>
          </cell>
          <cell r="D3715">
            <v>247.97</v>
          </cell>
          <cell r="E3715">
            <v>29.21</v>
          </cell>
          <cell r="F3715">
            <v>277.18</v>
          </cell>
        </row>
        <row r="3716">
          <cell r="A3716" t="str">
            <v>54.01.210</v>
          </cell>
          <cell r="B3716" t="str">
            <v>Base de brita graduada</v>
          </cell>
          <cell r="C3716" t="str">
            <v>M3</v>
          </cell>
          <cell r="D3716">
            <v>187.61</v>
          </cell>
          <cell r="E3716">
            <v>19.47</v>
          </cell>
          <cell r="F3716">
            <v>207.08</v>
          </cell>
        </row>
        <row r="3717">
          <cell r="A3717" t="str">
            <v>54.01.220</v>
          </cell>
          <cell r="B3717" t="str">
            <v>Base de bica corrida</v>
          </cell>
          <cell r="C3717" t="str">
            <v>M3</v>
          </cell>
          <cell r="D3717">
            <v>162.12</v>
          </cell>
          <cell r="E3717">
            <v>3</v>
          </cell>
          <cell r="F3717">
            <v>165.12</v>
          </cell>
        </row>
        <row r="3718">
          <cell r="A3718" t="str">
            <v>54.01.230</v>
          </cell>
          <cell r="B3718" t="str">
            <v>Base de macadame betuminoso</v>
          </cell>
          <cell r="C3718" t="str">
            <v>M3</v>
          </cell>
          <cell r="D3718">
            <v>993.6</v>
          </cell>
          <cell r="E3718">
            <v>14.6</v>
          </cell>
          <cell r="F3718">
            <v>1008.2</v>
          </cell>
        </row>
        <row r="3719">
          <cell r="A3719" t="str">
            <v>54.01.300</v>
          </cell>
          <cell r="B3719" t="str">
            <v>Pavimento de concreto rolado (concreto pobre) para base de pavimento rígido</v>
          </cell>
          <cell r="C3719" t="str">
            <v>M3</v>
          </cell>
          <cell r="D3719">
            <v>266.07</v>
          </cell>
          <cell r="F3719">
            <v>266.07</v>
          </cell>
        </row>
        <row r="3720">
          <cell r="A3720" t="str">
            <v>54.01.400</v>
          </cell>
          <cell r="B3720" t="str">
            <v>Abertura de caixa até 25 cm, inclui escavação, compactação, transporte e preparo do sub-leito</v>
          </cell>
          <cell r="C3720" t="str">
            <v>M2</v>
          </cell>
          <cell r="D3720">
            <v>22.52</v>
          </cell>
          <cell r="E3720">
            <v>0.44</v>
          </cell>
          <cell r="F3720">
            <v>22.96</v>
          </cell>
        </row>
        <row r="3721">
          <cell r="A3721" t="str">
            <v>54.01.410</v>
          </cell>
          <cell r="B3721" t="str">
            <v>Varrição de pavimento para recapeamento</v>
          </cell>
          <cell r="C3721" t="str">
            <v>M2</v>
          </cell>
          <cell r="E3721">
            <v>0.78</v>
          </cell>
          <cell r="F3721">
            <v>0.78</v>
          </cell>
        </row>
        <row r="3722">
          <cell r="A3722" t="str">
            <v>54.02</v>
          </cell>
          <cell r="B3722" t="str">
            <v>Pavimentacao com pedrisco e revestimento primario</v>
          </cell>
        </row>
        <row r="3723">
          <cell r="A3723" t="str">
            <v>54.02.030</v>
          </cell>
          <cell r="B3723" t="str">
            <v>Revestimento primário com pedra britada, compactação mínima de 95% do PN</v>
          </cell>
          <cell r="C3723" t="str">
            <v>M3</v>
          </cell>
          <cell r="D3723">
            <v>105.15</v>
          </cell>
          <cell r="E3723">
            <v>12.46</v>
          </cell>
          <cell r="F3723">
            <v>117.61</v>
          </cell>
        </row>
        <row r="3724">
          <cell r="A3724" t="str">
            <v>54.02.040</v>
          </cell>
          <cell r="B3724" t="str">
            <v>Camada de areia grossa compactada manualmente com compactador</v>
          </cell>
          <cell r="C3724" t="str">
            <v>M3</v>
          </cell>
          <cell r="D3724">
            <v>156.38</v>
          </cell>
          <cell r="E3724">
            <v>91.84</v>
          </cell>
          <cell r="F3724">
            <v>248.22</v>
          </cell>
        </row>
        <row r="3725">
          <cell r="A3725" t="str">
            <v>54.03</v>
          </cell>
          <cell r="B3725" t="str">
            <v>Pavimentacao flexivel</v>
          </cell>
        </row>
        <row r="3726">
          <cell r="A3726" t="str">
            <v>54.03.200</v>
          </cell>
          <cell r="B3726" t="str">
            <v>Concreto asfáltico usinado a quente - Binder</v>
          </cell>
          <cell r="C3726" t="str">
            <v>M3</v>
          </cell>
          <cell r="D3726">
            <v>1474.98</v>
          </cell>
          <cell r="E3726">
            <v>16.22</v>
          </cell>
          <cell r="F3726">
            <v>1491.2</v>
          </cell>
        </row>
        <row r="3727">
          <cell r="A3727" t="str">
            <v>54.03.210</v>
          </cell>
          <cell r="B3727" t="str">
            <v>Camada de rolamento em concreto betuminoso usinado quente - CBUQ</v>
          </cell>
          <cell r="C3727" t="str">
            <v>M3</v>
          </cell>
          <cell r="D3727">
            <v>1645.55</v>
          </cell>
          <cell r="E3727">
            <v>16.22</v>
          </cell>
          <cell r="F3727">
            <v>1661.77</v>
          </cell>
        </row>
        <row r="3728">
          <cell r="A3728" t="str">
            <v>54.03.221</v>
          </cell>
          <cell r="B3728" t="str">
            <v>Restauração de pavimento asfáltico com concreto betuminoso usinado quente - CBUQ</v>
          </cell>
          <cell r="C3728" t="str">
            <v>M3</v>
          </cell>
          <cell r="D3728">
            <v>1518.14</v>
          </cell>
          <cell r="E3728">
            <v>16.22</v>
          </cell>
          <cell r="F3728">
            <v>1534.36</v>
          </cell>
        </row>
        <row r="3729">
          <cell r="A3729" t="str">
            <v>54.03.230</v>
          </cell>
          <cell r="B3729" t="str">
            <v>Imprimação betuminosa ligante</v>
          </cell>
          <cell r="C3729" t="str">
            <v>M2</v>
          </cell>
          <cell r="D3729">
            <v>7.83</v>
          </cell>
          <cell r="E3729">
            <v>0.1</v>
          </cell>
          <cell r="F3729">
            <v>7.93</v>
          </cell>
        </row>
        <row r="3730">
          <cell r="A3730" t="str">
            <v>54.03.240</v>
          </cell>
          <cell r="B3730" t="str">
            <v>Imprimação betuminosa impermeabilizante</v>
          </cell>
          <cell r="C3730" t="str">
            <v>M2</v>
          </cell>
          <cell r="D3730">
            <v>16.18</v>
          </cell>
          <cell r="E3730">
            <v>0.12</v>
          </cell>
          <cell r="F3730">
            <v>16.3</v>
          </cell>
        </row>
        <row r="3731">
          <cell r="A3731" t="str">
            <v>54.03.250</v>
          </cell>
          <cell r="B3731" t="str">
            <v>Revestimento de pré-misturado a quente</v>
          </cell>
          <cell r="C3731" t="str">
            <v>M3</v>
          </cell>
          <cell r="D3731">
            <v>1442.23</v>
          </cell>
          <cell r="E3731">
            <v>16.22</v>
          </cell>
          <cell r="F3731">
            <v>1458.45</v>
          </cell>
        </row>
        <row r="3732">
          <cell r="A3732" t="str">
            <v>54.03.260</v>
          </cell>
          <cell r="B3732" t="str">
            <v>Revestimento de pré-misturado a frio</v>
          </cell>
          <cell r="C3732" t="str">
            <v>M3</v>
          </cell>
          <cell r="D3732">
            <v>1508.33</v>
          </cell>
          <cell r="E3732">
            <v>38.94</v>
          </cell>
          <cell r="F3732">
            <v>1547.27</v>
          </cell>
        </row>
        <row r="3733">
          <cell r="A3733" t="str">
            <v>54.04</v>
          </cell>
          <cell r="B3733" t="str">
            <v>Pavimentacao em paralelepipedos e blocos de concreto</v>
          </cell>
        </row>
        <row r="3734">
          <cell r="A3734" t="str">
            <v>54.04.030</v>
          </cell>
          <cell r="B3734" t="str">
            <v>Pavimentação em paralelepípedo, sem rejunte</v>
          </cell>
          <cell r="C3734" t="str">
            <v>M2</v>
          </cell>
          <cell r="D3734">
            <v>190.82</v>
          </cell>
          <cell r="E3734">
            <v>24.89</v>
          </cell>
          <cell r="F3734">
            <v>215.71</v>
          </cell>
        </row>
        <row r="3735">
          <cell r="A3735" t="str">
            <v>54.04.040</v>
          </cell>
          <cell r="B3735" t="str">
            <v>Rejuntamento de paralelepípedo com areia</v>
          </cell>
          <cell r="C3735" t="str">
            <v>M2</v>
          </cell>
          <cell r="D3735">
            <v>17.61</v>
          </cell>
          <cell r="E3735">
            <v>1.95</v>
          </cell>
          <cell r="F3735">
            <v>19.559999999999999</v>
          </cell>
        </row>
        <row r="3736">
          <cell r="A3736" t="str">
            <v>54.04.050</v>
          </cell>
          <cell r="B3736" t="str">
            <v>Rejuntamento de paralelepípedo com argamassa de cimento e areia 1:3</v>
          </cell>
          <cell r="C3736" t="str">
            <v>M2</v>
          </cell>
          <cell r="D3736">
            <v>9.58</v>
          </cell>
          <cell r="E3736">
            <v>6.04</v>
          </cell>
          <cell r="F3736">
            <v>15.62</v>
          </cell>
        </row>
        <row r="3737">
          <cell r="A3737" t="str">
            <v>54.04.060</v>
          </cell>
          <cell r="B3737" t="str">
            <v>Rejuntamento de paralelepípedo com asfalto e pedrisco</v>
          </cell>
          <cell r="C3737" t="str">
            <v>M2</v>
          </cell>
          <cell r="D3737">
            <v>53.86</v>
          </cell>
          <cell r="E3737">
            <v>4.87</v>
          </cell>
          <cell r="F3737">
            <v>58.73</v>
          </cell>
        </row>
        <row r="3738">
          <cell r="A3738" t="str">
            <v>54.04.340</v>
          </cell>
          <cell r="B3738" t="str">
            <v>Pavimentação em lajota de concreto 35 MPa, espessura 6 cm, cor natural, tipos: raquete, retangular, sextavado e 16 faces, com rejunte em areia</v>
          </cell>
          <cell r="C3738" t="str">
            <v>M2</v>
          </cell>
          <cell r="D3738">
            <v>74.94</v>
          </cell>
          <cell r="E3738">
            <v>18.79</v>
          </cell>
          <cell r="F3738">
            <v>93.73</v>
          </cell>
        </row>
        <row r="3739">
          <cell r="A3739" t="str">
            <v>54.04.342</v>
          </cell>
          <cell r="B3739" t="str">
            <v>Pavimentação em lajota de concreto 35 MPa, espessura 6 cm, colorido, tipos: raquete, retangular, sextavado e 16 faces, com rejunte em areia</v>
          </cell>
          <cell r="C3739" t="str">
            <v>M2</v>
          </cell>
          <cell r="D3739">
            <v>67</v>
          </cell>
          <cell r="E3739">
            <v>18.79</v>
          </cell>
          <cell r="F3739">
            <v>85.79</v>
          </cell>
        </row>
        <row r="3740">
          <cell r="A3740" t="str">
            <v>54.04.350</v>
          </cell>
          <cell r="B3740" t="str">
            <v>Pavimentação em lajota de concreto 35 MPa, espessura 8 cm, tipos: raquete, retangular, sextavado e 16 faces, com rejunte em areia</v>
          </cell>
          <cell r="C3740" t="str">
            <v>M2</v>
          </cell>
          <cell r="D3740">
            <v>81.33</v>
          </cell>
          <cell r="E3740">
            <v>25.06</v>
          </cell>
          <cell r="F3740">
            <v>106.39</v>
          </cell>
        </row>
        <row r="3741">
          <cell r="A3741" t="str">
            <v>54.04.360</v>
          </cell>
          <cell r="B3741" t="str">
            <v>Bloco diagonal em concreto tipo piso drenante para plantio de grama - 50 x 50 x 10 cm</v>
          </cell>
          <cell r="C3741" t="str">
            <v>M2</v>
          </cell>
          <cell r="D3741">
            <v>88.8</v>
          </cell>
          <cell r="E3741">
            <v>9.1999999999999993</v>
          </cell>
          <cell r="F3741">
            <v>98</v>
          </cell>
        </row>
        <row r="3742">
          <cell r="A3742" t="str">
            <v>54.04.392</v>
          </cell>
          <cell r="B3742" t="str">
            <v>Piso em placa de concreto permeável drenante, cor natural - espessura de 6 cm</v>
          </cell>
          <cell r="C3742" t="str">
            <v>M2</v>
          </cell>
          <cell r="D3742">
            <v>104.35</v>
          </cell>
          <cell r="E3742">
            <v>19.48</v>
          </cell>
          <cell r="F3742">
            <v>123.83</v>
          </cell>
        </row>
        <row r="3743">
          <cell r="A3743" t="str">
            <v>54.04.393</v>
          </cell>
          <cell r="B3743" t="str">
            <v>Piso em placa de concreto permeável drenante, cor natural - espessura de 8 cm</v>
          </cell>
          <cell r="C3743" t="str">
            <v>M2</v>
          </cell>
          <cell r="D3743">
            <v>101.51</v>
          </cell>
          <cell r="E3743">
            <v>19.48</v>
          </cell>
          <cell r="F3743">
            <v>120.99</v>
          </cell>
        </row>
        <row r="3744">
          <cell r="A3744" t="str">
            <v>54.06</v>
          </cell>
          <cell r="B3744" t="str">
            <v>Guias e sarjetas</v>
          </cell>
        </row>
        <row r="3745">
          <cell r="A3745" t="str">
            <v>54.06.020</v>
          </cell>
          <cell r="B3745" t="str">
            <v>Guia pré-moldada curva tipo PMSP 100 - fck 25 MPa</v>
          </cell>
          <cell r="C3745" t="str">
            <v>M</v>
          </cell>
          <cell r="D3745">
            <v>42.26</v>
          </cell>
          <cell r="E3745">
            <v>11.75</v>
          </cell>
          <cell r="F3745">
            <v>54.01</v>
          </cell>
        </row>
        <row r="3746">
          <cell r="A3746" t="str">
            <v>54.06.040</v>
          </cell>
          <cell r="B3746" t="str">
            <v>Guia pré-moldada reta tipo PMSP 100 - fck 25 MPa</v>
          </cell>
          <cell r="C3746" t="str">
            <v>M</v>
          </cell>
          <cell r="D3746">
            <v>38.08</v>
          </cell>
          <cell r="E3746">
            <v>11.75</v>
          </cell>
          <cell r="F3746">
            <v>49.83</v>
          </cell>
        </row>
        <row r="3747">
          <cell r="A3747" t="str">
            <v>54.06.100</v>
          </cell>
          <cell r="B3747" t="str">
            <v>Base em concreto com fck de 20 MPa, para guias, sarjetas ou sarjetões</v>
          </cell>
          <cell r="C3747" t="str">
            <v>M3</v>
          </cell>
          <cell r="D3747">
            <v>454.3</v>
          </cell>
          <cell r="E3747">
            <v>42.31</v>
          </cell>
          <cell r="F3747">
            <v>496.61</v>
          </cell>
        </row>
        <row r="3748">
          <cell r="A3748" t="str">
            <v>54.06.110</v>
          </cell>
          <cell r="B3748" t="str">
            <v>Base em concreto com fck de 25 MPa, para guias, sarjetas ou sarjetões</v>
          </cell>
          <cell r="C3748" t="str">
            <v>M3</v>
          </cell>
          <cell r="D3748">
            <v>471.61</v>
          </cell>
          <cell r="E3748">
            <v>42.31</v>
          </cell>
          <cell r="F3748">
            <v>513.91999999999996</v>
          </cell>
        </row>
        <row r="3749">
          <cell r="A3749" t="str">
            <v>54.06.151</v>
          </cell>
          <cell r="B3749" t="str">
            <v>Execução de perfil extrusado no local, sem concreto</v>
          </cell>
          <cell r="C3749" t="str">
            <v>M3</v>
          </cell>
          <cell r="D3749">
            <v>75.33</v>
          </cell>
          <cell r="E3749">
            <v>304.77999999999997</v>
          </cell>
          <cell r="F3749">
            <v>380.11</v>
          </cell>
        </row>
        <row r="3750">
          <cell r="A3750" t="str">
            <v>54.06.160</v>
          </cell>
          <cell r="B3750" t="str">
            <v>Sarjeta ou sarjetão moldado no local, tipo PMSP em concreto com fck 20 MPa</v>
          </cell>
          <cell r="C3750" t="str">
            <v>M3</v>
          </cell>
          <cell r="D3750">
            <v>632.77</v>
          </cell>
          <cell r="E3750">
            <v>86.32</v>
          </cell>
          <cell r="F3750">
            <v>719.09</v>
          </cell>
        </row>
        <row r="3751">
          <cell r="A3751" t="str">
            <v>54.06.170</v>
          </cell>
          <cell r="B3751" t="str">
            <v>Sarjeta ou sarjetão moldado no local, tipo PMSP em concreto com fck 25 MPa</v>
          </cell>
          <cell r="C3751" t="str">
            <v>M3</v>
          </cell>
          <cell r="D3751">
            <v>650.08000000000004</v>
          </cell>
          <cell r="E3751">
            <v>86.32</v>
          </cell>
          <cell r="F3751">
            <v>736.4</v>
          </cell>
        </row>
        <row r="3752">
          <cell r="A3752" t="str">
            <v>54.07</v>
          </cell>
          <cell r="B3752" t="str">
            <v>Calcadas e passeios.</v>
          </cell>
        </row>
        <row r="3753">
          <cell r="A3753" t="str">
            <v>54.07.040</v>
          </cell>
          <cell r="B3753" t="str">
            <v>Passeio em mosaico português</v>
          </cell>
          <cell r="C3753" t="str">
            <v>M2</v>
          </cell>
          <cell r="D3753">
            <v>238.42</v>
          </cell>
          <cell r="F3753">
            <v>238.42</v>
          </cell>
        </row>
        <row r="3754">
          <cell r="A3754" t="str">
            <v>54.07.110</v>
          </cell>
          <cell r="B3754" t="str">
            <v>Piso em ladrilho hidráulico preto, branco e cinza 20 x 20 cm, assentado com argamassa colante industrializada</v>
          </cell>
          <cell r="C3754" t="str">
            <v>M2</v>
          </cell>
          <cell r="D3754">
            <v>79.25</v>
          </cell>
          <cell r="E3754">
            <v>11</v>
          </cell>
          <cell r="F3754">
            <v>90.25</v>
          </cell>
        </row>
        <row r="3755">
          <cell r="A3755" t="str">
            <v>54.07.130</v>
          </cell>
          <cell r="B3755" t="str">
            <v>Piso em ladrilho hidráulico várias cores 20 x 20 cm, assentado com argamassa colante industrializada</v>
          </cell>
          <cell r="C3755" t="str">
            <v>M2</v>
          </cell>
          <cell r="D3755">
            <v>79.5</v>
          </cell>
          <cell r="E3755">
            <v>11</v>
          </cell>
          <cell r="F3755">
            <v>90.5</v>
          </cell>
        </row>
        <row r="3756">
          <cell r="A3756" t="str">
            <v>54.07.210</v>
          </cell>
          <cell r="B3756" t="str">
            <v>Rejuntamento de piso em ladrilho hidráulico (20 x 20 x 1,8 cm) com argamassa industrializada para rejunte, juntas de 2 mm</v>
          </cell>
          <cell r="C3756" t="str">
            <v>M2</v>
          </cell>
          <cell r="D3756">
            <v>4.2</v>
          </cell>
          <cell r="E3756">
            <v>9.81</v>
          </cell>
          <cell r="F3756">
            <v>14.01</v>
          </cell>
        </row>
        <row r="3757">
          <cell r="A3757" t="str">
            <v>54.07.240</v>
          </cell>
          <cell r="B3757" t="str">
            <v>Rejuntamento de piso em ladrilho hidráulico (30 x 30 x 2,5 cm), com cimento branco, juntas de 2 mm</v>
          </cell>
          <cell r="C3757" t="str">
            <v>M2</v>
          </cell>
          <cell r="D3757">
            <v>2.04</v>
          </cell>
          <cell r="E3757">
            <v>9.81</v>
          </cell>
          <cell r="F3757">
            <v>11.85</v>
          </cell>
        </row>
        <row r="3758">
          <cell r="A3758" t="str">
            <v>54.07.260</v>
          </cell>
          <cell r="B3758" t="str">
            <v>Piso em ladrilho hidráulico tipo rampa várias cores 30 x 30 cm, antiderrapante, assentado com argamassa mista</v>
          </cell>
          <cell r="C3758" t="str">
            <v>M2</v>
          </cell>
          <cell r="D3758">
            <v>100.31</v>
          </cell>
          <cell r="E3758">
            <v>27.84</v>
          </cell>
          <cell r="F3758">
            <v>128.15</v>
          </cell>
        </row>
        <row r="3759">
          <cell r="A3759" t="str">
            <v>54.20</v>
          </cell>
          <cell r="B3759" t="str">
            <v>Reparos, conservacoes e complementos - GRUPO 54</v>
          </cell>
        </row>
        <row r="3760">
          <cell r="A3760" t="str">
            <v>54.20.040</v>
          </cell>
          <cell r="B3760" t="str">
            <v>Bate-roda em concreto pré-moldado</v>
          </cell>
          <cell r="C3760" t="str">
            <v>M</v>
          </cell>
          <cell r="D3760">
            <v>61.27</v>
          </cell>
          <cell r="E3760">
            <v>13.43</v>
          </cell>
          <cell r="F3760">
            <v>74.7</v>
          </cell>
        </row>
        <row r="3761">
          <cell r="A3761" t="str">
            <v>54.20.100</v>
          </cell>
          <cell r="B3761" t="str">
            <v>Reassentamento de guia pré-moldada reta e/ou curva</v>
          </cell>
          <cell r="C3761" t="str">
            <v>M</v>
          </cell>
          <cell r="D3761">
            <v>8.9700000000000006</v>
          </cell>
          <cell r="E3761">
            <v>11.75</v>
          </cell>
          <cell r="F3761">
            <v>20.72</v>
          </cell>
        </row>
        <row r="3762">
          <cell r="A3762" t="str">
            <v>54.20.110</v>
          </cell>
          <cell r="B3762" t="str">
            <v>Reassentamento de paralelepípedos, sem rejunte</v>
          </cell>
          <cell r="C3762" t="str">
            <v>M2</v>
          </cell>
          <cell r="D3762">
            <v>13.28</v>
          </cell>
          <cell r="E3762">
            <v>24.89</v>
          </cell>
          <cell r="F3762">
            <v>38.17</v>
          </cell>
        </row>
        <row r="3763">
          <cell r="A3763" t="str">
            <v>54.20.120</v>
          </cell>
          <cell r="B3763" t="str">
            <v>Reassentamento de pavimentação em lajota de concreto, espessura 6 cm, com rejunte em areia</v>
          </cell>
          <cell r="C3763" t="str">
            <v>M2</v>
          </cell>
          <cell r="D3763">
            <v>8.5399999999999991</v>
          </cell>
          <cell r="E3763">
            <v>15.38</v>
          </cell>
          <cell r="F3763">
            <v>23.92</v>
          </cell>
        </row>
        <row r="3764">
          <cell r="A3764" t="str">
            <v>54.20.130</v>
          </cell>
          <cell r="B3764" t="str">
            <v>Reassentamento de pavimentação em lajota de concreto, espessura 8 cm, com rejunte em areia</v>
          </cell>
          <cell r="C3764" t="str">
            <v>M2</v>
          </cell>
          <cell r="D3764">
            <v>8.65</v>
          </cell>
          <cell r="E3764">
            <v>17.82</v>
          </cell>
          <cell r="F3764">
            <v>26.47</v>
          </cell>
        </row>
        <row r="3765">
          <cell r="A3765" t="str">
            <v>54.20.140</v>
          </cell>
          <cell r="B3765" t="str">
            <v>Reassentamento de pavimentação em lajota de concreto, espessura 10 cm, com rejunte em areia</v>
          </cell>
          <cell r="C3765" t="str">
            <v>M2</v>
          </cell>
          <cell r="D3765">
            <v>8.81</v>
          </cell>
          <cell r="E3765">
            <v>21.39</v>
          </cell>
          <cell r="F3765">
            <v>30.2</v>
          </cell>
        </row>
        <row r="3766">
          <cell r="A3766" t="str">
            <v>55</v>
          </cell>
          <cell r="B3766" t="str">
            <v>LIMPEZA E ARREMATE</v>
          </cell>
        </row>
        <row r="3767">
          <cell r="A3767" t="str">
            <v>55.01</v>
          </cell>
          <cell r="B3767" t="str">
            <v>Limpeza de obra</v>
          </cell>
        </row>
        <row r="3768">
          <cell r="A3768" t="str">
            <v>55.01.020</v>
          </cell>
          <cell r="B3768" t="str">
            <v>Limpeza final da obra</v>
          </cell>
          <cell r="C3768" t="str">
            <v>M2</v>
          </cell>
          <cell r="E3768">
            <v>13.63</v>
          </cell>
          <cell r="F3768">
            <v>13.63</v>
          </cell>
        </row>
        <row r="3769">
          <cell r="A3769" t="str">
            <v>55.01.030</v>
          </cell>
          <cell r="B3769" t="str">
            <v>Limpeza complementar com hidrojateamento</v>
          </cell>
          <cell r="C3769" t="str">
            <v>M2</v>
          </cell>
          <cell r="D3769">
            <v>2.41</v>
          </cell>
          <cell r="E3769">
            <v>5.65</v>
          </cell>
          <cell r="F3769">
            <v>8.06</v>
          </cell>
        </row>
        <row r="3770">
          <cell r="A3770" t="str">
            <v>55.01.070</v>
          </cell>
          <cell r="B3770" t="str">
            <v>Limpeza complementar e especial de piso com produtos químicos</v>
          </cell>
          <cell r="C3770" t="str">
            <v>M2</v>
          </cell>
          <cell r="D3770">
            <v>2.57</v>
          </cell>
          <cell r="E3770">
            <v>3.89</v>
          </cell>
          <cell r="F3770">
            <v>6.46</v>
          </cell>
        </row>
        <row r="3771">
          <cell r="A3771" t="str">
            <v>55.01.080</v>
          </cell>
          <cell r="B3771" t="str">
            <v>Limpeza complementar e especial de peças e aparelhos sanitários</v>
          </cell>
          <cell r="C3771" t="str">
            <v>UN</v>
          </cell>
          <cell r="E3771">
            <v>15.58</v>
          </cell>
          <cell r="F3771">
            <v>15.58</v>
          </cell>
        </row>
        <row r="3772">
          <cell r="A3772" t="str">
            <v>55.01.100</v>
          </cell>
          <cell r="B3772" t="str">
            <v>Limpeza complementar e especial de vidros</v>
          </cell>
          <cell r="C3772" t="str">
            <v>M2</v>
          </cell>
          <cell r="E3772">
            <v>14.6</v>
          </cell>
          <cell r="F3772">
            <v>14.6</v>
          </cell>
        </row>
        <row r="3773">
          <cell r="A3773" t="str">
            <v>55.01.130</v>
          </cell>
          <cell r="B3773" t="str">
            <v>Limpeza e lavagem de superfície revestida com material cerâmico ou pastilhas por hidrojateamento com rejuntamento</v>
          </cell>
          <cell r="C3773" t="str">
            <v>M2</v>
          </cell>
          <cell r="D3773">
            <v>6.89</v>
          </cell>
          <cell r="E3773">
            <v>5.65</v>
          </cell>
          <cell r="F3773">
            <v>12.54</v>
          </cell>
        </row>
        <row r="3774">
          <cell r="A3774" t="str">
            <v>55.01.140</v>
          </cell>
          <cell r="B3774" t="str">
            <v>Limpeza de superfície com hidrojateamento</v>
          </cell>
          <cell r="C3774" t="str">
            <v>M2</v>
          </cell>
          <cell r="D3774">
            <v>6.2</v>
          </cell>
          <cell r="F3774">
            <v>6.2</v>
          </cell>
        </row>
        <row r="3775">
          <cell r="A3775" t="str">
            <v>55.02</v>
          </cell>
          <cell r="B3775" t="str">
            <v>Limpeza e desinfeccao sanitaria</v>
          </cell>
        </row>
        <row r="3776">
          <cell r="A3776" t="str">
            <v>55.02.010</v>
          </cell>
          <cell r="B3776" t="str">
            <v>Limpeza de caixa de inspeção</v>
          </cell>
          <cell r="C3776" t="str">
            <v>UN</v>
          </cell>
          <cell r="E3776">
            <v>5.84</v>
          </cell>
          <cell r="F3776">
            <v>5.84</v>
          </cell>
        </row>
        <row r="3777">
          <cell r="A3777" t="str">
            <v>55.02.012</v>
          </cell>
          <cell r="B3777" t="str">
            <v>Limpeza de caixa de passagem, poço de visita ou bueiro</v>
          </cell>
          <cell r="C3777" t="str">
            <v>UN</v>
          </cell>
          <cell r="D3777">
            <v>24.97</v>
          </cell>
          <cell r="E3777">
            <v>19.47</v>
          </cell>
          <cell r="F3777">
            <v>44.44</v>
          </cell>
        </row>
        <row r="3778">
          <cell r="A3778" t="str">
            <v>55.02.020</v>
          </cell>
          <cell r="B3778" t="str">
            <v>Limpeza de fossa</v>
          </cell>
          <cell r="C3778" t="str">
            <v>M3</v>
          </cell>
          <cell r="D3778">
            <v>192.78</v>
          </cell>
          <cell r="F3778">
            <v>192.78</v>
          </cell>
        </row>
        <row r="3779">
          <cell r="A3779" t="str">
            <v>55.02.040</v>
          </cell>
          <cell r="B3779" t="str">
            <v>Limpeza e desobstrução de boca de lobo</v>
          </cell>
          <cell r="C3779" t="str">
            <v>UN</v>
          </cell>
          <cell r="E3779">
            <v>21.59</v>
          </cell>
          <cell r="F3779">
            <v>21.59</v>
          </cell>
        </row>
        <row r="3780">
          <cell r="A3780" t="str">
            <v>55.02.050</v>
          </cell>
          <cell r="B3780" t="str">
            <v>Limpeza e desobstrução de canaletas ou tubulações de águas pluviais</v>
          </cell>
          <cell r="C3780" t="str">
            <v>M</v>
          </cell>
          <cell r="E3780">
            <v>10.79</v>
          </cell>
          <cell r="F3780">
            <v>10.79</v>
          </cell>
        </row>
        <row r="3781">
          <cell r="A3781" t="str">
            <v>55.02.060</v>
          </cell>
          <cell r="B3781" t="str">
            <v>Limpeza e desentupimento manual de tubulação de esgoto predial</v>
          </cell>
          <cell r="C3781" t="str">
            <v>M</v>
          </cell>
          <cell r="E3781">
            <v>11.52</v>
          </cell>
          <cell r="F3781">
            <v>11.52</v>
          </cell>
        </row>
        <row r="3782">
          <cell r="A3782" t="str">
            <v>55.10</v>
          </cell>
          <cell r="B3782" t="str">
            <v>Remocao de entulho</v>
          </cell>
        </row>
        <row r="3783">
          <cell r="A3783" t="str">
            <v>55.10.030</v>
          </cell>
          <cell r="B3783" t="str">
            <v>Locação de duto coletor de entulho</v>
          </cell>
          <cell r="C3783" t="str">
            <v>MXMES</v>
          </cell>
          <cell r="D3783">
            <v>80.739999999999995</v>
          </cell>
          <cell r="F3783">
            <v>80.739999999999995</v>
          </cell>
        </row>
        <row r="3784">
          <cell r="A3784" t="str">
            <v>61</v>
          </cell>
          <cell r="B3784" t="str">
            <v>CONFORTO MECANICO, EQUIPAMENTO E SISTEMA</v>
          </cell>
        </row>
        <row r="3785">
          <cell r="A3785" t="str">
            <v>61.01</v>
          </cell>
          <cell r="B3785" t="str">
            <v>Elevador</v>
          </cell>
        </row>
        <row r="3786">
          <cell r="A3786" t="str">
            <v>61.01.670</v>
          </cell>
          <cell r="B3786" t="str">
            <v>Elevador para passageiros, uso interno com capacidade mínima de 600 kg para duas paradas, portas unilaterais</v>
          </cell>
          <cell r="C3786" t="str">
            <v>CJ</v>
          </cell>
          <cell r="D3786">
            <v>111154.74</v>
          </cell>
          <cell r="F3786">
            <v>111154.74</v>
          </cell>
        </row>
        <row r="3787">
          <cell r="A3787" t="str">
            <v>61.01.680</v>
          </cell>
          <cell r="B3787" t="str">
            <v>Elevador para passageiros, uso interno com capacidade mínima de 600 kg para três paradas, portas unilaterais</v>
          </cell>
          <cell r="C3787" t="str">
            <v>CJ</v>
          </cell>
          <cell r="D3787">
            <v>127555</v>
          </cell>
          <cell r="F3787">
            <v>127555</v>
          </cell>
        </row>
        <row r="3788">
          <cell r="A3788" t="str">
            <v>61.01.690</v>
          </cell>
          <cell r="B3788" t="str">
            <v>Elevador para passageiros, uso interno com capacidade mínima de 600 kg para três paradas, portas bilaterais</v>
          </cell>
          <cell r="C3788" t="str">
            <v>CJ</v>
          </cell>
          <cell r="D3788">
            <v>130646.19</v>
          </cell>
          <cell r="F3788">
            <v>130646.19</v>
          </cell>
        </row>
        <row r="3789">
          <cell r="A3789" t="str">
            <v>61.01.760</v>
          </cell>
          <cell r="B3789" t="str">
            <v>Elevador para passageiros, uso interno com capacidade mínima de 600 kg para quatro paradas, portas bilaterais</v>
          </cell>
          <cell r="C3789" t="str">
            <v>CJ</v>
          </cell>
          <cell r="D3789">
            <v>140412.67000000001</v>
          </cell>
          <cell r="F3789">
            <v>140412.67000000001</v>
          </cell>
        </row>
        <row r="3790">
          <cell r="A3790" t="str">
            <v>61.01.770</v>
          </cell>
          <cell r="B3790" t="str">
            <v>Elevador para passageiros, uso interno com capacidade mínima de 600 kg para quatro paradas, portas unilaterais</v>
          </cell>
          <cell r="C3790" t="str">
            <v>CJ</v>
          </cell>
          <cell r="D3790">
            <v>142105</v>
          </cell>
          <cell r="F3790">
            <v>142105</v>
          </cell>
        </row>
        <row r="3791">
          <cell r="A3791" t="str">
            <v>61.01.800</v>
          </cell>
          <cell r="B3791" t="str">
            <v>Fechamento em vidro laminado para caixa de elevador</v>
          </cell>
          <cell r="C3791" t="str">
            <v>M2</v>
          </cell>
          <cell r="D3791">
            <v>885.24</v>
          </cell>
          <cell r="F3791">
            <v>885.24</v>
          </cell>
        </row>
        <row r="3792">
          <cell r="A3792" t="str">
            <v>61.10</v>
          </cell>
          <cell r="B3792" t="str">
            <v>Climatizacao</v>
          </cell>
        </row>
        <row r="3793">
          <cell r="A3793" t="str">
            <v>61.10.001</v>
          </cell>
          <cell r="B3793" t="str">
            <v>Resfriadora de líquidos (chiller), com compressor e condensação à ar, capacidade de 120 TR</v>
          </cell>
          <cell r="C3793" t="str">
            <v>UN</v>
          </cell>
          <cell r="D3793">
            <v>436717.93</v>
          </cell>
          <cell r="E3793">
            <v>29750.9</v>
          </cell>
          <cell r="F3793">
            <v>466468.83</v>
          </cell>
        </row>
        <row r="3794">
          <cell r="A3794" t="str">
            <v>61.10.007</v>
          </cell>
          <cell r="B3794" t="str">
            <v>Resfriadora de líquidos (chiller), com compressor e condensação à ar, capacidade de 160 TR</v>
          </cell>
          <cell r="C3794" t="str">
            <v>UN</v>
          </cell>
          <cell r="D3794">
            <v>394284.88</v>
          </cell>
          <cell r="E3794">
            <v>31691.81</v>
          </cell>
          <cell r="F3794">
            <v>425976.69</v>
          </cell>
        </row>
        <row r="3795">
          <cell r="A3795" t="str">
            <v>61.10.010</v>
          </cell>
          <cell r="B3795" t="str">
            <v>Resfriadora de líquidos (chiller), com compressor e condensação à ar, capacidade de 200-210 TR</v>
          </cell>
          <cell r="C3795" t="str">
            <v>UN</v>
          </cell>
          <cell r="D3795">
            <v>728423.82</v>
          </cell>
          <cell r="E3795">
            <v>28813.3</v>
          </cell>
          <cell r="F3795">
            <v>757237.12</v>
          </cell>
        </row>
        <row r="3796">
          <cell r="A3796" t="str">
            <v>61.10.012</v>
          </cell>
          <cell r="B3796" t="str">
            <v>Resfriadora de líquidos (chiller), com compressor e condensação à ar, capacidade de 80 TR</v>
          </cell>
          <cell r="C3796" t="str">
            <v>UN</v>
          </cell>
          <cell r="D3796">
            <v>252909.31</v>
          </cell>
          <cell r="E3796">
            <v>23800.720000000001</v>
          </cell>
          <cell r="F3796">
            <v>276710.03000000003</v>
          </cell>
        </row>
        <row r="3797">
          <cell r="A3797" t="str">
            <v>61.10.014</v>
          </cell>
          <cell r="B3797" t="str">
            <v>Resfriadora de líquidos (chiller), com compressor e condensação à ar, capacidade de 20 TR</v>
          </cell>
          <cell r="C3797" t="str">
            <v>UN</v>
          </cell>
          <cell r="D3797">
            <v>90239.13</v>
          </cell>
          <cell r="E3797">
            <v>14875.46</v>
          </cell>
          <cell r="F3797">
            <v>105114.59</v>
          </cell>
        </row>
        <row r="3798">
          <cell r="A3798" t="str">
            <v>61.10.100</v>
          </cell>
          <cell r="B3798" t="str">
            <v>Tratamento de ar (fan-coil) tipo Air Handling Unit de concepção modular, capacidade de 10 TR</v>
          </cell>
          <cell r="C3798" t="str">
            <v>UN</v>
          </cell>
          <cell r="D3798">
            <v>19486.64</v>
          </cell>
          <cell r="E3798">
            <v>3520.9</v>
          </cell>
          <cell r="F3798">
            <v>23007.54</v>
          </cell>
        </row>
        <row r="3799">
          <cell r="A3799" t="str">
            <v>61.10.101</v>
          </cell>
          <cell r="B3799" t="str">
            <v>Tratamento de ar (Fan-Coil) tipo Air Handling Unit de concepção modular, capacidade de 6 TR</v>
          </cell>
          <cell r="C3799" t="str">
            <v>UN</v>
          </cell>
          <cell r="D3799">
            <v>16368.28</v>
          </cell>
          <cell r="E3799">
            <v>3520.9</v>
          </cell>
          <cell r="F3799">
            <v>19889.18</v>
          </cell>
        </row>
        <row r="3800">
          <cell r="A3800" t="str">
            <v>61.10.110</v>
          </cell>
          <cell r="B3800" t="str">
            <v>Tratamento de ar (fan-coil) tipo Air Handling Unit de concepção modular, capacidade de 40 TR</v>
          </cell>
          <cell r="C3800" t="str">
            <v>UN</v>
          </cell>
          <cell r="D3800">
            <v>53476.74</v>
          </cell>
          <cell r="E3800">
            <v>7692.24</v>
          </cell>
          <cell r="F3800">
            <v>61168.98</v>
          </cell>
        </row>
        <row r="3801">
          <cell r="A3801" t="str">
            <v>61.10.120</v>
          </cell>
          <cell r="B3801" t="str">
            <v>Tratamento de ar (fan-coil) tipo Air Handling Unit de concepção modular, capacidade de 50 TR</v>
          </cell>
          <cell r="C3801" t="str">
            <v>UN</v>
          </cell>
          <cell r="D3801">
            <v>48773.47</v>
          </cell>
          <cell r="E3801">
            <v>9385.7999999999993</v>
          </cell>
          <cell r="F3801">
            <v>58159.27</v>
          </cell>
        </row>
        <row r="3802">
          <cell r="A3802" t="str">
            <v>61.10.200</v>
          </cell>
          <cell r="B3802" t="str">
            <v>Tratamento de ar compacta fancolete hidrônico tipo piso-teto, vazão de ar nominal 637 m³/h, capacidade de refrigeração 14.000 Btu/h - 1,2 TR</v>
          </cell>
          <cell r="C3802" t="str">
            <v>UN</v>
          </cell>
          <cell r="D3802">
            <v>4999.8</v>
          </cell>
          <cell r="E3802">
            <v>594.32000000000005</v>
          </cell>
          <cell r="F3802">
            <v>5594.12</v>
          </cell>
        </row>
        <row r="3803">
          <cell r="A3803" t="str">
            <v>61.10.210</v>
          </cell>
          <cell r="B3803" t="str">
            <v>Tratamento de ar compacta fancolete hidrônico tipo piso-teto, vazão de ar nominal 1.215 m³/h, capacidade de refrigeração 25.000 Btu/h - 2,1 TR</v>
          </cell>
          <cell r="C3803" t="str">
            <v>UN</v>
          </cell>
          <cell r="D3803">
            <v>5420.84</v>
          </cell>
          <cell r="E3803">
            <v>742.9</v>
          </cell>
          <cell r="F3803">
            <v>6163.74</v>
          </cell>
        </row>
        <row r="3804">
          <cell r="A3804" t="str">
            <v>61.10.220</v>
          </cell>
          <cell r="B3804" t="str">
            <v>Tratamento de ar compacta fancolete hidrônico tipo piso-teto, vazão de ar nominal 1.758 m³/h, capacidade de refrigeração 36.000 Btu/h - 3,0 TR</v>
          </cell>
          <cell r="C3804" t="str">
            <v>UN</v>
          </cell>
          <cell r="D3804">
            <v>6962.92</v>
          </cell>
          <cell r="E3804">
            <v>891.48</v>
          </cell>
          <cell r="F3804">
            <v>7854.4</v>
          </cell>
        </row>
        <row r="3805">
          <cell r="A3805" t="str">
            <v>61.10.230</v>
          </cell>
          <cell r="B3805" t="str">
            <v>Tratamento de ar compacta fancolete hidrônico tipo piso-teto, vazão de ar nominal 2.166 m³/h, capacidade de refrigeração 48.000 Btu/h - 4,0 TR</v>
          </cell>
          <cell r="C3805" t="str">
            <v>UN</v>
          </cell>
          <cell r="D3805">
            <v>6868.54</v>
          </cell>
          <cell r="E3805">
            <v>965.77</v>
          </cell>
          <cell r="F3805">
            <v>7834.31</v>
          </cell>
        </row>
        <row r="3806">
          <cell r="A3806" t="str">
            <v>61.10.250</v>
          </cell>
          <cell r="B3806" t="str">
            <v>Tratamento de ar compacta fancolete hidrônico tipo cassete, capacidade de refrigeração 20.000 Btu/h - 1,6 TR</v>
          </cell>
          <cell r="C3806" t="str">
            <v>UN</v>
          </cell>
          <cell r="D3806">
            <v>5087.8</v>
          </cell>
          <cell r="E3806">
            <v>465.21</v>
          </cell>
          <cell r="F3806">
            <v>5553.01</v>
          </cell>
        </row>
        <row r="3807">
          <cell r="A3807" t="str">
            <v>61.10.260</v>
          </cell>
          <cell r="B3807" t="str">
            <v>Tratamento de ar compacta fancolete hidrônico tipo cassete, capacidade de refrigeração 25.000 Btu/h - 2,1 TR</v>
          </cell>
          <cell r="C3807" t="str">
            <v>UN</v>
          </cell>
          <cell r="D3807">
            <v>5234.43</v>
          </cell>
          <cell r="E3807">
            <v>465.21</v>
          </cell>
          <cell r="F3807">
            <v>5699.64</v>
          </cell>
        </row>
        <row r="3808">
          <cell r="A3808" t="str">
            <v>61.10.270</v>
          </cell>
          <cell r="B3808" t="str">
            <v>Tratamento de ar compacta fancolete hidrônico tipo cassete, capacidade de refrigeração 32.000 Btu/h - 2,6 TR</v>
          </cell>
          <cell r="C3808" t="str">
            <v>UN</v>
          </cell>
          <cell r="D3808">
            <v>5827.16</v>
          </cell>
          <cell r="E3808">
            <v>465.21</v>
          </cell>
          <cell r="F3808">
            <v>6292.37</v>
          </cell>
        </row>
        <row r="3809">
          <cell r="A3809" t="str">
            <v>61.10.300</v>
          </cell>
          <cell r="B3809" t="str">
            <v>Duto flexível aluminizado, seção circular de 10cm (4´)</v>
          </cell>
          <cell r="C3809" t="str">
            <v>M</v>
          </cell>
          <cell r="D3809">
            <v>9.7899999999999991</v>
          </cell>
          <cell r="E3809">
            <v>12.91</v>
          </cell>
          <cell r="F3809">
            <v>22.7</v>
          </cell>
        </row>
        <row r="3810">
          <cell r="A3810" t="str">
            <v>61.10.310</v>
          </cell>
          <cell r="B3810" t="str">
            <v>Duto flexível aluminizado, seção circular de 15cm (6´)</v>
          </cell>
          <cell r="C3810" t="str">
            <v>M</v>
          </cell>
          <cell r="D3810">
            <v>14.84</v>
          </cell>
          <cell r="E3810">
            <v>12.91</v>
          </cell>
          <cell r="F3810">
            <v>27.75</v>
          </cell>
        </row>
        <row r="3811">
          <cell r="A3811" t="str">
            <v>61.10.320</v>
          </cell>
          <cell r="B3811" t="str">
            <v>Duto flexível aluminizado, seção circular de 20cm (8´)</v>
          </cell>
          <cell r="C3811" t="str">
            <v>M</v>
          </cell>
          <cell r="D3811">
            <v>24.48</v>
          </cell>
          <cell r="E3811">
            <v>12.91</v>
          </cell>
          <cell r="F3811">
            <v>37.39</v>
          </cell>
        </row>
        <row r="3812">
          <cell r="A3812" t="str">
            <v>61.10.380</v>
          </cell>
          <cell r="B3812" t="str">
            <v>Duto em painel rígido de lã de vidro acústico, espessura 25 mm</v>
          </cell>
          <cell r="C3812" t="str">
            <v>M2</v>
          </cell>
          <cell r="D3812">
            <v>81.83</v>
          </cell>
          <cell r="E3812">
            <v>92.87</v>
          </cell>
          <cell r="F3812">
            <v>174.7</v>
          </cell>
        </row>
        <row r="3813">
          <cell r="A3813" t="str">
            <v>61.10.400</v>
          </cell>
          <cell r="B3813" t="str">
            <v>Damper corta fogo (DCF) tipo comporta, com elemento fusível e chave fim de curso.</v>
          </cell>
          <cell r="C3813" t="str">
            <v>M2</v>
          </cell>
          <cell r="D3813">
            <v>5323.97</v>
          </cell>
          <cell r="F3813">
            <v>5323.97</v>
          </cell>
        </row>
        <row r="3814">
          <cell r="A3814" t="str">
            <v>61.10.401</v>
          </cell>
          <cell r="B3814" t="str">
            <v>Damper de regulagem manual, tamanho: 0,10 m² a 0,14 m²</v>
          </cell>
          <cell r="C3814" t="str">
            <v>M2</v>
          </cell>
          <cell r="D3814">
            <v>2017.92</v>
          </cell>
          <cell r="E3814">
            <v>120.6</v>
          </cell>
          <cell r="F3814">
            <v>2138.52</v>
          </cell>
        </row>
        <row r="3815">
          <cell r="A3815" t="str">
            <v>61.10.402</v>
          </cell>
          <cell r="B3815" t="str">
            <v>Damper de regulagem manual, tamanho: 0,15 m² a 0,20 m²</v>
          </cell>
          <cell r="C3815" t="str">
            <v>M2</v>
          </cell>
          <cell r="D3815">
            <v>1977.79</v>
          </cell>
          <cell r="E3815">
            <v>93.2</v>
          </cell>
          <cell r="F3815">
            <v>2070.9899999999998</v>
          </cell>
        </row>
        <row r="3816">
          <cell r="A3816" t="str">
            <v>61.10.403</v>
          </cell>
          <cell r="B3816" t="str">
            <v>Damper de regulagem manual, tamanho: 0,21 m² a 0,40 m²</v>
          </cell>
          <cell r="C3816" t="str">
            <v>M2</v>
          </cell>
          <cell r="D3816">
            <v>1290.08</v>
          </cell>
          <cell r="E3816">
            <v>82.24</v>
          </cell>
          <cell r="F3816">
            <v>1372.32</v>
          </cell>
        </row>
        <row r="3817">
          <cell r="A3817" t="str">
            <v>61.10.410</v>
          </cell>
          <cell r="B3817" t="str">
            <v>Serviço de instalação de Damper Corta Fogo</v>
          </cell>
          <cell r="C3817" t="str">
            <v>UN</v>
          </cell>
          <cell r="E3817">
            <v>350.68</v>
          </cell>
          <cell r="F3817">
            <v>350.68</v>
          </cell>
        </row>
        <row r="3818">
          <cell r="A3818" t="str">
            <v>61.10.430</v>
          </cell>
          <cell r="B3818" t="str">
            <v>Tanque de compensação pressurizado, capacidade (volume mínimo) de 250 litros</v>
          </cell>
          <cell r="C3818" t="str">
            <v>UN</v>
          </cell>
          <cell r="D3818">
            <v>7036.82</v>
          </cell>
          <cell r="E3818">
            <v>1485.8</v>
          </cell>
          <cell r="F3818">
            <v>8522.6200000000008</v>
          </cell>
        </row>
        <row r="3819">
          <cell r="A3819" t="str">
            <v>61.10.440</v>
          </cell>
          <cell r="B3819" t="str">
            <v>Registro de regulagem de vazão de ar</v>
          </cell>
          <cell r="C3819" t="str">
            <v>UN</v>
          </cell>
          <cell r="D3819">
            <v>153.09</v>
          </cell>
          <cell r="E3819">
            <v>43.86</v>
          </cell>
          <cell r="F3819">
            <v>196.95</v>
          </cell>
        </row>
        <row r="3820">
          <cell r="A3820" t="str">
            <v>61.10.510</v>
          </cell>
          <cell r="B3820" t="str">
            <v>Difusor de ar de longo alcance tipo Jet-Nozzles, vazão de ar 1.330 m³/h</v>
          </cell>
          <cell r="C3820" t="str">
            <v>UN</v>
          </cell>
          <cell r="D3820">
            <v>1014.53</v>
          </cell>
          <cell r="E3820">
            <v>126.09</v>
          </cell>
          <cell r="F3820">
            <v>1140.6199999999999</v>
          </cell>
        </row>
        <row r="3821">
          <cell r="A3821" t="str">
            <v>61.10.511</v>
          </cell>
          <cell r="B3821" t="str">
            <v>Difusor para insuflamento de ar com plenum, multivias e colarinho</v>
          </cell>
          <cell r="C3821" t="str">
            <v>M2</v>
          </cell>
          <cell r="D3821">
            <v>4077.6</v>
          </cell>
          <cell r="E3821">
            <v>191.88</v>
          </cell>
          <cell r="F3821">
            <v>4269.4799999999996</v>
          </cell>
        </row>
        <row r="3822">
          <cell r="A3822" t="str">
            <v>61.10.512</v>
          </cell>
          <cell r="B3822" t="str">
            <v>Difusor para insuflamento de ar com plenum, com 2 aberturas</v>
          </cell>
          <cell r="C3822" t="str">
            <v>M</v>
          </cell>
          <cell r="D3822">
            <v>4215.05</v>
          </cell>
          <cell r="E3822">
            <v>47.86</v>
          </cell>
          <cell r="F3822">
            <v>4262.91</v>
          </cell>
        </row>
        <row r="3823">
          <cell r="A3823" t="str">
            <v>61.10.513</v>
          </cell>
          <cell r="B3823" t="str">
            <v>Difusor de plástico, diâmetro 15 cm</v>
          </cell>
          <cell r="C3823" t="str">
            <v>UN</v>
          </cell>
          <cell r="D3823">
            <v>87.45</v>
          </cell>
          <cell r="E3823">
            <v>43.86</v>
          </cell>
          <cell r="F3823">
            <v>131.31</v>
          </cell>
        </row>
        <row r="3824">
          <cell r="A3824" t="str">
            <v>61.10.514</v>
          </cell>
          <cell r="B3824" t="str">
            <v>Difusor de plástico, diâmetro 20 cm</v>
          </cell>
          <cell r="C3824" t="str">
            <v>UN</v>
          </cell>
          <cell r="D3824">
            <v>92.64</v>
          </cell>
          <cell r="E3824">
            <v>43.86</v>
          </cell>
          <cell r="F3824">
            <v>136.5</v>
          </cell>
        </row>
        <row r="3825">
          <cell r="A3825" t="str">
            <v>61.10.530</v>
          </cell>
          <cell r="B3825" t="str">
            <v>Difusor de insuflação de ar tipo direcional, medindo 30 x 30 cm</v>
          </cell>
          <cell r="C3825" t="str">
            <v>UN</v>
          </cell>
          <cell r="D3825">
            <v>308.17</v>
          </cell>
          <cell r="E3825">
            <v>43.86</v>
          </cell>
          <cell r="F3825">
            <v>352.03</v>
          </cell>
        </row>
        <row r="3826">
          <cell r="A3826" t="str">
            <v>61.10.550</v>
          </cell>
          <cell r="B3826" t="str">
            <v>Difusor de insuflação de ar tipo direcional, medindo 45 x 15 cm</v>
          </cell>
          <cell r="C3826" t="str">
            <v>UN</v>
          </cell>
          <cell r="D3826">
            <v>241.34</v>
          </cell>
          <cell r="E3826">
            <v>43.86</v>
          </cell>
          <cell r="F3826">
            <v>285.2</v>
          </cell>
        </row>
        <row r="3827">
          <cell r="A3827" t="str">
            <v>61.10.564</v>
          </cell>
          <cell r="B3827" t="str">
            <v>Grelha de insuflação de ar em alumínio anodizado, de dupla deflexão, tamanho: até 0,10 m²</v>
          </cell>
          <cell r="C3827" t="str">
            <v>M2</v>
          </cell>
          <cell r="D3827">
            <v>2620.56</v>
          </cell>
          <cell r="E3827">
            <v>268.62</v>
          </cell>
          <cell r="F3827">
            <v>2889.18</v>
          </cell>
        </row>
        <row r="3828">
          <cell r="A3828" t="str">
            <v>61.10.565</v>
          </cell>
          <cell r="B3828" t="str">
            <v>Grelha de insuflação de ar em alumínio anodizado, de dupla deflexão, tamanho: acima de 0,10 m² até 0,50 m²</v>
          </cell>
          <cell r="C3828" t="str">
            <v>M2</v>
          </cell>
          <cell r="D3828">
            <v>1548.49</v>
          </cell>
          <cell r="E3828">
            <v>109.64</v>
          </cell>
          <cell r="F3828">
            <v>1658.13</v>
          </cell>
        </row>
        <row r="3829">
          <cell r="A3829" t="str">
            <v>61.10.566</v>
          </cell>
          <cell r="B3829" t="str">
            <v>Grelha de insuflação de ar em alumínio anodizado, de dupla deflexão, tamanho: acima de 0,50 m² até 1,00 m²</v>
          </cell>
          <cell r="C3829" t="str">
            <v>M2</v>
          </cell>
          <cell r="D3829">
            <v>1599.16</v>
          </cell>
          <cell r="E3829">
            <v>54.82</v>
          </cell>
          <cell r="F3829">
            <v>1653.98</v>
          </cell>
        </row>
        <row r="3830">
          <cell r="A3830" t="str">
            <v>61.10.567</v>
          </cell>
          <cell r="B3830" t="str">
            <v>Grelha de porta, tamanho: 0,14 m² a 0,30 m²</v>
          </cell>
          <cell r="C3830" t="str">
            <v>M2</v>
          </cell>
          <cell r="D3830">
            <v>1491.51</v>
          </cell>
          <cell r="E3830">
            <v>120.6</v>
          </cell>
          <cell r="F3830">
            <v>1612.11</v>
          </cell>
        </row>
        <row r="3831">
          <cell r="A3831" t="str">
            <v>61.10.568</v>
          </cell>
          <cell r="B3831" t="str">
            <v>Grelha de porta, tamanho: 0,07 m² a 0,13 m²</v>
          </cell>
          <cell r="C3831" t="str">
            <v>M2</v>
          </cell>
          <cell r="D3831">
            <v>1825.89</v>
          </cell>
          <cell r="E3831">
            <v>158.97999999999999</v>
          </cell>
          <cell r="F3831">
            <v>1984.87</v>
          </cell>
        </row>
        <row r="3832">
          <cell r="A3832" t="str">
            <v>61.10.569</v>
          </cell>
          <cell r="B3832" t="str">
            <v>Grelha de porta, tamanho: 0,03 m² a 0,06 m²</v>
          </cell>
          <cell r="C3832" t="str">
            <v>M2</v>
          </cell>
          <cell r="D3832">
            <v>3242.16</v>
          </cell>
          <cell r="E3832">
            <v>263.14</v>
          </cell>
          <cell r="F3832">
            <v>3505.3</v>
          </cell>
        </row>
        <row r="3833">
          <cell r="A3833" t="str">
            <v>61.10.574</v>
          </cell>
          <cell r="B3833" t="str">
            <v>Grelha de retorno/exaustão com registro, tamanho: 0,03 m² a 0,06 m²</v>
          </cell>
          <cell r="C3833" t="str">
            <v>M2</v>
          </cell>
          <cell r="D3833">
            <v>2370.38</v>
          </cell>
          <cell r="E3833">
            <v>197.35</v>
          </cell>
          <cell r="F3833">
            <v>2567.73</v>
          </cell>
        </row>
        <row r="3834">
          <cell r="A3834" t="str">
            <v>61.10.575</v>
          </cell>
          <cell r="B3834" t="str">
            <v>Grelha de retorno/exaustão com registro, tamanho: 0,07 m² a 0,13 m²</v>
          </cell>
          <cell r="C3834" t="str">
            <v>M2</v>
          </cell>
          <cell r="D3834">
            <v>1733.73</v>
          </cell>
          <cell r="E3834">
            <v>137.06</v>
          </cell>
          <cell r="F3834">
            <v>1870.79</v>
          </cell>
        </row>
        <row r="3835">
          <cell r="A3835" t="str">
            <v>61.10.576</v>
          </cell>
          <cell r="B3835" t="str">
            <v>Grelha de retorno/exaustão com registro, tamanho: 0,14 m² a 0,19 m²</v>
          </cell>
          <cell r="C3835" t="str">
            <v>M2</v>
          </cell>
          <cell r="D3835">
            <v>1436.89</v>
          </cell>
          <cell r="E3835">
            <v>109.64</v>
          </cell>
          <cell r="F3835">
            <v>1546.53</v>
          </cell>
        </row>
        <row r="3836">
          <cell r="A3836" t="str">
            <v>61.10.577</v>
          </cell>
          <cell r="B3836" t="str">
            <v>Grelha de retorno/exaustão com registro, tamanho: 0,20 m² a 0,40 m²</v>
          </cell>
          <cell r="C3836" t="str">
            <v>M2</v>
          </cell>
          <cell r="D3836">
            <v>1280.53</v>
          </cell>
          <cell r="E3836">
            <v>93.2</v>
          </cell>
          <cell r="F3836">
            <v>1373.73</v>
          </cell>
        </row>
        <row r="3837">
          <cell r="A3837" t="str">
            <v>61.10.578</v>
          </cell>
          <cell r="B3837" t="str">
            <v>Grelha de retorno/exaustão com registro, tamanho: 0,41 m² a 0,65 m²</v>
          </cell>
          <cell r="C3837" t="str">
            <v>M2</v>
          </cell>
          <cell r="D3837">
            <v>1065.1300000000001</v>
          </cell>
          <cell r="E3837">
            <v>82.24</v>
          </cell>
          <cell r="F3837">
            <v>1147.3699999999999</v>
          </cell>
        </row>
        <row r="3838">
          <cell r="A3838" t="str">
            <v>61.10.581</v>
          </cell>
          <cell r="B3838" t="str">
            <v>Veneziana com tela e filtro G4</v>
          </cell>
          <cell r="C3838" t="str">
            <v>M2</v>
          </cell>
          <cell r="D3838">
            <v>1567.27</v>
          </cell>
          <cell r="E3838">
            <v>109.64</v>
          </cell>
          <cell r="F3838">
            <v>1676.91</v>
          </cell>
        </row>
        <row r="3839">
          <cell r="A3839" t="str">
            <v>61.10.582</v>
          </cell>
          <cell r="B3839" t="str">
            <v>Veneziana com tela</v>
          </cell>
          <cell r="C3839" t="str">
            <v>M2</v>
          </cell>
          <cell r="D3839">
            <v>1063.6500000000001</v>
          </cell>
          <cell r="E3839">
            <v>65.78</v>
          </cell>
          <cell r="F3839">
            <v>1129.43</v>
          </cell>
        </row>
        <row r="3840">
          <cell r="A3840" t="str">
            <v>61.10.583</v>
          </cell>
          <cell r="B3840" t="str">
            <v>Veneziana com tela, tamanho 38,5 x 33 cm</v>
          </cell>
          <cell r="C3840" t="str">
            <v>UN</v>
          </cell>
          <cell r="D3840">
            <v>169.48</v>
          </cell>
          <cell r="E3840">
            <v>49.34</v>
          </cell>
          <cell r="F3840">
            <v>218.82</v>
          </cell>
        </row>
        <row r="3841">
          <cell r="A3841" t="str">
            <v>61.10.584</v>
          </cell>
          <cell r="B3841" t="str">
            <v>Veneziana com tela, tamanho 78,5 x 33 cm</v>
          </cell>
          <cell r="C3841" t="str">
            <v>UN</v>
          </cell>
          <cell r="D3841">
            <v>262.5</v>
          </cell>
          <cell r="E3841">
            <v>65.78</v>
          </cell>
          <cell r="F3841">
            <v>328.28</v>
          </cell>
        </row>
        <row r="3842">
          <cell r="A3842" t="str">
            <v>61.14</v>
          </cell>
          <cell r="B3842" t="str">
            <v>Ventilacao</v>
          </cell>
        </row>
        <row r="3843">
          <cell r="A3843" t="str">
            <v>61.14.005</v>
          </cell>
          <cell r="B3843" t="str">
            <v>Caixa ventiladora com ventilador centrífugo, vazão 4.600 m³/h, pressão 30 mmCA - 220 / 380 V / 60HZ</v>
          </cell>
          <cell r="C3843" t="str">
            <v>UN</v>
          </cell>
          <cell r="D3843">
            <v>6218.51</v>
          </cell>
          <cell r="E3843">
            <v>2228.6999999999998</v>
          </cell>
          <cell r="F3843">
            <v>8447.2099999999991</v>
          </cell>
        </row>
        <row r="3844">
          <cell r="A3844" t="str">
            <v>61.14.015</v>
          </cell>
          <cell r="B3844" t="str">
            <v>Caixa ventiladora com ventilador centrífugo, vazão 28.000 m³/h, pressão 30 mmCA - 220 / 380 V / 60HZ</v>
          </cell>
          <cell r="C3844" t="str">
            <v>UN</v>
          </cell>
          <cell r="D3844">
            <v>25069.4</v>
          </cell>
          <cell r="E3844">
            <v>5200.3</v>
          </cell>
          <cell r="F3844">
            <v>30269.7</v>
          </cell>
        </row>
        <row r="3845">
          <cell r="A3845" t="str">
            <v>61.14.050</v>
          </cell>
          <cell r="B3845" t="str">
            <v>Caixa ventiladora com ventilador centrífugo, vazão 8.800 m³/h, pressão 35 mmCA - 220/380 V / 60Hz</v>
          </cell>
          <cell r="C3845" t="str">
            <v>UN</v>
          </cell>
          <cell r="D3845">
            <v>9193.65</v>
          </cell>
          <cell r="E3845">
            <v>287.16000000000003</v>
          </cell>
          <cell r="F3845">
            <v>9480.81</v>
          </cell>
        </row>
        <row r="3846">
          <cell r="A3846" t="str">
            <v>61.14.051</v>
          </cell>
          <cell r="B3846" t="str">
            <v>Caixa ventiladora com ventilador centrífugo, vazão 10.000 m³/h, pressão 30 mmCA - 220/380 V / 60Hz</v>
          </cell>
          <cell r="C3846" t="str">
            <v>UN</v>
          </cell>
          <cell r="D3846">
            <v>7964.22</v>
          </cell>
          <cell r="E3846">
            <v>287.16000000000003</v>
          </cell>
          <cell r="F3846">
            <v>8251.3799999999992</v>
          </cell>
        </row>
        <row r="3847">
          <cell r="A3847" t="str">
            <v>61.14.070</v>
          </cell>
          <cell r="B3847" t="str">
            <v>Caixa ventiladora com ventilador centrífugo, vazão 1.710 m³/h, pressão 35 mmCA - 220/380 V / 60Hz</v>
          </cell>
          <cell r="C3847" t="str">
            <v>UN</v>
          </cell>
          <cell r="D3847">
            <v>4677.8900000000003</v>
          </cell>
          <cell r="E3847">
            <v>287.16000000000003</v>
          </cell>
          <cell r="F3847">
            <v>4965.05</v>
          </cell>
        </row>
        <row r="3848">
          <cell r="A3848" t="str">
            <v>61.14.080</v>
          </cell>
          <cell r="B3848" t="str">
            <v>Caixa ventiladora com ventilador centrífugo, vazão 1.190 m³/h, pressão 37 mmCA - 220/380 V / 60Hz</v>
          </cell>
          <cell r="C3848" t="str">
            <v>UN</v>
          </cell>
          <cell r="D3848">
            <v>4534.3599999999997</v>
          </cell>
          <cell r="E3848">
            <v>287.16000000000003</v>
          </cell>
          <cell r="F3848">
            <v>4821.5200000000004</v>
          </cell>
        </row>
        <row r="3849">
          <cell r="A3849" t="str">
            <v>61.14.100</v>
          </cell>
          <cell r="B3849" t="str">
            <v>Ventilador centrífugo de dupla aspiração "limite-load", vazão 20.000 m³/h, pressão 50 mmCA - 380/660 V / 60 Hz</v>
          </cell>
          <cell r="C3849" t="str">
            <v>UN</v>
          </cell>
          <cell r="D3849">
            <v>13323.1</v>
          </cell>
          <cell r="E3849">
            <v>673.3</v>
          </cell>
          <cell r="F3849">
            <v>13996.4</v>
          </cell>
        </row>
        <row r="3850">
          <cell r="A3850" t="str">
            <v>61.15</v>
          </cell>
          <cell r="B3850" t="str">
            <v>Controles para Fan-Coil e CAG</v>
          </cell>
        </row>
        <row r="3851">
          <cell r="A3851" t="str">
            <v>61.15.010</v>
          </cell>
          <cell r="B3851" t="str">
            <v>Fonte de alimentação universal bivolt com saída de 24 V - 1,5 A - 35 W</v>
          </cell>
          <cell r="C3851" t="str">
            <v>UN</v>
          </cell>
          <cell r="D3851">
            <v>194.83</v>
          </cell>
          <cell r="E3851">
            <v>2.39</v>
          </cell>
          <cell r="F3851">
            <v>197.22</v>
          </cell>
        </row>
        <row r="3852">
          <cell r="A3852" t="str">
            <v>61.15.020</v>
          </cell>
          <cell r="B3852" t="str">
            <v>Tomada simples de sobrepor universal 2P+T - 10 A - 250 V</v>
          </cell>
          <cell r="C3852" t="str">
            <v>UN</v>
          </cell>
          <cell r="D3852">
            <v>10.88</v>
          </cell>
          <cell r="E3852">
            <v>14.36</v>
          </cell>
          <cell r="F3852">
            <v>25.24</v>
          </cell>
        </row>
        <row r="3853">
          <cell r="A3853" t="str">
            <v>61.15.030</v>
          </cell>
          <cell r="B3853" t="str">
            <v>Transformador abaixador, entrada 110/220V, saída 24V+24V, corrente secundário 6A</v>
          </cell>
          <cell r="C3853" t="str">
            <v>UN</v>
          </cell>
          <cell r="D3853">
            <v>218.1</v>
          </cell>
          <cell r="E3853">
            <v>2.39</v>
          </cell>
          <cell r="F3853">
            <v>220.49</v>
          </cell>
        </row>
        <row r="3854">
          <cell r="A3854" t="str">
            <v>61.15.040</v>
          </cell>
          <cell r="B3854" t="str">
            <v>Atuador Floating de 40Nm, sinal de controle 3 e 2 pontos, tensão de entrada AC/DC 24V, IP 54</v>
          </cell>
          <cell r="C3854" t="str">
            <v>UN</v>
          </cell>
          <cell r="D3854">
            <v>2662.07</v>
          </cell>
          <cell r="E3854">
            <v>14.62</v>
          </cell>
          <cell r="F3854">
            <v>2676.69</v>
          </cell>
        </row>
        <row r="3855">
          <cell r="A3855" t="str">
            <v>61.15.050</v>
          </cell>
          <cell r="B3855" t="str">
            <v>Válvula motorizada esfera, com duas vias atuador floating, diâmetro 3/4´ a 1 1/2´</v>
          </cell>
          <cell r="C3855" t="str">
            <v>UN</v>
          </cell>
          <cell r="D3855">
            <v>2414.4699999999998</v>
          </cell>
          <cell r="E3855">
            <v>21.92</v>
          </cell>
          <cell r="F3855">
            <v>2436.39</v>
          </cell>
        </row>
        <row r="3856">
          <cell r="A3856" t="str">
            <v>61.15.060</v>
          </cell>
          <cell r="B3856" t="str">
            <v>Válvula de balanceamento diâmetro 1´ a 2 1/2´</v>
          </cell>
          <cell r="C3856" t="str">
            <v>UN</v>
          </cell>
          <cell r="D3856">
            <v>959.87</v>
          </cell>
          <cell r="E3856">
            <v>17.05</v>
          </cell>
          <cell r="F3856">
            <v>976.92</v>
          </cell>
        </row>
        <row r="3857">
          <cell r="A3857" t="str">
            <v>61.15.070</v>
          </cell>
          <cell r="B3857" t="str">
            <v>Válvula borboleta na configuração wafer motorizada atuador floating diâmetro 3´ a 4´</v>
          </cell>
          <cell r="C3857" t="str">
            <v>UN</v>
          </cell>
          <cell r="D3857">
            <v>2474.91</v>
          </cell>
          <cell r="E3857">
            <v>21.92</v>
          </cell>
          <cell r="F3857">
            <v>2496.83</v>
          </cell>
        </row>
        <row r="3858">
          <cell r="A3858" t="str">
            <v>61.15.080</v>
          </cell>
          <cell r="B3858" t="str">
            <v>Válvula duas vias on/off retorno elétrico diâmetro 1/2´ a 3/4´</v>
          </cell>
          <cell r="C3858" t="str">
            <v>UN</v>
          </cell>
          <cell r="D3858">
            <v>409.67</v>
          </cell>
          <cell r="E3858">
            <v>21.92</v>
          </cell>
          <cell r="F3858">
            <v>431.59</v>
          </cell>
        </row>
        <row r="3859">
          <cell r="A3859" t="str">
            <v>61.15.090</v>
          </cell>
          <cell r="B3859" t="str">
            <v>Válvula esfera motorizada de duas vias de atuador proporcional diâmetro 2´ a 2 1/2´</v>
          </cell>
          <cell r="C3859" t="str">
            <v>UN</v>
          </cell>
          <cell r="D3859">
            <v>2055.9299999999998</v>
          </cell>
          <cell r="E3859">
            <v>21.92</v>
          </cell>
          <cell r="F3859">
            <v>2077.85</v>
          </cell>
        </row>
        <row r="3860">
          <cell r="A3860" t="str">
            <v>61.15.100</v>
          </cell>
          <cell r="B3860" t="str">
            <v>Atuador proporcional de 10 Nm, tensão de entrada AC/DC 24 V - IP 54</v>
          </cell>
          <cell r="C3860" t="str">
            <v>UN</v>
          </cell>
          <cell r="D3860">
            <v>940.67</v>
          </cell>
          <cell r="E3860">
            <v>14.62</v>
          </cell>
          <cell r="F3860">
            <v>955.29</v>
          </cell>
        </row>
        <row r="3861">
          <cell r="A3861" t="str">
            <v>61.15.110</v>
          </cell>
          <cell r="B3861" t="str">
            <v>Válvula esfera duas vias flangeada, diâmetro 3´</v>
          </cell>
          <cell r="C3861" t="str">
            <v>UN</v>
          </cell>
          <cell r="D3861">
            <v>2092.7399999999998</v>
          </cell>
          <cell r="E3861">
            <v>17.05</v>
          </cell>
          <cell r="F3861">
            <v>2109.79</v>
          </cell>
        </row>
        <row r="3862">
          <cell r="A3862" t="str">
            <v>61.15.120</v>
          </cell>
          <cell r="B3862" t="str">
            <v>Acoplador a relé 24 VCC/VAC - 1 contato reversível</v>
          </cell>
          <cell r="C3862" t="str">
            <v>UN</v>
          </cell>
          <cell r="D3862">
            <v>117.66</v>
          </cell>
          <cell r="E3862">
            <v>7.18</v>
          </cell>
          <cell r="F3862">
            <v>124.84</v>
          </cell>
        </row>
        <row r="3863">
          <cell r="A3863" t="str">
            <v>61.15.130</v>
          </cell>
          <cell r="B3863" t="str">
            <v>Chave de fluxo para ar</v>
          </cell>
          <cell r="C3863" t="str">
            <v>UN</v>
          </cell>
          <cell r="D3863">
            <v>266.33999999999997</v>
          </cell>
          <cell r="E3863">
            <v>72.44</v>
          </cell>
          <cell r="F3863">
            <v>338.78</v>
          </cell>
        </row>
        <row r="3864">
          <cell r="A3864" t="str">
            <v>61.15.140</v>
          </cell>
          <cell r="B3864" t="str">
            <v>Repetidor de sinal I/I e V/I</v>
          </cell>
          <cell r="C3864" t="str">
            <v>UN</v>
          </cell>
          <cell r="D3864">
            <v>1539.6</v>
          </cell>
          <cell r="E3864">
            <v>49.6</v>
          </cell>
          <cell r="F3864">
            <v>1589.2</v>
          </cell>
        </row>
        <row r="3865">
          <cell r="A3865" t="str">
            <v>61.15.150</v>
          </cell>
          <cell r="B3865" t="str">
            <v>Relé de corrente ajustável de 0 a 200 A</v>
          </cell>
          <cell r="C3865" t="str">
            <v>UN</v>
          </cell>
          <cell r="D3865">
            <v>332.66</v>
          </cell>
          <cell r="E3865">
            <v>35.89</v>
          </cell>
          <cell r="F3865">
            <v>368.55</v>
          </cell>
        </row>
        <row r="3866">
          <cell r="A3866" t="str">
            <v>61.15.160</v>
          </cell>
          <cell r="B3866" t="str">
            <v>Sensor de temperatura ambiente PT100 - 2 fios</v>
          </cell>
          <cell r="C3866" t="str">
            <v>UN</v>
          </cell>
          <cell r="D3866">
            <v>179.58</v>
          </cell>
          <cell r="E3866">
            <v>72.44</v>
          </cell>
          <cell r="F3866">
            <v>252.02</v>
          </cell>
        </row>
        <row r="3867">
          <cell r="A3867" t="str">
            <v>61.15.164</v>
          </cell>
          <cell r="B3867" t="str">
            <v>Termostato de segurança com temperatura ajustável de 90°C - 110°C</v>
          </cell>
          <cell r="C3867" t="str">
            <v>UN</v>
          </cell>
          <cell r="D3867">
            <v>71.86</v>
          </cell>
          <cell r="E3867">
            <v>79.040000000000006</v>
          </cell>
          <cell r="F3867">
            <v>150.9</v>
          </cell>
        </row>
        <row r="3868">
          <cell r="A3868" t="str">
            <v>61.15.170</v>
          </cell>
          <cell r="B3868" t="str">
            <v>Transmissor de pressão diferencial, operação de 0 a 750 Pa</v>
          </cell>
          <cell r="C3868" t="str">
            <v>UN</v>
          </cell>
          <cell r="D3868">
            <v>1088.82</v>
          </cell>
          <cell r="E3868">
            <v>72.44</v>
          </cell>
          <cell r="F3868">
            <v>1161.26</v>
          </cell>
        </row>
        <row r="3869">
          <cell r="A3869" t="str">
            <v>61.15.172</v>
          </cell>
          <cell r="B3869" t="str">
            <v>Transmissor de pressão compacto, escala de pressão 0 a 10 Bar, sinal de saída 4 - 20 mA</v>
          </cell>
          <cell r="C3869" t="str">
            <v>UN</v>
          </cell>
          <cell r="D3869">
            <v>1021.36</v>
          </cell>
          <cell r="E3869">
            <v>72.44</v>
          </cell>
          <cell r="F3869">
            <v>1093.8</v>
          </cell>
        </row>
        <row r="3870">
          <cell r="A3870" t="str">
            <v>61.15.174</v>
          </cell>
          <cell r="B3870" t="str">
            <v>Transmissor de temperatura e umidade para dutos, alta precisão, corrente de 0 a 20 mA, alimentação 12Vcc a 30Vcc</v>
          </cell>
          <cell r="C3870" t="str">
            <v>UN</v>
          </cell>
          <cell r="D3870">
            <v>1963</v>
          </cell>
          <cell r="E3870">
            <v>72.44</v>
          </cell>
          <cell r="F3870">
            <v>2035.44</v>
          </cell>
        </row>
        <row r="3871">
          <cell r="A3871" t="str">
            <v>61.15.181</v>
          </cell>
          <cell r="B3871" t="str">
            <v>Controlador lógico programável para 16 entradas/16 saídas</v>
          </cell>
          <cell r="C3871" t="str">
            <v>UN</v>
          </cell>
          <cell r="D3871">
            <v>3578.12</v>
          </cell>
          <cell r="E3871">
            <v>329.69</v>
          </cell>
          <cell r="F3871">
            <v>3907.81</v>
          </cell>
        </row>
        <row r="3872">
          <cell r="A3872" t="str">
            <v>61.15.191</v>
          </cell>
          <cell r="B3872" t="str">
            <v>Módulo de expansão para 4 canais de saída analógica</v>
          </cell>
          <cell r="C3872" t="str">
            <v>UN</v>
          </cell>
          <cell r="D3872">
            <v>2876.21</v>
          </cell>
          <cell r="E3872">
            <v>193.24</v>
          </cell>
          <cell r="F3872">
            <v>3069.45</v>
          </cell>
        </row>
        <row r="3873">
          <cell r="A3873" t="str">
            <v>61.15.196</v>
          </cell>
          <cell r="B3873" t="str">
            <v>Módulo de expansão para 8 canais de entrada analógica</v>
          </cell>
          <cell r="C3873" t="str">
            <v>UN</v>
          </cell>
          <cell r="D3873">
            <v>4262.17</v>
          </cell>
          <cell r="E3873">
            <v>193.24</v>
          </cell>
          <cell r="F3873">
            <v>4455.41</v>
          </cell>
        </row>
        <row r="3874">
          <cell r="A3874" t="str">
            <v>61.15.201</v>
          </cell>
          <cell r="B3874" t="str">
            <v>Módulo de expansão para 8 canais de entrada e saída digitais</v>
          </cell>
          <cell r="C3874" t="str">
            <v>UN</v>
          </cell>
          <cell r="D3874">
            <v>733.12</v>
          </cell>
          <cell r="E3874">
            <v>221.68</v>
          </cell>
          <cell r="F3874">
            <v>954.8</v>
          </cell>
        </row>
        <row r="3875">
          <cell r="A3875" t="str">
            <v>61.20</v>
          </cell>
          <cell r="B3875" t="str">
            <v>Reparos, conservacoes e complementos - GRUPO 61</v>
          </cell>
        </row>
        <row r="3876">
          <cell r="A3876" t="str">
            <v>61.20.040</v>
          </cell>
          <cell r="B3876" t="str">
            <v>Cortina de ar com duas velocidades, para vão de 1,20 m</v>
          </cell>
          <cell r="C3876" t="str">
            <v>CJ</v>
          </cell>
          <cell r="D3876">
            <v>910.95</v>
          </cell>
          <cell r="E3876">
            <v>12.58</v>
          </cell>
          <cell r="F3876">
            <v>923.53</v>
          </cell>
        </row>
        <row r="3877">
          <cell r="A3877" t="str">
            <v>61.20.092</v>
          </cell>
          <cell r="B3877" t="str">
            <v>Cortina de ar com duas velocidades, para vão de 1,50 m</v>
          </cell>
          <cell r="C3877" t="str">
            <v>CJ</v>
          </cell>
          <cell r="D3877">
            <v>1137.49</v>
          </cell>
          <cell r="E3877">
            <v>12.58</v>
          </cell>
          <cell r="F3877">
            <v>1150.07</v>
          </cell>
        </row>
        <row r="3878">
          <cell r="A3878" t="str">
            <v>61.20.100</v>
          </cell>
          <cell r="B3878" t="str">
            <v>Ligação típica, (cavalete), para ar condicionado ´fancoil´, diâmetro de 1/2´</v>
          </cell>
          <cell r="C3878" t="str">
            <v>CJ</v>
          </cell>
          <cell r="D3878">
            <v>1252.96</v>
          </cell>
          <cell r="E3878">
            <v>508.34</v>
          </cell>
          <cell r="F3878">
            <v>1761.3</v>
          </cell>
        </row>
        <row r="3879">
          <cell r="A3879" t="str">
            <v>61.20.110</v>
          </cell>
          <cell r="B3879" t="str">
            <v>Ligação típica, (cavalete), para ar condicionado ´fancoil´, diâmetro de 3/4´</v>
          </cell>
          <cell r="C3879" t="str">
            <v>CJ</v>
          </cell>
          <cell r="D3879">
            <v>1489.69</v>
          </cell>
          <cell r="E3879">
            <v>542.01</v>
          </cell>
          <cell r="F3879">
            <v>2031.7</v>
          </cell>
        </row>
        <row r="3880">
          <cell r="A3880" t="str">
            <v>61.20.120</v>
          </cell>
          <cell r="B3880" t="str">
            <v>Ligação típica, (cavalete), para ar condicionado ´fancoil´, diâmetro de 1´</v>
          </cell>
          <cell r="C3880" t="str">
            <v>CJ</v>
          </cell>
          <cell r="D3880">
            <v>1771.02</v>
          </cell>
          <cell r="E3880">
            <v>609.34</v>
          </cell>
          <cell r="F3880">
            <v>2380.36</v>
          </cell>
        </row>
        <row r="3881">
          <cell r="A3881" t="str">
            <v>61.20.130</v>
          </cell>
          <cell r="B3881" t="str">
            <v>Ligação típica, (cavalete), para ar condicionado ´fancoil´, diâmetro de 1 1/4´</v>
          </cell>
          <cell r="C3881" t="str">
            <v>CJ</v>
          </cell>
          <cell r="D3881">
            <v>2262.52</v>
          </cell>
          <cell r="E3881">
            <v>643</v>
          </cell>
          <cell r="F3881">
            <v>2905.52</v>
          </cell>
        </row>
        <row r="3882">
          <cell r="A3882" t="str">
            <v>61.20.450</v>
          </cell>
          <cell r="B3882" t="str">
            <v>Duto em chapa de aço galvanizado</v>
          </cell>
          <cell r="C3882" t="str">
            <v>KG</v>
          </cell>
          <cell r="D3882">
            <v>27.57</v>
          </cell>
          <cell r="E3882">
            <v>27.83</v>
          </cell>
          <cell r="F3882">
            <v>55.4</v>
          </cell>
        </row>
        <row r="3883">
          <cell r="A3883" t="str">
            <v>61.20.452</v>
          </cell>
          <cell r="B3883" t="str">
            <v>Chapéu tipo chinês para duto galvanizado de 35cm</v>
          </cell>
          <cell r="C3883" t="str">
            <v>UN</v>
          </cell>
          <cell r="D3883">
            <v>180.29</v>
          </cell>
          <cell r="E3883">
            <v>15.57</v>
          </cell>
          <cell r="F3883">
            <v>195.86</v>
          </cell>
        </row>
        <row r="3884">
          <cell r="A3884" t="str">
            <v>62</v>
          </cell>
          <cell r="B3884" t="str">
            <v>COZINHA, REFEITORIO, LAVANDERIA INDUSTRIAL E EQUIPAMENTOS</v>
          </cell>
        </row>
        <row r="3885">
          <cell r="A3885" t="str">
            <v>62.04</v>
          </cell>
          <cell r="B3885" t="str">
            <v>Mobiliario e acessorios</v>
          </cell>
        </row>
        <row r="3886">
          <cell r="A3886" t="str">
            <v>62.04.060</v>
          </cell>
          <cell r="B3886" t="str">
            <v>Tanque duplo com pés em aço inoxidável de 1600 x 700 x 850 mm</v>
          </cell>
          <cell r="C3886" t="str">
            <v>UN</v>
          </cell>
          <cell r="D3886">
            <v>4575.9799999999996</v>
          </cell>
          <cell r="E3886">
            <v>23.94</v>
          </cell>
          <cell r="F3886">
            <v>4599.92</v>
          </cell>
        </row>
        <row r="3887">
          <cell r="A3887" t="str">
            <v>62.04.070</v>
          </cell>
          <cell r="B3887" t="str">
            <v>Mesa em aço inoxidável, largura até 700 mm</v>
          </cell>
          <cell r="C3887" t="str">
            <v>M</v>
          </cell>
          <cell r="D3887">
            <v>2387.87</v>
          </cell>
          <cell r="F3887">
            <v>2387.87</v>
          </cell>
        </row>
        <row r="3888">
          <cell r="A3888" t="str">
            <v>62.04.090</v>
          </cell>
          <cell r="B3888" t="str">
            <v>Mesa lateral em aço inoxidável com prateleira inferior, largura até 700 mm</v>
          </cell>
          <cell r="C3888" t="str">
            <v>M</v>
          </cell>
          <cell r="D3888">
            <v>2469.41</v>
          </cell>
          <cell r="F3888">
            <v>2469.41</v>
          </cell>
        </row>
        <row r="3889">
          <cell r="A3889" t="str">
            <v>62.20</v>
          </cell>
          <cell r="B3889" t="str">
            <v>Reparos, conservacoes e complementos - GRUPO 62</v>
          </cell>
        </row>
        <row r="3890">
          <cell r="A3890" t="str">
            <v>62.20.330</v>
          </cell>
          <cell r="B3890" t="str">
            <v>Coifa em aço inoxidável com filtro e exaustor axial - área até 3,00 m²</v>
          </cell>
          <cell r="C3890" t="str">
            <v>M2</v>
          </cell>
          <cell r="D3890">
            <v>10615.42</v>
          </cell>
          <cell r="F3890">
            <v>10615.42</v>
          </cell>
        </row>
        <row r="3891">
          <cell r="A3891" t="str">
            <v>62.20.340</v>
          </cell>
          <cell r="B3891" t="str">
            <v>Coifa em aço inoxidável com filtro e exaustor axial - área de 3,01 até 7,50 m²</v>
          </cell>
          <cell r="C3891" t="str">
            <v>M2</v>
          </cell>
          <cell r="D3891">
            <v>8859.23</v>
          </cell>
          <cell r="F3891">
            <v>8859.23</v>
          </cell>
        </row>
        <row r="3892">
          <cell r="A3892" t="str">
            <v>62.20.350</v>
          </cell>
          <cell r="B3892" t="str">
            <v>Coifa em aço inoxidável com filtro e exaustor axial - área de 7,51 até 16,00 m²</v>
          </cell>
          <cell r="C3892" t="str">
            <v>M2</v>
          </cell>
          <cell r="D3892">
            <v>4549.53</v>
          </cell>
          <cell r="F3892">
            <v>4549.53</v>
          </cell>
        </row>
        <row r="3893">
          <cell r="A3893" t="str">
            <v>65</v>
          </cell>
          <cell r="B3893" t="str">
            <v>RESFRIAMENTO E CONSERVACAO DE MATERIAL PERECIVEL</v>
          </cell>
        </row>
        <row r="3894">
          <cell r="A3894" t="str">
            <v>65.01</v>
          </cell>
          <cell r="B3894" t="str">
            <v>Camara frigorifica para resfriado</v>
          </cell>
        </row>
        <row r="3895">
          <cell r="A3895" t="str">
            <v>65.01.210</v>
          </cell>
          <cell r="B3895" t="str">
            <v>Câmara frigorífica para resfriados</v>
          </cell>
          <cell r="C3895" t="str">
            <v>M2</v>
          </cell>
          <cell r="D3895">
            <v>1817.83</v>
          </cell>
          <cell r="F3895">
            <v>1817.83</v>
          </cell>
        </row>
        <row r="3896">
          <cell r="A3896" t="str">
            <v>65.02</v>
          </cell>
          <cell r="B3896" t="str">
            <v>Camara frigorifica para congelado</v>
          </cell>
        </row>
        <row r="3897">
          <cell r="A3897" t="str">
            <v>65.02.100</v>
          </cell>
          <cell r="B3897" t="str">
            <v>Câmara frigorífica para congelados</v>
          </cell>
          <cell r="C3897" t="str">
            <v>M2</v>
          </cell>
          <cell r="D3897">
            <v>2196.71</v>
          </cell>
          <cell r="F3897">
            <v>2196.71</v>
          </cell>
        </row>
        <row r="3898">
          <cell r="A3898" t="str">
            <v>66</v>
          </cell>
          <cell r="B3898" t="str">
            <v>SEGURANCA, VIGILANCIA E CONTROLE, EQUIPAMENTO E SISTEMA</v>
          </cell>
        </row>
        <row r="3899">
          <cell r="A3899" t="str">
            <v>66.02</v>
          </cell>
          <cell r="B3899" t="str">
            <v>Controle de acessos e alarme</v>
          </cell>
        </row>
        <row r="3900">
          <cell r="A3900" t="str">
            <v>66.02.060</v>
          </cell>
          <cell r="B3900" t="str">
            <v>Repetidora de sinais de ocorrências, do painel sinóptico da central de alarme</v>
          </cell>
          <cell r="C3900" t="str">
            <v>UN</v>
          </cell>
          <cell r="D3900">
            <v>985.92</v>
          </cell>
          <cell r="E3900">
            <v>14.36</v>
          </cell>
          <cell r="F3900">
            <v>1000.28</v>
          </cell>
        </row>
        <row r="3901">
          <cell r="A3901" t="str">
            <v>66.02.090</v>
          </cell>
          <cell r="B3901" t="str">
            <v>Detector de metais, tipo portal, microprocessado</v>
          </cell>
          <cell r="C3901" t="str">
            <v>UN</v>
          </cell>
          <cell r="D3901">
            <v>11242.74</v>
          </cell>
          <cell r="F3901">
            <v>11242.74</v>
          </cell>
        </row>
        <row r="3902">
          <cell r="A3902" t="str">
            <v>66.02.130</v>
          </cell>
          <cell r="B3902" t="str">
            <v>Porteiro eletrônico com um interfone</v>
          </cell>
          <cell r="C3902" t="str">
            <v>CJ</v>
          </cell>
          <cell r="D3902">
            <v>213.91</v>
          </cell>
          <cell r="E3902">
            <v>47.86</v>
          </cell>
          <cell r="F3902">
            <v>261.77</v>
          </cell>
        </row>
        <row r="3903">
          <cell r="A3903" t="str">
            <v>66.02.239</v>
          </cell>
          <cell r="B3903" t="str">
            <v>Sistema eletrônico de automatização de portão deslizante, para esforços até 800 kg</v>
          </cell>
          <cell r="C3903" t="str">
            <v>CJ</v>
          </cell>
          <cell r="D3903">
            <v>2963.02</v>
          </cell>
          <cell r="F3903">
            <v>2963.02</v>
          </cell>
        </row>
        <row r="3904">
          <cell r="A3904" t="str">
            <v>66.02.240</v>
          </cell>
          <cell r="B3904" t="str">
            <v>Sistema eletrônico de automatização de portão deslizante, para esforços maior de 800 kg e até 1400 kg</v>
          </cell>
          <cell r="C3904" t="str">
            <v>CJ</v>
          </cell>
          <cell r="D3904">
            <v>5938.13</v>
          </cell>
          <cell r="F3904">
            <v>5938.13</v>
          </cell>
        </row>
        <row r="3905">
          <cell r="A3905" t="str">
            <v>66.02.460</v>
          </cell>
          <cell r="B3905" t="str">
            <v>Vídeo porteiro eletrônico colorido, com um interfone</v>
          </cell>
          <cell r="C3905" t="str">
            <v>CJ</v>
          </cell>
          <cell r="D3905">
            <v>1377.92</v>
          </cell>
          <cell r="E3905">
            <v>119.66</v>
          </cell>
          <cell r="F3905">
            <v>1497.58</v>
          </cell>
        </row>
        <row r="3906">
          <cell r="A3906" t="str">
            <v>66.02.500</v>
          </cell>
          <cell r="B3906" t="str">
            <v>Central de alarme microprocessada, para até 125 zonas</v>
          </cell>
          <cell r="C3906" t="str">
            <v>UN</v>
          </cell>
          <cell r="D3906">
            <v>2829.68</v>
          </cell>
          <cell r="E3906">
            <v>14.36</v>
          </cell>
          <cell r="F3906">
            <v>2844.04</v>
          </cell>
        </row>
        <row r="3907">
          <cell r="A3907" t="str">
            <v>66.02.560</v>
          </cell>
          <cell r="B3907" t="str">
            <v>Controlador de acesso com identificação por impressão digital (biometria) e software de gerenciamento</v>
          </cell>
          <cell r="C3907" t="str">
            <v>CJ</v>
          </cell>
          <cell r="D3907">
            <v>2941.41</v>
          </cell>
          <cell r="E3907">
            <v>653.38</v>
          </cell>
          <cell r="F3907">
            <v>3594.79</v>
          </cell>
        </row>
        <row r="3908">
          <cell r="A3908" t="str">
            <v>66.08</v>
          </cell>
          <cell r="B3908" t="str">
            <v>Equipamentos para sistema de seguranca, vigilancia e controle</v>
          </cell>
        </row>
        <row r="3909">
          <cell r="A3909" t="str">
            <v>66.08.061</v>
          </cell>
          <cell r="B3909" t="str">
            <v>Mesa controladora híbrida para até 32 câmeras IPs, com teclado e joystick, compatível com sistema de CFTV, IP ou analógico</v>
          </cell>
          <cell r="C3909" t="str">
            <v>UN</v>
          </cell>
          <cell r="D3909">
            <v>4071.88</v>
          </cell>
          <cell r="E3909">
            <v>1065.2</v>
          </cell>
          <cell r="F3909">
            <v>5137.08</v>
          </cell>
        </row>
        <row r="3910">
          <cell r="A3910" t="str">
            <v>66.08.100</v>
          </cell>
          <cell r="B3910" t="str">
            <v>Rack fechado padrão metálico, 19 x 12 Us x 470 mm</v>
          </cell>
          <cell r="C3910" t="str">
            <v>UN</v>
          </cell>
          <cell r="D3910">
            <v>765.6</v>
          </cell>
          <cell r="E3910">
            <v>332.88</v>
          </cell>
          <cell r="F3910">
            <v>1098.48</v>
          </cell>
        </row>
        <row r="3911">
          <cell r="A3911" t="str">
            <v>66.08.110</v>
          </cell>
          <cell r="B3911" t="str">
            <v>Rack fechado padrão metálico, 19 x 20 Us x 470 mm</v>
          </cell>
          <cell r="C3911" t="str">
            <v>UN</v>
          </cell>
          <cell r="D3911">
            <v>1267.29</v>
          </cell>
          <cell r="E3911">
            <v>332.88</v>
          </cell>
          <cell r="F3911">
            <v>1600.17</v>
          </cell>
        </row>
        <row r="3912">
          <cell r="A3912" t="str">
            <v>66.08.111</v>
          </cell>
          <cell r="B3912" t="str">
            <v>Rack fechado de piso padrão metálico, 19 x 24 Us x 570 mm</v>
          </cell>
          <cell r="C3912" t="str">
            <v>UN</v>
          </cell>
          <cell r="D3912">
            <v>1214.2</v>
          </cell>
          <cell r="E3912">
            <v>332.88</v>
          </cell>
          <cell r="F3912">
            <v>1547.08</v>
          </cell>
        </row>
        <row r="3913">
          <cell r="A3913" t="str">
            <v>66.08.115</v>
          </cell>
          <cell r="B3913" t="str">
            <v>Rack fechado de piso padrão metálico, 19 x 44 Us x 770 mm</v>
          </cell>
          <cell r="C3913" t="str">
            <v>UN</v>
          </cell>
          <cell r="D3913">
            <v>2521.89</v>
          </cell>
          <cell r="E3913">
            <v>665.75</v>
          </cell>
          <cell r="F3913">
            <v>3187.64</v>
          </cell>
        </row>
        <row r="3914">
          <cell r="A3914" t="str">
            <v>66.08.131</v>
          </cell>
          <cell r="B3914" t="str">
            <v>Monitor LCD ou LED colorido, tela plana de 21,5´</v>
          </cell>
          <cell r="C3914" t="str">
            <v>UN</v>
          </cell>
          <cell r="D3914">
            <v>978.47</v>
          </cell>
          <cell r="E3914">
            <v>10.62</v>
          </cell>
          <cell r="F3914">
            <v>989.09</v>
          </cell>
        </row>
        <row r="3915">
          <cell r="A3915" t="str">
            <v>66.08.240</v>
          </cell>
          <cell r="B3915" t="str">
            <v>Filtro passivo e misturador de sinais VHF / UHF / CATV</v>
          </cell>
          <cell r="C3915" t="str">
            <v>UN</v>
          </cell>
          <cell r="D3915">
            <v>11.18</v>
          </cell>
          <cell r="E3915">
            <v>23.94</v>
          </cell>
          <cell r="F3915">
            <v>35.119999999999997</v>
          </cell>
        </row>
        <row r="3916">
          <cell r="A3916" t="str">
            <v>66.08.258</v>
          </cell>
          <cell r="B3916" t="str">
            <v>Ponto de acesso de dados (Access Point), uso interno, compatível com PoE 802.3af</v>
          </cell>
          <cell r="C3916" t="str">
            <v>UN</v>
          </cell>
          <cell r="D3916">
            <v>1072.97</v>
          </cell>
          <cell r="E3916">
            <v>191.44</v>
          </cell>
          <cell r="F3916">
            <v>1264.4100000000001</v>
          </cell>
        </row>
        <row r="3917">
          <cell r="A3917" t="str">
            <v>66.08.260</v>
          </cell>
          <cell r="B3917" t="str">
            <v>Modulador de canais VHF / UHF / CATV / CFTV</v>
          </cell>
          <cell r="C3917" t="str">
            <v>UN</v>
          </cell>
          <cell r="D3917">
            <v>164.78</v>
          </cell>
          <cell r="E3917">
            <v>47.86</v>
          </cell>
          <cell r="F3917">
            <v>212.64</v>
          </cell>
        </row>
        <row r="3918">
          <cell r="A3918" t="str">
            <v>66.08.270</v>
          </cell>
          <cell r="B3918" t="str">
            <v>Amplificador de linha VHF / UHF com conector de F-50 dB</v>
          </cell>
          <cell r="C3918" t="str">
            <v>UN</v>
          </cell>
          <cell r="D3918">
            <v>483.42</v>
          </cell>
          <cell r="E3918">
            <v>14.36</v>
          </cell>
          <cell r="F3918">
            <v>497.78</v>
          </cell>
        </row>
        <row r="3919">
          <cell r="A3919" t="str">
            <v>66.08.324</v>
          </cell>
          <cell r="B3919" t="str">
            <v>Câmera fixa colorida compacta com domo, para áreas internas e externas - 1,3 MP</v>
          </cell>
          <cell r="C3919" t="str">
            <v>UN</v>
          </cell>
          <cell r="D3919">
            <v>926.75</v>
          </cell>
          <cell r="E3919">
            <v>195.5</v>
          </cell>
          <cell r="F3919">
            <v>1122.25</v>
          </cell>
        </row>
        <row r="3920">
          <cell r="A3920" t="str">
            <v>66.08.326</v>
          </cell>
          <cell r="B3920" t="str">
            <v>Câmera fixa colorida tipo bullet, para áreas internas e externas - 1,3 MP</v>
          </cell>
          <cell r="C3920" t="str">
            <v>UN</v>
          </cell>
          <cell r="D3920">
            <v>3501.63</v>
          </cell>
          <cell r="E3920">
            <v>195.5</v>
          </cell>
          <cell r="F3920">
            <v>3697.13</v>
          </cell>
        </row>
        <row r="3921">
          <cell r="A3921" t="str">
            <v>66.08.328</v>
          </cell>
          <cell r="B3921" t="str">
            <v>Câmera fixa colorida com domo, para áreas internas e externas - 5 MP</v>
          </cell>
          <cell r="C3921" t="str">
            <v>UN</v>
          </cell>
          <cell r="D3921">
            <v>10015.98</v>
          </cell>
          <cell r="E3921">
            <v>195.5</v>
          </cell>
          <cell r="F3921">
            <v>10211.48</v>
          </cell>
        </row>
        <row r="3922">
          <cell r="A3922" t="str">
            <v>66.08.340</v>
          </cell>
          <cell r="B3922" t="str">
            <v>Unidade de disco rígido (HD) externo de 5 TB</v>
          </cell>
          <cell r="C3922" t="str">
            <v>UN</v>
          </cell>
          <cell r="D3922">
            <v>1294.01</v>
          </cell>
          <cell r="E3922">
            <v>3.54</v>
          </cell>
          <cell r="F3922">
            <v>1297.55</v>
          </cell>
        </row>
        <row r="3923">
          <cell r="A3923" t="str">
            <v>66.08.400</v>
          </cell>
          <cell r="B3923" t="str">
            <v>Estação de monitoramento "WorkStation" para até 3 monitores - memória RAM de 8 GB</v>
          </cell>
          <cell r="C3923" t="str">
            <v>CJ</v>
          </cell>
          <cell r="D3923">
            <v>10253.27</v>
          </cell>
          <cell r="E3923">
            <v>252.83</v>
          </cell>
          <cell r="F3923">
            <v>10506.1</v>
          </cell>
        </row>
        <row r="3924">
          <cell r="A3924" t="str">
            <v>66.08.401</v>
          </cell>
          <cell r="B3924" t="str">
            <v>Estação de monitoramento "WorkStation" para até 3 monitores - memória RAM de 16 GB</v>
          </cell>
          <cell r="C3924" t="str">
            <v>CJ</v>
          </cell>
          <cell r="D3924">
            <v>15499.18</v>
          </cell>
          <cell r="E3924">
            <v>252.83</v>
          </cell>
          <cell r="F3924">
            <v>15752.01</v>
          </cell>
        </row>
        <row r="3925">
          <cell r="A3925" t="str">
            <v>66.08.600</v>
          </cell>
          <cell r="B3925" t="str">
            <v>Unidade gerenciadora digital de vídeo em rede (NVR) de até 8 câmeras IP, armazenamento de 6 TB, 1 interface de rede Fast Ethernet</v>
          </cell>
          <cell r="C3925" t="str">
            <v>UN</v>
          </cell>
          <cell r="D3925">
            <v>1221.68</v>
          </cell>
          <cell r="E3925">
            <v>168.55</v>
          </cell>
          <cell r="F3925">
            <v>1390.23</v>
          </cell>
        </row>
        <row r="3926">
          <cell r="A3926" t="str">
            <v>66.08.610</v>
          </cell>
          <cell r="B3926" t="str">
            <v>Unidade gerenciadora digital de vídeo em rede (NVR) de até 16 câmeras IP, armazenamento de 12 TB, 1 interface de rede Gigabit Ethernet e 4 entradas de alarme</v>
          </cell>
          <cell r="C3926" t="str">
            <v>UN</v>
          </cell>
          <cell r="D3926">
            <v>1543.57</v>
          </cell>
          <cell r="E3926">
            <v>252.83</v>
          </cell>
          <cell r="F3926">
            <v>1796.4</v>
          </cell>
        </row>
        <row r="3927">
          <cell r="A3927" t="str">
            <v>66.08.620</v>
          </cell>
          <cell r="B3927" t="str">
            <v>Unidade gerenciadora digital vídeo em rede (NVR) de até 32 câmeras IP, armazenamento de 48 TB, 2 interface de rede Gigabit Ethernet e 16 entradas de alarme</v>
          </cell>
          <cell r="C3927" t="str">
            <v>UN</v>
          </cell>
          <cell r="D3927">
            <v>3775.46</v>
          </cell>
          <cell r="E3927">
            <v>332.88</v>
          </cell>
          <cell r="F3927">
            <v>4108.34</v>
          </cell>
        </row>
        <row r="3928">
          <cell r="A3928" t="str">
            <v>66.20</v>
          </cell>
          <cell r="B3928" t="str">
            <v>Reparos, conservacoes e complementos - GRUPO 66</v>
          </cell>
        </row>
        <row r="3929">
          <cell r="A3929" t="str">
            <v>66.20.150</v>
          </cell>
          <cell r="B3929" t="str">
            <v>Guia organizadora de cabos para rack, 19´ 1 U</v>
          </cell>
          <cell r="C3929" t="str">
            <v>UN</v>
          </cell>
          <cell r="D3929">
            <v>19.77</v>
          </cell>
          <cell r="E3929">
            <v>13.32</v>
          </cell>
          <cell r="F3929">
            <v>33.090000000000003</v>
          </cell>
        </row>
        <row r="3930">
          <cell r="A3930" t="str">
            <v>66.20.170</v>
          </cell>
          <cell r="B3930" t="str">
            <v>Guia organizadora de cabos para rack, 19´ 2 U</v>
          </cell>
          <cell r="C3930" t="str">
            <v>UN</v>
          </cell>
          <cell r="D3930">
            <v>33.619999999999997</v>
          </cell>
          <cell r="E3930">
            <v>13.32</v>
          </cell>
          <cell r="F3930">
            <v>46.94</v>
          </cell>
        </row>
        <row r="3931">
          <cell r="A3931" t="str">
            <v>66.20.202</v>
          </cell>
          <cell r="B3931" t="str">
            <v>Instalação de câmera fixa para CFTV</v>
          </cell>
          <cell r="C3931" t="str">
            <v>UN</v>
          </cell>
          <cell r="E3931">
            <v>195.5</v>
          </cell>
          <cell r="F3931">
            <v>195.5</v>
          </cell>
        </row>
        <row r="3932">
          <cell r="A3932" t="str">
            <v>66.20.212</v>
          </cell>
          <cell r="B3932" t="str">
            <v>Instalação de câmera móvel para CFTV</v>
          </cell>
          <cell r="C3932" t="str">
            <v>UN</v>
          </cell>
          <cell r="E3932">
            <v>195.5</v>
          </cell>
          <cell r="F3932">
            <v>195.5</v>
          </cell>
        </row>
        <row r="3933">
          <cell r="A3933" t="str">
            <v>66.20.221</v>
          </cell>
          <cell r="B3933" t="str">
            <v>Switch Gigabit para servidor central com 24 portas frontais e 2 portas SFP, capacidade 10 / 100 / 1000 Mbps</v>
          </cell>
          <cell r="C3933" t="str">
            <v>UN</v>
          </cell>
          <cell r="D3933">
            <v>14561.62</v>
          </cell>
          <cell r="E3933">
            <v>17.7</v>
          </cell>
          <cell r="F3933">
            <v>14579.32</v>
          </cell>
        </row>
        <row r="3934">
          <cell r="A3934" t="str">
            <v>66.20.225</v>
          </cell>
          <cell r="B3934" t="str">
            <v>Switch Gigabit 24 portas com capacidade de 10/100/1000/Mbps</v>
          </cell>
          <cell r="C3934" t="str">
            <v>UN</v>
          </cell>
          <cell r="D3934">
            <v>2589.1</v>
          </cell>
          <cell r="E3934">
            <v>17.7</v>
          </cell>
          <cell r="F3934">
            <v>2606.8000000000002</v>
          </cell>
        </row>
        <row r="3935">
          <cell r="A3935" t="str">
            <v>67</v>
          </cell>
          <cell r="B3935" t="str">
            <v>CAPTACAO, ADUCAO E TRATAMENTO DE AGUA E ESGOTO, EQUIPAMENTOS E SISTEMA</v>
          </cell>
        </row>
        <row r="3936">
          <cell r="A3936" t="str">
            <v>67.02</v>
          </cell>
          <cell r="B3936" t="str">
            <v>Tratamento</v>
          </cell>
        </row>
        <row r="3937">
          <cell r="A3937" t="str">
            <v>67.02.160</v>
          </cell>
          <cell r="B3937" t="str">
            <v>Medidor de vazão tipo calha Parshall com garganta W= 3´</v>
          </cell>
          <cell r="C3937" t="str">
            <v>UN</v>
          </cell>
          <cell r="D3937">
            <v>1699.36</v>
          </cell>
          <cell r="E3937">
            <v>86.32</v>
          </cell>
          <cell r="F3937">
            <v>1785.68</v>
          </cell>
        </row>
        <row r="3938">
          <cell r="A3938" t="str">
            <v>67.02.210</v>
          </cell>
          <cell r="B3938" t="str">
            <v>Tela galvanizada revestida em poliamida, malha de 10 mm</v>
          </cell>
          <cell r="C3938" t="str">
            <v>M2</v>
          </cell>
          <cell r="D3938">
            <v>1054.68</v>
          </cell>
          <cell r="E3938">
            <v>9.74</v>
          </cell>
          <cell r="F3938">
            <v>1064.42</v>
          </cell>
        </row>
        <row r="3939">
          <cell r="A3939" t="str">
            <v>67.02.240</v>
          </cell>
          <cell r="B3939" t="str">
            <v>Grade média em aço carbono, espaçamento de 2 cm com barras chatas de 1´ x 3/8´</v>
          </cell>
          <cell r="C3939" t="str">
            <v>M2</v>
          </cell>
          <cell r="D3939">
            <v>2439.88</v>
          </cell>
          <cell r="E3939">
            <v>9.74</v>
          </cell>
          <cell r="F3939">
            <v>2449.62</v>
          </cell>
        </row>
        <row r="3940">
          <cell r="A3940" t="str">
            <v>67.02.280</v>
          </cell>
          <cell r="B3940" t="str">
            <v>Cesto em chapa de aço inoxidável com espessura de 1,5 mm e furos de 1/2´</v>
          </cell>
          <cell r="C3940" t="str">
            <v>UN</v>
          </cell>
          <cell r="D3940">
            <v>1016.61</v>
          </cell>
          <cell r="E3940">
            <v>4.87</v>
          </cell>
          <cell r="F3940">
            <v>1021.48</v>
          </cell>
        </row>
        <row r="3941">
          <cell r="A3941" t="str">
            <v>67.02.301</v>
          </cell>
          <cell r="B3941" t="str">
            <v>Peneira estática em poliéster reforçado de fibra de vidro (PRFV) com tela de aço inoxidável AISI 304, malha de 1,5 mm, vazão de 50 l/s</v>
          </cell>
          <cell r="C3941" t="str">
            <v>UN</v>
          </cell>
          <cell r="D3941">
            <v>19354.43</v>
          </cell>
          <cell r="E3941">
            <v>173.12</v>
          </cell>
          <cell r="F3941">
            <v>19527.55</v>
          </cell>
        </row>
        <row r="3942">
          <cell r="A3942" t="str">
            <v>67.02.320</v>
          </cell>
          <cell r="B3942" t="str">
            <v>Comporta em fibra de vidro (stop log) - espessura de 10 mm</v>
          </cell>
          <cell r="C3942" t="str">
            <v>M2</v>
          </cell>
          <cell r="D3942">
            <v>1752.46</v>
          </cell>
          <cell r="E3942">
            <v>31.32</v>
          </cell>
          <cell r="F3942">
            <v>1783.78</v>
          </cell>
        </row>
        <row r="3943">
          <cell r="A3943" t="str">
            <v>67.02.330</v>
          </cell>
          <cell r="B3943" t="str">
            <v>Sistema de tratamento de águas cinzas e aproveitamento de águas pluviais, para reuso em fins não potáveis, vazão de 2 m³/h</v>
          </cell>
          <cell r="C3943" t="str">
            <v>UN</v>
          </cell>
          <cell r="D3943">
            <v>92106.36</v>
          </cell>
          <cell r="F3943">
            <v>92106.36</v>
          </cell>
        </row>
        <row r="3944">
          <cell r="A3944" t="str">
            <v>67.02.400</v>
          </cell>
          <cell r="B3944" t="str">
            <v>Tanque em fibra de vidro (PRFV) com quebra ondas, capacidade de 25.000 l e misturador interno vertical em aço inoxidável</v>
          </cell>
          <cell r="C3944" t="str">
            <v>UN</v>
          </cell>
          <cell r="D3944">
            <v>48479.46</v>
          </cell>
          <cell r="E3944">
            <v>279.87</v>
          </cell>
          <cell r="F3944">
            <v>48759.33</v>
          </cell>
        </row>
        <row r="3945">
          <cell r="A3945" t="str">
            <v>67.02.410</v>
          </cell>
          <cell r="B3945" t="str">
            <v>Sistema de tratamento de efluente por reator anaeróbio (UASB) e filtro aeróbio (FAS), para obras de segurança com vazão máxima horária 12 l/s</v>
          </cell>
          <cell r="C3945" t="str">
            <v>CJ</v>
          </cell>
          <cell r="D3945">
            <v>415337.38</v>
          </cell>
          <cell r="F3945">
            <v>415337.38</v>
          </cell>
        </row>
        <row r="3946">
          <cell r="A3946" t="str">
            <v>67.02.502</v>
          </cell>
          <cell r="B3946" t="str">
            <v>Elaboração de projeto de sistema de estação compacta de tratamento de esgoto para vazão máxima horária 12 l/s e atendimento classe II, assessoria, documentação e aprovação na CETESB</v>
          </cell>
          <cell r="C3946" t="str">
            <v>CJ</v>
          </cell>
          <cell r="D3946">
            <v>5271.28</v>
          </cell>
          <cell r="E3946">
            <v>60763.3</v>
          </cell>
          <cell r="F3946">
            <v>66034.58</v>
          </cell>
        </row>
        <row r="3947">
          <cell r="A3947" t="str">
            <v>67.02.503</v>
          </cell>
          <cell r="B3947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7" t="str">
            <v>CJ</v>
          </cell>
          <cell r="D3947">
            <v>7296.15</v>
          </cell>
          <cell r="E3947">
            <v>73344.08</v>
          </cell>
          <cell r="F3947">
            <v>80640.23</v>
          </cell>
        </row>
        <row r="3948">
          <cell r="A3948" t="str">
            <v>68</v>
          </cell>
          <cell r="B3948" t="str">
            <v>ELETRIFICACAO, EQUIPAMENTOS E SISTEMA</v>
          </cell>
        </row>
        <row r="3949">
          <cell r="A3949" t="str">
            <v>68.01</v>
          </cell>
          <cell r="B3949" t="str">
            <v>Posteamento</v>
          </cell>
        </row>
        <row r="3950">
          <cell r="A3950" t="str">
            <v>68.01.600</v>
          </cell>
          <cell r="B3950" t="str">
            <v>Poste de concreto circular, 200 kg, H = 7,00 m</v>
          </cell>
          <cell r="C3950" t="str">
            <v>UN</v>
          </cell>
          <cell r="D3950">
            <v>1302.8800000000001</v>
          </cell>
          <cell r="E3950">
            <v>292.3</v>
          </cell>
          <cell r="F3950">
            <v>1595.18</v>
          </cell>
        </row>
        <row r="3951">
          <cell r="A3951" t="str">
            <v>68.01.620</v>
          </cell>
          <cell r="B3951" t="str">
            <v>Poste de concreto circular, 200 kg, H = 9,00 m</v>
          </cell>
          <cell r="C3951" t="str">
            <v>UN</v>
          </cell>
          <cell r="D3951">
            <v>1273.9000000000001</v>
          </cell>
          <cell r="E3951">
            <v>292.3</v>
          </cell>
          <cell r="F3951">
            <v>1566.2</v>
          </cell>
        </row>
        <row r="3952">
          <cell r="A3952" t="str">
            <v>68.01.630</v>
          </cell>
          <cell r="B3952" t="str">
            <v>Poste de concreto circular, 200 kg, H = 10,00 m</v>
          </cell>
          <cell r="C3952" t="str">
            <v>UN</v>
          </cell>
          <cell r="D3952">
            <v>1751.37</v>
          </cell>
          <cell r="E3952">
            <v>292.3</v>
          </cell>
          <cell r="F3952">
            <v>2043.67</v>
          </cell>
        </row>
        <row r="3953">
          <cell r="A3953" t="str">
            <v>68.01.640</v>
          </cell>
          <cell r="B3953" t="str">
            <v>Poste de concreto circular, 200 kg, H = 11,00 m</v>
          </cell>
          <cell r="C3953" t="str">
            <v>UN</v>
          </cell>
          <cell r="D3953">
            <v>2539.96</v>
          </cell>
          <cell r="E3953">
            <v>292.3</v>
          </cell>
          <cell r="F3953">
            <v>2832.26</v>
          </cell>
        </row>
        <row r="3954">
          <cell r="A3954" t="str">
            <v>68.01.650</v>
          </cell>
          <cell r="B3954" t="str">
            <v>Poste de concreto circular, 200 kg, H = 12,00 m</v>
          </cell>
          <cell r="C3954" t="str">
            <v>UN</v>
          </cell>
          <cell r="D3954">
            <v>1908.61</v>
          </cell>
          <cell r="E3954">
            <v>292.3</v>
          </cell>
          <cell r="F3954">
            <v>2200.91</v>
          </cell>
        </row>
        <row r="3955">
          <cell r="A3955" t="str">
            <v>68.01.670</v>
          </cell>
          <cell r="B3955" t="str">
            <v>Poste de concreto circular, 300 kg, H = 9,00 m</v>
          </cell>
          <cell r="C3955" t="str">
            <v>UN</v>
          </cell>
          <cell r="D3955">
            <v>1594.33</v>
          </cell>
          <cell r="E3955">
            <v>292.3</v>
          </cell>
          <cell r="F3955">
            <v>1886.63</v>
          </cell>
        </row>
        <row r="3956">
          <cell r="A3956" t="str">
            <v>68.01.730</v>
          </cell>
          <cell r="B3956" t="str">
            <v>Poste de concreto circular, 400 kg, H = 9,00 m</v>
          </cell>
          <cell r="C3956" t="str">
            <v>UN</v>
          </cell>
          <cell r="D3956">
            <v>1589.01</v>
          </cell>
          <cell r="E3956">
            <v>292.3</v>
          </cell>
          <cell r="F3956">
            <v>1881.31</v>
          </cell>
        </row>
        <row r="3957">
          <cell r="A3957" t="str">
            <v>68.01.740</v>
          </cell>
          <cell r="B3957" t="str">
            <v>Poste de concreto circular, 400 kg, H = 10,00 m</v>
          </cell>
          <cell r="C3957" t="str">
            <v>UN</v>
          </cell>
          <cell r="D3957">
            <v>2477.9</v>
          </cell>
          <cell r="E3957">
            <v>292.3</v>
          </cell>
          <cell r="F3957">
            <v>2770.2</v>
          </cell>
        </row>
        <row r="3958">
          <cell r="A3958" t="str">
            <v>68.01.750</v>
          </cell>
          <cell r="B3958" t="str">
            <v>Poste de concreto circular, 400 kg, H = 11,00 m</v>
          </cell>
          <cell r="C3958" t="str">
            <v>UN</v>
          </cell>
          <cell r="D3958">
            <v>2297.11</v>
          </cell>
          <cell r="E3958">
            <v>292.3</v>
          </cell>
          <cell r="F3958">
            <v>2589.41</v>
          </cell>
        </row>
        <row r="3959">
          <cell r="A3959" t="str">
            <v>68.01.760</v>
          </cell>
          <cell r="B3959" t="str">
            <v>Poste de concreto circular, 400 kg, H = 12,00 m</v>
          </cell>
          <cell r="C3959" t="str">
            <v>UN</v>
          </cell>
          <cell r="D3959">
            <v>2807.11</v>
          </cell>
          <cell r="E3959">
            <v>292.3</v>
          </cell>
          <cell r="F3959">
            <v>3099.41</v>
          </cell>
        </row>
        <row r="3960">
          <cell r="A3960" t="str">
            <v>68.01.800</v>
          </cell>
          <cell r="B3960" t="str">
            <v>Poste de concreto circular, 600 kg, H = 11,00 m</v>
          </cell>
          <cell r="C3960" t="str">
            <v>UN</v>
          </cell>
          <cell r="D3960">
            <v>2826.46</v>
          </cell>
          <cell r="E3960">
            <v>292.3</v>
          </cell>
          <cell r="F3960">
            <v>3118.76</v>
          </cell>
        </row>
        <row r="3961">
          <cell r="A3961" t="str">
            <v>68.01.810</v>
          </cell>
          <cell r="B3961" t="str">
            <v>Poste de concreto circular, 600 kg, H = 12,00 m</v>
          </cell>
          <cell r="C3961" t="str">
            <v>UN</v>
          </cell>
          <cell r="D3961">
            <v>3085.47</v>
          </cell>
          <cell r="E3961">
            <v>292.3</v>
          </cell>
          <cell r="F3961">
            <v>3377.77</v>
          </cell>
        </row>
        <row r="3962">
          <cell r="A3962" t="str">
            <v>68.01.850</v>
          </cell>
          <cell r="B3962" t="str">
            <v>Poste de concreto circular, 1000 kg, H = 12,00 m</v>
          </cell>
          <cell r="C3962" t="str">
            <v>UN</v>
          </cell>
          <cell r="D3962">
            <v>5270.41</v>
          </cell>
          <cell r="E3962">
            <v>292.3</v>
          </cell>
          <cell r="F3962">
            <v>5562.71</v>
          </cell>
        </row>
        <row r="3963">
          <cell r="A3963" t="str">
            <v>68.02</v>
          </cell>
          <cell r="B3963" t="str">
            <v>Estrutura especifica</v>
          </cell>
        </row>
        <row r="3964">
          <cell r="A3964" t="str">
            <v>68.02.010</v>
          </cell>
          <cell r="B3964" t="str">
            <v>Estai</v>
          </cell>
          <cell r="C3964" t="str">
            <v>UN</v>
          </cell>
          <cell r="D3964">
            <v>570</v>
          </cell>
          <cell r="E3964">
            <v>171.48</v>
          </cell>
          <cell r="F3964">
            <v>741.48</v>
          </cell>
        </row>
        <row r="3965">
          <cell r="A3965" t="str">
            <v>68.02.020</v>
          </cell>
          <cell r="B3965" t="str">
            <v>Estrutura tipo M1</v>
          </cell>
          <cell r="C3965" t="str">
            <v>UN</v>
          </cell>
          <cell r="D3965">
            <v>444.41</v>
          </cell>
          <cell r="E3965">
            <v>205.77</v>
          </cell>
          <cell r="F3965">
            <v>650.17999999999995</v>
          </cell>
        </row>
        <row r="3966">
          <cell r="A3966" t="str">
            <v>68.02.030</v>
          </cell>
          <cell r="B3966" t="str">
            <v>Estrutura tipo M2</v>
          </cell>
          <cell r="C3966" t="str">
            <v>UN</v>
          </cell>
          <cell r="D3966">
            <v>977.99</v>
          </cell>
          <cell r="E3966">
            <v>205.77</v>
          </cell>
          <cell r="F3966">
            <v>1183.76</v>
          </cell>
        </row>
        <row r="3967">
          <cell r="A3967" t="str">
            <v>68.02.040</v>
          </cell>
          <cell r="B3967" t="str">
            <v>Estrutura tipo N3</v>
          </cell>
          <cell r="C3967" t="str">
            <v>UN</v>
          </cell>
          <cell r="D3967">
            <v>1224.44</v>
          </cell>
          <cell r="E3967">
            <v>308.66000000000003</v>
          </cell>
          <cell r="F3967">
            <v>1533.1</v>
          </cell>
        </row>
        <row r="3968">
          <cell r="A3968" t="str">
            <v>68.02.050</v>
          </cell>
          <cell r="B3968" t="str">
            <v>Estrutura tipo M1 - N3</v>
          </cell>
          <cell r="C3968" t="str">
            <v>UN</v>
          </cell>
          <cell r="D3968">
            <v>1420.22</v>
          </cell>
          <cell r="E3968">
            <v>411.54</v>
          </cell>
          <cell r="F3968">
            <v>1831.76</v>
          </cell>
        </row>
        <row r="3969">
          <cell r="A3969" t="str">
            <v>68.02.060</v>
          </cell>
          <cell r="B3969" t="str">
            <v>Estrutura tipo M4</v>
          </cell>
          <cell r="C3969" t="str">
            <v>UN</v>
          </cell>
          <cell r="D3969">
            <v>2171.06</v>
          </cell>
          <cell r="E3969">
            <v>308.66000000000003</v>
          </cell>
          <cell r="F3969">
            <v>2479.7199999999998</v>
          </cell>
        </row>
        <row r="3970">
          <cell r="A3970" t="str">
            <v>68.02.070</v>
          </cell>
          <cell r="B3970" t="str">
            <v>Estrutura tipo N2</v>
          </cell>
          <cell r="C3970" t="str">
            <v>UN</v>
          </cell>
          <cell r="D3970">
            <v>1122.5899999999999</v>
          </cell>
          <cell r="E3970">
            <v>308.66000000000003</v>
          </cell>
          <cell r="F3970">
            <v>1431.25</v>
          </cell>
        </row>
        <row r="3971">
          <cell r="A3971" t="str">
            <v>68.02.090</v>
          </cell>
          <cell r="B3971" t="str">
            <v>Estrutura tipo N4</v>
          </cell>
          <cell r="C3971" t="str">
            <v>UN</v>
          </cell>
          <cell r="D3971">
            <v>2187.4299999999998</v>
          </cell>
          <cell r="E3971">
            <v>411.54</v>
          </cell>
          <cell r="F3971">
            <v>2598.9699999999998</v>
          </cell>
        </row>
        <row r="3972">
          <cell r="A3972" t="str">
            <v>68.02.100</v>
          </cell>
          <cell r="B3972" t="str">
            <v>Armação secundária tipo 1C - 2R</v>
          </cell>
          <cell r="C3972" t="str">
            <v>UN</v>
          </cell>
          <cell r="D3972">
            <v>118.06</v>
          </cell>
          <cell r="E3972">
            <v>137.18</v>
          </cell>
          <cell r="F3972">
            <v>255.24</v>
          </cell>
        </row>
        <row r="3973">
          <cell r="A3973" t="str">
            <v>68.02.110</v>
          </cell>
          <cell r="B3973" t="str">
            <v>Armação secundária tipo 1C - 3R</v>
          </cell>
          <cell r="C3973" t="str">
            <v>UN</v>
          </cell>
          <cell r="D3973">
            <v>127.07</v>
          </cell>
          <cell r="E3973">
            <v>137.18</v>
          </cell>
          <cell r="F3973">
            <v>264.25</v>
          </cell>
        </row>
        <row r="3974">
          <cell r="A3974" t="str">
            <v>68.02.120</v>
          </cell>
          <cell r="B3974" t="str">
            <v>Armação secundária tipo 2C - 3R</v>
          </cell>
          <cell r="C3974" t="str">
            <v>UN</v>
          </cell>
          <cell r="D3974">
            <v>218.15</v>
          </cell>
          <cell r="E3974">
            <v>171.48</v>
          </cell>
          <cell r="F3974">
            <v>389.63</v>
          </cell>
        </row>
        <row r="3975">
          <cell r="A3975" t="str">
            <v>68.02.140</v>
          </cell>
          <cell r="B3975" t="str">
            <v>Armação secundária tipo 4C - 6R</v>
          </cell>
          <cell r="C3975" t="str">
            <v>UN</v>
          </cell>
          <cell r="D3975">
            <v>436.3</v>
          </cell>
          <cell r="E3975">
            <v>205.77</v>
          </cell>
          <cell r="F3975">
            <v>642.07000000000005</v>
          </cell>
        </row>
        <row r="3976">
          <cell r="A3976" t="str">
            <v>68.20</v>
          </cell>
          <cell r="B3976" t="str">
            <v>Reparos, conservacoes e complementos - GRUPO 68</v>
          </cell>
        </row>
        <row r="3977">
          <cell r="A3977" t="str">
            <v>68.20.010</v>
          </cell>
          <cell r="B3977" t="str">
            <v>Recolocação de poste de madeira</v>
          </cell>
          <cell r="C3977" t="str">
            <v>UN</v>
          </cell>
          <cell r="D3977">
            <v>217.45</v>
          </cell>
          <cell r="E3977">
            <v>230.72</v>
          </cell>
          <cell r="F3977">
            <v>448.17</v>
          </cell>
        </row>
        <row r="3978">
          <cell r="A3978" t="str">
            <v>68.20.040</v>
          </cell>
          <cell r="B3978" t="str">
            <v>Braçadeira circular em aço carbono galvanizado, diâmetro nominal de 140 até 300 mm</v>
          </cell>
          <cell r="C3978" t="str">
            <v>UN</v>
          </cell>
          <cell r="D3978">
            <v>61.09</v>
          </cell>
          <cell r="E3978">
            <v>16.84</v>
          </cell>
          <cell r="F3978">
            <v>77.930000000000007</v>
          </cell>
        </row>
        <row r="3979">
          <cell r="A3979" t="str">
            <v>68.20.050</v>
          </cell>
          <cell r="B3979" t="str">
            <v>Cruzeta em aço carbono galvanizado perfil ´L´ 75 x 75 x 8 mm, comprimento 2500 mm</v>
          </cell>
          <cell r="C3979" t="str">
            <v>UN</v>
          </cell>
          <cell r="D3979">
            <v>631.9</v>
          </cell>
          <cell r="E3979">
            <v>33.67</v>
          </cell>
          <cell r="F3979">
            <v>665.57</v>
          </cell>
        </row>
        <row r="3980">
          <cell r="A3980" t="str">
            <v>68.20.120</v>
          </cell>
          <cell r="B3980" t="str">
            <v>Bengala em PVC para ramal de entrada, diâmetro de 32 mm</v>
          </cell>
          <cell r="C3980" t="str">
            <v>UN</v>
          </cell>
          <cell r="D3980">
            <v>34.4</v>
          </cell>
          <cell r="E3980">
            <v>33.5</v>
          </cell>
          <cell r="F3980">
            <v>67.900000000000006</v>
          </cell>
        </row>
        <row r="3981">
          <cell r="A3981" t="str">
            <v>69</v>
          </cell>
          <cell r="B3981" t="str">
            <v>TELEFONIA, LOGICA E TRANSMISSAO DE DADOS, EQUIPAMENTOS E SISTEMA</v>
          </cell>
        </row>
        <row r="3982">
          <cell r="A3982" t="str">
            <v>69.03</v>
          </cell>
          <cell r="B3982" t="str">
            <v>Distribuicao e comando, caixas e equipamentos especificos</v>
          </cell>
        </row>
        <row r="3983">
          <cell r="A3983" t="str">
            <v>69.03.090</v>
          </cell>
          <cell r="B3983" t="str">
            <v>Aparelho telefônico multifrequencial, com teclas ´FLASH´, ´HOOK´, ´PAUSE´, ´LND´, ´MODE´</v>
          </cell>
          <cell r="C3983" t="str">
            <v>UN</v>
          </cell>
          <cell r="D3983">
            <v>66.959999999999994</v>
          </cell>
          <cell r="F3983">
            <v>66.959999999999994</v>
          </cell>
        </row>
        <row r="3984">
          <cell r="A3984" t="str">
            <v>69.03.130</v>
          </cell>
          <cell r="B3984" t="str">
            <v>Caixa subterrânea de entrada de telefonia, tipo R1 (600 x 350 x 500) mm, padrão TELEBRÁS, com tampa</v>
          </cell>
          <cell r="C3984" t="str">
            <v>UN</v>
          </cell>
          <cell r="D3984">
            <v>403.61</v>
          </cell>
          <cell r="E3984">
            <v>60.32</v>
          </cell>
          <cell r="F3984">
            <v>463.93</v>
          </cell>
        </row>
        <row r="3985">
          <cell r="A3985" t="str">
            <v>69.03.140</v>
          </cell>
          <cell r="B3985" t="str">
            <v>Caixa subterrânea de entrada de telefonia, tipo R2 (1070 x 520 x 500) mm, padrão TELEBRÁS, com tampa</v>
          </cell>
          <cell r="C3985" t="str">
            <v>UN</v>
          </cell>
          <cell r="D3985">
            <v>841.06</v>
          </cell>
          <cell r="E3985">
            <v>128.27000000000001</v>
          </cell>
          <cell r="F3985">
            <v>969.33</v>
          </cell>
        </row>
        <row r="3986">
          <cell r="A3986" t="str">
            <v>69.03.301</v>
          </cell>
          <cell r="B3986" t="str">
            <v>Central de Pabx para 2 linhas e 8 ramais</v>
          </cell>
          <cell r="C3986" t="str">
            <v>UN</v>
          </cell>
          <cell r="D3986">
            <v>1458.68</v>
          </cell>
          <cell r="E3986">
            <v>6.73</v>
          </cell>
          <cell r="F3986">
            <v>1465.41</v>
          </cell>
        </row>
        <row r="3987">
          <cell r="A3987" t="str">
            <v>69.03.310</v>
          </cell>
          <cell r="B3987" t="str">
            <v>Caixa de tomada em poliamida e tampa para piso elevado, com 4 alojamentos para elétrica e até 8 alojamentos para telefonia e dados</v>
          </cell>
          <cell r="C3987" t="str">
            <v>UN</v>
          </cell>
          <cell r="D3987">
            <v>169.6</v>
          </cell>
          <cell r="E3987">
            <v>19.149999999999999</v>
          </cell>
          <cell r="F3987">
            <v>188.75</v>
          </cell>
        </row>
        <row r="3988">
          <cell r="A3988" t="str">
            <v>69.03.340</v>
          </cell>
          <cell r="B3988" t="str">
            <v>Conector RJ-45 fêmea - categoria 6</v>
          </cell>
          <cell r="C3988" t="str">
            <v>UN</v>
          </cell>
          <cell r="D3988">
            <v>36.43</v>
          </cell>
          <cell r="E3988">
            <v>7.18</v>
          </cell>
          <cell r="F3988">
            <v>43.61</v>
          </cell>
        </row>
        <row r="3989">
          <cell r="A3989" t="str">
            <v>69.03.360</v>
          </cell>
          <cell r="B3989" t="str">
            <v>Conector RJ-45 fêmea - categoria 6A</v>
          </cell>
          <cell r="C3989" t="str">
            <v>UN</v>
          </cell>
          <cell r="D3989">
            <v>162.44</v>
          </cell>
          <cell r="E3989">
            <v>7.18</v>
          </cell>
          <cell r="F3989">
            <v>169.62</v>
          </cell>
        </row>
        <row r="3990">
          <cell r="A3990" t="str">
            <v>69.03.400</v>
          </cell>
          <cell r="B3990" t="str">
            <v>Central PABX híbrida de telefonia para 8 linhas tronco e 24 a 32 ramais digital e analógico</v>
          </cell>
          <cell r="C3990" t="str">
            <v>CJ</v>
          </cell>
          <cell r="D3990">
            <v>6855.28</v>
          </cell>
          <cell r="F3990">
            <v>6855.28</v>
          </cell>
        </row>
        <row r="3991">
          <cell r="A3991" t="str">
            <v>69.03.410</v>
          </cell>
          <cell r="B3991" t="str">
            <v>Central PABX híbrida de telefonia para 8 linhas tronco e 128 ramais digital e analógico</v>
          </cell>
          <cell r="C3991" t="str">
            <v>CJ</v>
          </cell>
          <cell r="D3991">
            <v>23977.11</v>
          </cell>
          <cell r="F3991">
            <v>23977.11</v>
          </cell>
        </row>
        <row r="3992">
          <cell r="A3992" t="str">
            <v>69.03.420</v>
          </cell>
          <cell r="B3992" t="str">
            <v>Central PABX híbrida de telefonia para 8 linhas tronco e 128 ramais digital e analógico, com recursos PBX Networking</v>
          </cell>
          <cell r="C3992" t="str">
            <v>CJ</v>
          </cell>
          <cell r="D3992">
            <v>69153.73</v>
          </cell>
          <cell r="F3992">
            <v>69153.73</v>
          </cell>
        </row>
        <row r="3993">
          <cell r="A3993" t="str">
            <v>69.05</v>
          </cell>
          <cell r="B3993" t="str">
            <v>Estabilizacao de tensao</v>
          </cell>
        </row>
        <row r="3994">
          <cell r="A3994" t="str">
            <v>69.05.010</v>
          </cell>
          <cell r="B3994" t="str">
            <v>Estabilizador eletrônico de tensão, monofásico, com potência de 5 kVA</v>
          </cell>
          <cell r="C3994" t="str">
            <v>UN</v>
          </cell>
          <cell r="D3994">
            <v>9529.41</v>
          </cell>
          <cell r="E3994">
            <v>71.8</v>
          </cell>
          <cell r="F3994">
            <v>9601.2099999999991</v>
          </cell>
        </row>
        <row r="3995">
          <cell r="A3995" t="str">
            <v>69.05.040</v>
          </cell>
          <cell r="B3995" t="str">
            <v>Estabilizador eletrônico de tensão, monofásico, com potência de 10 kVA</v>
          </cell>
          <cell r="C3995" t="str">
            <v>UN</v>
          </cell>
          <cell r="D3995">
            <v>12530.79</v>
          </cell>
          <cell r="E3995">
            <v>71.8</v>
          </cell>
          <cell r="F3995">
            <v>12602.59</v>
          </cell>
        </row>
        <row r="3996">
          <cell r="A3996" t="str">
            <v>69.05.230</v>
          </cell>
          <cell r="B3996" t="str">
            <v>Estabilizador eletrônico de tensão, trifásico, com potência de 40 kVA</v>
          </cell>
          <cell r="C3996" t="str">
            <v>UN</v>
          </cell>
          <cell r="D3996">
            <v>37040.69</v>
          </cell>
          <cell r="E3996">
            <v>71.8</v>
          </cell>
          <cell r="F3996">
            <v>37112.49</v>
          </cell>
        </row>
        <row r="3997">
          <cell r="A3997" t="str">
            <v>69.06</v>
          </cell>
          <cell r="B3997" t="str">
            <v>Sistemas ininterruptos de energia</v>
          </cell>
        </row>
        <row r="3998">
          <cell r="A3998" t="str">
            <v>69.06.020</v>
          </cell>
          <cell r="B3998" t="str">
            <v>Sistema ininterrupto de energia, trifásico on line de 10 kVA (220 V/220 V), com autonomia de 15 minutos</v>
          </cell>
          <cell r="C3998" t="str">
            <v>UN</v>
          </cell>
          <cell r="D3998">
            <v>36501.4</v>
          </cell>
          <cell r="E3998">
            <v>134.66</v>
          </cell>
          <cell r="F3998">
            <v>36636.06</v>
          </cell>
        </row>
        <row r="3999">
          <cell r="A3999" t="str">
            <v>69.06.030</v>
          </cell>
          <cell r="B3999" t="str">
            <v>Sistema ininterrupto de energia, trifásico on line de 20 kVA (220 V/208 V-108 V), com autonomia 15 minutos</v>
          </cell>
          <cell r="C3999" t="str">
            <v>UN</v>
          </cell>
          <cell r="D3999">
            <v>48358.65</v>
          </cell>
          <cell r="E3999">
            <v>134.66</v>
          </cell>
          <cell r="F3999">
            <v>48493.31</v>
          </cell>
        </row>
        <row r="4000">
          <cell r="A4000" t="str">
            <v>69.06.040</v>
          </cell>
          <cell r="B4000" t="str">
            <v>Sistema ininterrupto de energia, trifásico on line senoidal de 15 kVA (208 V/110 V), com autonomia de 15 minutos</v>
          </cell>
          <cell r="C4000" t="str">
            <v>UN</v>
          </cell>
          <cell r="D4000">
            <v>51982.16</v>
          </cell>
          <cell r="E4000">
            <v>134.66</v>
          </cell>
          <cell r="F4000">
            <v>52116.82</v>
          </cell>
        </row>
        <row r="4001">
          <cell r="A4001" t="str">
            <v>69.06.050</v>
          </cell>
          <cell r="B4001" t="str">
            <v>Sistema ininterrupto de energia, monofásico, com potência de 2 kVA</v>
          </cell>
          <cell r="C4001" t="str">
            <v>UN</v>
          </cell>
          <cell r="D4001">
            <v>4991.84</v>
          </cell>
          <cell r="E4001">
            <v>95.72</v>
          </cell>
          <cell r="F4001">
            <v>5087.5600000000004</v>
          </cell>
        </row>
        <row r="4002">
          <cell r="A4002" t="str">
            <v>69.06.080</v>
          </cell>
          <cell r="B4002" t="str">
            <v>Sistema ininterrupto de energia, monofásico on line senoidal de 5 kVA (220 V/110 V), com autonomia de 15 minutos</v>
          </cell>
          <cell r="C4002" t="str">
            <v>UN</v>
          </cell>
          <cell r="D4002">
            <v>13821.51</v>
          </cell>
          <cell r="E4002">
            <v>134.66</v>
          </cell>
          <cell r="F4002">
            <v>13956.17</v>
          </cell>
        </row>
        <row r="4003">
          <cell r="A4003" t="str">
            <v>69.06.100</v>
          </cell>
          <cell r="B4003" t="str">
            <v>Sistema ininterrupto de energia, monofásico, com potência entre 5 a 7,5 kVA</v>
          </cell>
          <cell r="C4003" t="str">
            <v>UN</v>
          </cell>
          <cell r="D4003">
            <v>20497.97</v>
          </cell>
          <cell r="E4003">
            <v>95.72</v>
          </cell>
          <cell r="F4003">
            <v>20593.689999999999</v>
          </cell>
        </row>
        <row r="4004">
          <cell r="A4004" t="str">
            <v>69.06.110</v>
          </cell>
          <cell r="B4004" t="str">
            <v>Sistema ininterrupto de energia, monofásico de 600 VA (127 V/127 V), com autonomia de 10 a 15 minutos</v>
          </cell>
          <cell r="C4004" t="str">
            <v>UN</v>
          </cell>
          <cell r="D4004">
            <v>769.84</v>
          </cell>
          <cell r="E4004">
            <v>47.86</v>
          </cell>
          <cell r="F4004">
            <v>817.7</v>
          </cell>
        </row>
        <row r="4005">
          <cell r="A4005" t="str">
            <v>69.06.120</v>
          </cell>
          <cell r="B4005" t="str">
            <v>Sistema ininterrupto de energia, trifásico on line senoidal de 10 kVA (220 V/110 V), com autonomia de 2 horas</v>
          </cell>
          <cell r="C4005" t="str">
            <v>UN</v>
          </cell>
          <cell r="D4005">
            <v>42990.43</v>
          </cell>
          <cell r="E4005">
            <v>134.66</v>
          </cell>
          <cell r="F4005">
            <v>43125.09</v>
          </cell>
        </row>
        <row r="4006">
          <cell r="A4006" t="str">
            <v>69.06.200</v>
          </cell>
          <cell r="B4006" t="str">
            <v>Sistema ininterrupto de energia, trifásico on line de 20 kVA (220/127 V), com autonomia de 15 minutos</v>
          </cell>
          <cell r="C4006" t="str">
            <v>UN</v>
          </cell>
          <cell r="D4006">
            <v>57586.8</v>
          </cell>
          <cell r="E4006">
            <v>134.66</v>
          </cell>
          <cell r="F4006">
            <v>57721.46</v>
          </cell>
        </row>
        <row r="4007">
          <cell r="A4007" t="str">
            <v>69.06.210</v>
          </cell>
          <cell r="B4007" t="str">
            <v>Sistema ininterrupto de energia, trifásico on line de 60 kVA (220/127 V), com autonomia de 15 minutos</v>
          </cell>
          <cell r="C4007" t="str">
            <v>UN</v>
          </cell>
          <cell r="D4007">
            <v>124056.84</v>
          </cell>
          <cell r="E4007">
            <v>134.66</v>
          </cell>
          <cell r="F4007">
            <v>124191.5</v>
          </cell>
        </row>
        <row r="4008">
          <cell r="A4008" t="str">
            <v>69.06.220</v>
          </cell>
          <cell r="B4008" t="str">
            <v>Sistema ininterrupto de energia, trifásico on line de 80 kVA (220/127 V), com autonomia de 15 minutos</v>
          </cell>
          <cell r="C4008" t="str">
            <v>UN</v>
          </cell>
          <cell r="D4008">
            <v>132516.07999999999</v>
          </cell>
          <cell r="E4008">
            <v>134.66</v>
          </cell>
          <cell r="F4008">
            <v>132650.74</v>
          </cell>
        </row>
        <row r="4009">
          <cell r="A4009" t="str">
            <v>69.06.240</v>
          </cell>
          <cell r="B4009" t="str">
            <v>Sistema ininterrupto de energia, trifásico on line de 20 kVA (380/220 V), com autonomia de 15 minutos</v>
          </cell>
          <cell r="C4009" t="str">
            <v>UN</v>
          </cell>
          <cell r="D4009">
            <v>56703.79</v>
          </cell>
          <cell r="E4009">
            <v>134.66</v>
          </cell>
          <cell r="F4009">
            <v>56838.45</v>
          </cell>
        </row>
        <row r="4010">
          <cell r="A4010" t="str">
            <v>69.06.280</v>
          </cell>
          <cell r="B4010" t="str">
            <v>Sistema ininterrupto de energia, trifásico on line senoidal de 5 kVA (220/110 V), com autonomia de 15 minutos</v>
          </cell>
          <cell r="C4010" t="str">
            <v>UN</v>
          </cell>
          <cell r="D4010">
            <v>25565.85</v>
          </cell>
          <cell r="E4010">
            <v>134.66</v>
          </cell>
          <cell r="F4010">
            <v>25700.51</v>
          </cell>
        </row>
        <row r="4011">
          <cell r="A4011" t="str">
            <v>69.06.290</v>
          </cell>
          <cell r="B4011" t="str">
            <v>Sistema ininterrupto de energia, trifásico on line senoidal de 10 kVA (220/110 V), com autonomia de 10 a 15 minutos</v>
          </cell>
          <cell r="C4011" t="str">
            <v>UN</v>
          </cell>
          <cell r="D4011">
            <v>36238.699999999997</v>
          </cell>
          <cell r="E4011">
            <v>134.66</v>
          </cell>
          <cell r="F4011">
            <v>36373.360000000001</v>
          </cell>
        </row>
        <row r="4012">
          <cell r="A4012" t="str">
            <v>69.06.300</v>
          </cell>
          <cell r="B4012" t="str">
            <v>Sistema ininterrupto de energia, trifásico on line senoidal de 50 kVA (220/110 V), com autonomia de 15 minutos</v>
          </cell>
          <cell r="C4012" t="str">
            <v>UN</v>
          </cell>
          <cell r="D4012">
            <v>80925.73</v>
          </cell>
          <cell r="E4012">
            <v>134.66</v>
          </cell>
          <cell r="F4012">
            <v>81060.39</v>
          </cell>
        </row>
        <row r="4013">
          <cell r="A4013" t="str">
            <v>69.06.320</v>
          </cell>
          <cell r="B4013" t="str">
            <v>Sistema ininterrupto de energia, trifásico on line senoidal de 7,5 kVA (220/110 V), com autonomia de 15 minutos</v>
          </cell>
          <cell r="C4013" t="str">
            <v>UN</v>
          </cell>
          <cell r="D4013">
            <v>30815.57</v>
          </cell>
          <cell r="E4013">
            <v>134.66</v>
          </cell>
          <cell r="F4013">
            <v>30950.23</v>
          </cell>
        </row>
        <row r="4014">
          <cell r="A4014" t="str">
            <v>69.06.390</v>
          </cell>
          <cell r="B4014" t="str">
            <v>Sistema ininterrupto de energia, trifásico on line senoidal de 40 kVA (380/220 V), com autonomia de 15 minutos</v>
          </cell>
          <cell r="C4014" t="str">
            <v>UN</v>
          </cell>
          <cell r="D4014">
            <v>79722.710000000006</v>
          </cell>
          <cell r="E4014">
            <v>134.66</v>
          </cell>
          <cell r="F4014">
            <v>79857.37</v>
          </cell>
        </row>
        <row r="4015">
          <cell r="A4015" t="str">
            <v>69.08</v>
          </cell>
          <cell r="B4015" t="str">
            <v>Equipamentos para informatica</v>
          </cell>
        </row>
        <row r="4016">
          <cell r="A4016" t="str">
            <v>69.08.010</v>
          </cell>
          <cell r="B4016" t="str">
            <v>Distribuidor interno óptico - 1 U para até 24 fibras</v>
          </cell>
          <cell r="C4016" t="str">
            <v>UN</v>
          </cell>
          <cell r="D4016">
            <v>768.39</v>
          </cell>
          <cell r="E4016">
            <v>54.87</v>
          </cell>
          <cell r="F4016">
            <v>823.26</v>
          </cell>
        </row>
        <row r="4017">
          <cell r="A4017" t="str">
            <v>69.09</v>
          </cell>
          <cell r="B4017" t="str">
            <v>Sistema de rede</v>
          </cell>
        </row>
        <row r="4018">
          <cell r="A4018" t="str">
            <v>69.09.250</v>
          </cell>
          <cell r="B4018" t="str">
            <v>Patch cords de 1,50 ou 3,00 m - RJ-45 / RJ-45 - categoria 6A</v>
          </cell>
          <cell r="C4018" t="str">
            <v>UN</v>
          </cell>
          <cell r="D4018">
            <v>53.87</v>
          </cell>
          <cell r="E4018">
            <v>9.57</v>
          </cell>
          <cell r="F4018">
            <v>63.44</v>
          </cell>
        </row>
        <row r="4019">
          <cell r="A4019" t="str">
            <v>69.09.260</v>
          </cell>
          <cell r="B4019" t="str">
            <v>Patch panel de 24 portas - categoria 6</v>
          </cell>
          <cell r="C4019" t="str">
            <v>UN</v>
          </cell>
          <cell r="D4019">
            <v>743.48</v>
          </cell>
          <cell r="E4019">
            <v>38.29</v>
          </cell>
          <cell r="F4019">
            <v>781.77</v>
          </cell>
        </row>
        <row r="4020">
          <cell r="A4020" t="str">
            <v>69.09.300</v>
          </cell>
          <cell r="B4020" t="str">
            <v>Voice panel de 50 portas - categoria 3</v>
          </cell>
          <cell r="C4020" t="str">
            <v>UN</v>
          </cell>
          <cell r="D4020">
            <v>515.6</v>
          </cell>
          <cell r="E4020">
            <v>38.29</v>
          </cell>
          <cell r="F4020">
            <v>553.89</v>
          </cell>
        </row>
        <row r="4021">
          <cell r="A4021" t="str">
            <v>69.09.360</v>
          </cell>
          <cell r="B4021" t="str">
            <v>Patch cords de 2,00 ou 3,00 m - RJ-45 / RJ-45 - categoria 6A</v>
          </cell>
          <cell r="C4021" t="str">
            <v>UN</v>
          </cell>
          <cell r="D4021">
            <v>152.9</v>
          </cell>
          <cell r="E4021">
            <v>9.57</v>
          </cell>
          <cell r="F4021">
            <v>162.47</v>
          </cell>
        </row>
        <row r="4022">
          <cell r="A4022" t="str">
            <v>69.09.370</v>
          </cell>
          <cell r="B4022" t="str">
            <v>Transceptor Gigabit SX - LC conectável de formato pequeno (SFP)</v>
          </cell>
          <cell r="C4022" t="str">
            <v>UN</v>
          </cell>
          <cell r="D4022">
            <v>1305.82</v>
          </cell>
          <cell r="E4022">
            <v>3.54</v>
          </cell>
          <cell r="F4022">
            <v>1309.3599999999999</v>
          </cell>
        </row>
        <row r="4023">
          <cell r="A4023" t="str">
            <v>69.10</v>
          </cell>
          <cell r="B4023" t="str">
            <v>Telecomunicacoes</v>
          </cell>
        </row>
        <row r="4024">
          <cell r="A4024" t="str">
            <v>69.10.130</v>
          </cell>
          <cell r="B4024" t="str">
            <v>Amplificador de potência para VHF e CATV-50 dB, frequência 40 a 550 MHz</v>
          </cell>
          <cell r="C4024" t="str">
            <v>UN</v>
          </cell>
          <cell r="D4024">
            <v>447.95</v>
          </cell>
          <cell r="E4024">
            <v>21.95</v>
          </cell>
          <cell r="F4024">
            <v>469.9</v>
          </cell>
        </row>
        <row r="4025">
          <cell r="A4025" t="str">
            <v>69.10.140</v>
          </cell>
          <cell r="B4025" t="str">
            <v>Antena parabólica com captador de sinais e modulador de áudio e vídeo</v>
          </cell>
          <cell r="C4025" t="str">
            <v>CJ</v>
          </cell>
          <cell r="D4025">
            <v>497.03</v>
          </cell>
          <cell r="E4025">
            <v>382.88</v>
          </cell>
          <cell r="F4025">
            <v>879.91</v>
          </cell>
        </row>
        <row r="4026">
          <cell r="A4026" t="str">
            <v>69.20</v>
          </cell>
          <cell r="B4026" t="str">
            <v>Reparos, conservacoes e complementos - GRUPO 69</v>
          </cell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0.47</v>
          </cell>
          <cell r="E4027">
            <v>4.79</v>
          </cell>
          <cell r="F4027">
            <v>5.26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7.11</v>
          </cell>
          <cell r="E4028">
            <v>9.57</v>
          </cell>
          <cell r="F4028">
            <v>16.68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2.54</v>
          </cell>
          <cell r="E4029">
            <v>9.57</v>
          </cell>
          <cell r="F4029">
            <v>12.11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3.19</v>
          </cell>
          <cell r="E4030">
            <v>9.57</v>
          </cell>
          <cell r="F4030">
            <v>12.76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281.33</v>
          </cell>
          <cell r="E4031">
            <v>10.63</v>
          </cell>
          <cell r="F4031">
            <v>291.95999999999998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619.86</v>
          </cell>
          <cell r="E4032">
            <v>10.63</v>
          </cell>
          <cell r="F4032">
            <v>630.49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4.79</v>
          </cell>
          <cell r="E4033">
            <v>16.84</v>
          </cell>
          <cell r="F4033">
            <v>21.63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21.96</v>
          </cell>
          <cell r="E4034">
            <v>16.84</v>
          </cell>
          <cell r="F4034">
            <v>38.799999999999997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67.91</v>
          </cell>
          <cell r="E4035">
            <v>1.95</v>
          </cell>
          <cell r="F4035">
            <v>69.86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206.84</v>
          </cell>
          <cell r="E4036">
            <v>10.97</v>
          </cell>
          <cell r="F4036">
            <v>217.81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80.599999999999994</v>
          </cell>
          <cell r="E4037">
            <v>7.08</v>
          </cell>
          <cell r="F4037">
            <v>87.68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103.87</v>
          </cell>
          <cell r="E4038">
            <v>7.08</v>
          </cell>
          <cell r="F4038">
            <v>110.95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167.04</v>
          </cell>
          <cell r="E4039">
            <v>7.08</v>
          </cell>
          <cell r="F4039">
            <v>174.12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89.62</v>
          </cell>
          <cell r="E4040">
            <v>1.95</v>
          </cell>
          <cell r="F4040">
            <v>91.57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92.5</v>
          </cell>
          <cell r="E4041">
            <v>1.95</v>
          </cell>
          <cell r="F4041">
            <v>94.45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9.7799999999999994</v>
          </cell>
          <cell r="E4042">
            <v>3.89</v>
          </cell>
          <cell r="F4042">
            <v>13.67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12.21</v>
          </cell>
          <cell r="E4043">
            <v>3.89</v>
          </cell>
          <cell r="F4043">
            <v>16.100000000000001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18.45</v>
          </cell>
          <cell r="E4044">
            <v>18.11</v>
          </cell>
          <cell r="F4044">
            <v>36.56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7.99</v>
          </cell>
          <cell r="E4045">
            <v>10.97</v>
          </cell>
          <cell r="F4045">
            <v>18.96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13.11</v>
          </cell>
          <cell r="E4046">
            <v>10.97</v>
          </cell>
          <cell r="F4046">
            <v>24.08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12.93</v>
          </cell>
          <cell r="E4047">
            <v>10.97</v>
          </cell>
          <cell r="F4047">
            <v>23.9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31.06</v>
          </cell>
          <cell r="E4048">
            <v>18.59</v>
          </cell>
          <cell r="F4048">
            <v>49.65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11.03</v>
          </cell>
          <cell r="E4049">
            <v>9.57</v>
          </cell>
          <cell r="F4049">
            <v>20.6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150.13</v>
          </cell>
          <cell r="E4050">
            <v>33.67</v>
          </cell>
          <cell r="F4050">
            <v>183.8</v>
          </cell>
        </row>
        <row r="4051">
          <cell r="A4051" t="str">
            <v>70</v>
          </cell>
          <cell r="B4051" t="str">
            <v>SINALIZACAO VIARIA</v>
          </cell>
        </row>
        <row r="4052">
          <cell r="A4052" t="str">
            <v>70.01</v>
          </cell>
          <cell r="B4052" t="str">
            <v>Dispositivo viario</v>
          </cell>
        </row>
        <row r="4053">
          <cell r="A4053" t="str">
            <v>70.01.002</v>
          </cell>
          <cell r="B4053" t="str">
            <v>Faixa elevada para travessia de pedestres em massa asfáltica - lombofaixa</v>
          </cell>
          <cell r="C4053" t="str">
            <v>M2</v>
          </cell>
          <cell r="D4053">
            <v>292.48</v>
          </cell>
          <cell r="E4053">
            <v>2.86</v>
          </cell>
          <cell r="F4053">
            <v>295.33999999999997</v>
          </cell>
        </row>
        <row r="4054">
          <cell r="A4054" t="str">
            <v>70.01.020</v>
          </cell>
          <cell r="B4054" t="str">
            <v>Ondulação transversal em massa asfáltica - lombada tipo A</v>
          </cell>
          <cell r="C4054" t="str">
            <v>M2</v>
          </cell>
          <cell r="D4054">
            <v>309.31</v>
          </cell>
          <cell r="E4054">
            <v>3.04</v>
          </cell>
          <cell r="F4054">
            <v>312.35000000000002</v>
          </cell>
        </row>
        <row r="4055">
          <cell r="A4055" t="str">
            <v>70.01.021</v>
          </cell>
          <cell r="B4055" t="str">
            <v>Ondulação transversal em massa alfáltica - lombada tipo B</v>
          </cell>
          <cell r="C4055" t="str">
            <v>M2</v>
          </cell>
          <cell r="D4055">
            <v>311.39</v>
          </cell>
          <cell r="E4055">
            <v>3.06</v>
          </cell>
          <cell r="F4055">
            <v>314.45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353.07</v>
          </cell>
          <cell r="E4056">
            <v>13.71</v>
          </cell>
          <cell r="F4056">
            <v>366.78</v>
          </cell>
        </row>
        <row r="4057">
          <cell r="A4057" t="str">
            <v>70.02</v>
          </cell>
          <cell r="B4057" t="str">
            <v>Sinalizacao horizontal</v>
          </cell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72.8</v>
          </cell>
          <cell r="F4058">
            <v>72.8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35.74</v>
          </cell>
          <cell r="F4059">
            <v>35.74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183.28</v>
          </cell>
          <cell r="F4060">
            <v>183.28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229.1</v>
          </cell>
          <cell r="F4061">
            <v>229.1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76.91</v>
          </cell>
          <cell r="F4062">
            <v>76.91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112.4</v>
          </cell>
          <cell r="F4063">
            <v>112.4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130.19</v>
          </cell>
          <cell r="F4064">
            <v>130.19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222.29</v>
          </cell>
          <cell r="F4065">
            <v>222.29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215.51</v>
          </cell>
          <cell r="F4066">
            <v>215.51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37.26</v>
          </cell>
          <cell r="F4067">
            <v>37.26</v>
          </cell>
        </row>
        <row r="4068">
          <cell r="A4068" t="str">
            <v>70.03</v>
          </cell>
          <cell r="B4068" t="str">
            <v>Sinalizacao vertical</v>
          </cell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934.91</v>
          </cell>
          <cell r="E4069">
            <v>24.77</v>
          </cell>
          <cell r="F4069">
            <v>959.68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985.97</v>
          </cell>
          <cell r="E4070">
            <v>24.76</v>
          </cell>
          <cell r="F4070">
            <v>1010.73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1143.32</v>
          </cell>
          <cell r="E4071">
            <v>24.76</v>
          </cell>
          <cell r="F4071">
            <v>1168.08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1206.78</v>
          </cell>
          <cell r="E4072">
            <v>24.76</v>
          </cell>
          <cell r="F4072">
            <v>1231.54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1451.13</v>
          </cell>
          <cell r="E4073">
            <v>24.76</v>
          </cell>
          <cell r="F4073">
            <v>1475.89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917.28</v>
          </cell>
          <cell r="E4074">
            <v>37.15</v>
          </cell>
          <cell r="F4074">
            <v>954.43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988.47</v>
          </cell>
          <cell r="E4075">
            <v>37.15</v>
          </cell>
          <cell r="F4075">
            <v>1025.6199999999999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1189.73</v>
          </cell>
          <cell r="E4076">
            <v>37.15</v>
          </cell>
          <cell r="F4076">
            <v>1226.8800000000001</v>
          </cell>
        </row>
        <row r="4077">
          <cell r="A4077" t="str">
            <v>70.04</v>
          </cell>
          <cell r="B4077" t="str">
            <v>Coluna cônica</v>
          </cell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1201.48</v>
          </cell>
          <cell r="E4078">
            <v>108.15</v>
          </cell>
          <cell r="F4078">
            <v>1309.6300000000001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2823.33</v>
          </cell>
          <cell r="E4079">
            <v>108.15</v>
          </cell>
          <cell r="F4079">
            <v>2931.48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4244.92</v>
          </cell>
          <cell r="E4080">
            <v>184.97</v>
          </cell>
          <cell r="F4080">
            <v>4429.8900000000003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3533.03</v>
          </cell>
          <cell r="E4081">
            <v>108.15</v>
          </cell>
          <cell r="F4081">
            <v>3641.18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2153.52</v>
          </cell>
          <cell r="E4082">
            <v>67.33</v>
          </cell>
          <cell r="F4082">
            <v>2220.85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2009.22</v>
          </cell>
          <cell r="E4083">
            <v>108.15</v>
          </cell>
          <cell r="F4083">
            <v>2117.37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2573.0100000000002</v>
          </cell>
          <cell r="E4084">
            <v>108.15</v>
          </cell>
          <cell r="F4084">
            <v>2681.16</v>
          </cell>
        </row>
        <row r="4085">
          <cell r="A4085" t="str">
            <v>70.05</v>
          </cell>
          <cell r="B4085" t="str">
            <v>Sinalizacao semaforica e complementar</v>
          </cell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361.28</v>
          </cell>
          <cell r="E4086">
            <v>22.77</v>
          </cell>
          <cell r="F4086">
            <v>384.05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3528.58</v>
          </cell>
          <cell r="E4087">
            <v>50.6</v>
          </cell>
          <cell r="F4087">
            <v>3579.18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1420.79</v>
          </cell>
          <cell r="E4088">
            <v>33.67</v>
          </cell>
          <cell r="F4088">
            <v>1454.46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2065.5</v>
          </cell>
          <cell r="E4089">
            <v>575.95000000000005</v>
          </cell>
          <cell r="F4089">
            <v>2641.45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6748.99</v>
          </cell>
          <cell r="E4090">
            <v>671.67</v>
          </cell>
          <cell r="F4090">
            <v>7420.66</v>
          </cell>
        </row>
        <row r="4091">
          <cell r="A4091" t="str">
            <v>70.06</v>
          </cell>
          <cell r="B4091" t="str">
            <v>Tachas e tachoes</v>
          </cell>
        </row>
        <row r="4092">
          <cell r="A4092" t="str">
            <v>70.06.001</v>
          </cell>
          <cell r="B4092" t="str">
            <v>Segregador (bate rodas) refletivo</v>
          </cell>
          <cell r="C4092" t="str">
            <v>UN</v>
          </cell>
          <cell r="D4092">
            <v>82.52</v>
          </cell>
          <cell r="E4092">
            <v>10.96</v>
          </cell>
          <cell r="F4092">
            <v>93.48</v>
          </cell>
        </row>
        <row r="4093">
          <cell r="A4093" t="str">
            <v>70.06.010</v>
          </cell>
          <cell r="B4093" t="str">
            <v>Tacha refletiva de vidro temperado</v>
          </cell>
          <cell r="C4093" t="str">
            <v>UN</v>
          </cell>
          <cell r="D4093">
            <v>23.75</v>
          </cell>
          <cell r="E4093">
            <v>8.2200000000000006</v>
          </cell>
          <cell r="F4093">
            <v>31.97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13.19</v>
          </cell>
          <cell r="E4094">
            <v>8.2200000000000006</v>
          </cell>
          <cell r="F4094">
            <v>21.41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11.49</v>
          </cell>
          <cell r="E4095">
            <v>8.2200000000000006</v>
          </cell>
          <cell r="F4095">
            <v>19.71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17.47</v>
          </cell>
          <cell r="E4096">
            <v>8.2200000000000006</v>
          </cell>
          <cell r="F4096">
            <v>25.69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13.72</v>
          </cell>
          <cell r="E4097">
            <v>8.2200000000000006</v>
          </cell>
          <cell r="F4097">
            <v>21.94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36.65</v>
          </cell>
          <cell r="E4098">
            <v>9.19</v>
          </cell>
          <cell r="F4098">
            <v>45.84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32.79</v>
          </cell>
          <cell r="E4099">
            <v>9.19</v>
          </cell>
          <cell r="F4099">
            <v>41.98</v>
          </cell>
        </row>
        <row r="4100">
          <cell r="A4100" t="str">
            <v>97</v>
          </cell>
          <cell r="B4100" t="str">
            <v>SINALIZACAO E COMUNICACAO VISUAL</v>
          </cell>
        </row>
        <row r="4101">
          <cell r="A4101" t="str">
            <v>97.02</v>
          </cell>
          <cell r="B4101" t="str">
            <v>Placas, porticos e obeliscos arquitetônicos</v>
          </cell>
        </row>
        <row r="4102">
          <cell r="A4102" t="str">
            <v>97.02.030</v>
          </cell>
          <cell r="B4102" t="str">
            <v>Placa comemorativa em aço inoxidável escovado</v>
          </cell>
          <cell r="C4102" t="str">
            <v>M2</v>
          </cell>
          <cell r="D4102">
            <v>10256.719999999999</v>
          </cell>
          <cell r="E4102">
            <v>86.32</v>
          </cell>
          <cell r="F4102">
            <v>10343.040000000001</v>
          </cell>
        </row>
        <row r="4103">
          <cell r="A4103" t="str">
            <v>97.02.036</v>
          </cell>
          <cell r="B4103" t="str">
            <v>Placa de identificação em PVC com texto em vinil</v>
          </cell>
          <cell r="C4103" t="str">
            <v>M2</v>
          </cell>
          <cell r="D4103">
            <v>351.76</v>
          </cell>
          <cell r="E4103">
            <v>86.32</v>
          </cell>
          <cell r="F4103">
            <v>438.08</v>
          </cell>
        </row>
        <row r="4104">
          <cell r="A4104" t="str">
            <v>97.02.190</v>
          </cell>
          <cell r="B4104" t="str">
            <v>Placa de identificação em acrílico com texto em vinil</v>
          </cell>
          <cell r="C4104" t="str">
            <v>M2</v>
          </cell>
          <cell r="D4104">
            <v>3287.37</v>
          </cell>
          <cell r="E4104">
            <v>86.32</v>
          </cell>
          <cell r="F4104">
            <v>3373.69</v>
          </cell>
        </row>
        <row r="4105">
          <cell r="A4105" t="str">
            <v>97.02.193</v>
          </cell>
          <cell r="B4105" t="str">
            <v>Placa de sinalização em PVC fotoluminescente (200x200mm), com indicação de equipamentos de alarme, detecção e extinção de incêndio</v>
          </cell>
          <cell r="C4105" t="str">
            <v>UN</v>
          </cell>
          <cell r="D4105">
            <v>9.9499999999999993</v>
          </cell>
          <cell r="E4105">
            <v>6.26</v>
          </cell>
          <cell r="F4105">
            <v>16.21</v>
          </cell>
        </row>
        <row r="4106">
          <cell r="A4106" t="str">
            <v>97.02.194</v>
          </cell>
          <cell r="B4106" t="str">
            <v>Placa de sinalização em PVC fotoluminescente (150x150mm), com indicação de equipamentos de combate à incêndio e alarme</v>
          </cell>
          <cell r="C4106" t="str">
            <v>UN</v>
          </cell>
          <cell r="D4106">
            <v>6.48</v>
          </cell>
          <cell r="E4106">
            <v>6.26</v>
          </cell>
          <cell r="F4106">
            <v>12.74</v>
          </cell>
        </row>
        <row r="4107">
          <cell r="A4107" t="str">
            <v>97.02.195</v>
          </cell>
          <cell r="B4107" t="str">
            <v>Placa de sinalização em PVC fotoluminescente (240x120mm), com indicação de rota de evacuação e saída de emergência</v>
          </cell>
          <cell r="C4107" t="str">
            <v>UN</v>
          </cell>
          <cell r="D4107">
            <v>6.05</v>
          </cell>
          <cell r="E4107">
            <v>6.26</v>
          </cell>
          <cell r="F4107">
            <v>12.31</v>
          </cell>
        </row>
        <row r="4108">
          <cell r="A4108" t="str">
            <v>97.02.196</v>
          </cell>
          <cell r="B4108" t="str">
            <v>Placa de sinalização em PVC fotoluminescente, com identificação de pavimentos</v>
          </cell>
          <cell r="C4108" t="str">
            <v>UN</v>
          </cell>
          <cell r="D4108">
            <v>5.87</v>
          </cell>
          <cell r="E4108">
            <v>6.26</v>
          </cell>
          <cell r="F4108">
            <v>12.13</v>
          </cell>
        </row>
        <row r="4109">
          <cell r="A4109" t="str">
            <v>97.02.197</v>
          </cell>
          <cell r="B4109" t="str">
            <v>Placa de sinalização em PVC, com indicação de alerta</v>
          </cell>
          <cell r="C4109" t="str">
            <v>UN</v>
          </cell>
          <cell r="D4109">
            <v>11.36</v>
          </cell>
          <cell r="E4109">
            <v>6.26</v>
          </cell>
          <cell r="F4109">
            <v>17.62</v>
          </cell>
        </row>
        <row r="4110">
          <cell r="A4110" t="str">
            <v>97.02.198</v>
          </cell>
          <cell r="B4110" t="str">
            <v>Placa de sinalização em PVC, com indicação de proibição normativa</v>
          </cell>
          <cell r="C4110" t="str">
            <v>UN</v>
          </cell>
          <cell r="D4110">
            <v>5.64</v>
          </cell>
          <cell r="E4110">
            <v>6.26</v>
          </cell>
          <cell r="F4110">
            <v>11.9</v>
          </cell>
        </row>
        <row r="4111">
          <cell r="A4111" t="str">
            <v>97.02.210</v>
          </cell>
          <cell r="B4111" t="str">
            <v>Placa de sinalização em PVC para ambientes</v>
          </cell>
          <cell r="C4111" t="str">
            <v>UN</v>
          </cell>
          <cell r="D4111">
            <v>531.6</v>
          </cell>
          <cell r="E4111">
            <v>3.55</v>
          </cell>
          <cell r="F4111">
            <v>535.15</v>
          </cell>
        </row>
        <row r="4112">
          <cell r="A4112" t="str">
            <v>97.03</v>
          </cell>
          <cell r="B4112" t="str">
            <v>Pintura de letras e pictogramas</v>
          </cell>
        </row>
        <row r="4113">
          <cell r="A4113" t="str">
            <v>97.03.010</v>
          </cell>
          <cell r="B4113" t="str">
            <v>Sinalização com pictograma em tinta acrílica</v>
          </cell>
          <cell r="C4113" t="str">
            <v>UN</v>
          </cell>
          <cell r="D4113">
            <v>9.9</v>
          </cell>
          <cell r="E4113">
            <v>54.59</v>
          </cell>
          <cell r="F4113">
            <v>64.489999999999995</v>
          </cell>
        </row>
        <row r="4114">
          <cell r="A4114" t="str">
            <v>97.05</v>
          </cell>
          <cell r="B4114" t="str">
            <v>Placas, porticos e sinalizacao viaria</v>
          </cell>
        </row>
        <row r="4115">
          <cell r="A4115" t="str">
            <v>97.05.070</v>
          </cell>
          <cell r="B4115" t="str">
            <v>Manta de borracha para sinalização em estacionamento e proteção de coluna e parede, de 1000 x 750 mm e espessura 10 mm</v>
          </cell>
          <cell r="C4115" t="str">
            <v>UN</v>
          </cell>
          <cell r="D4115">
            <v>97.25</v>
          </cell>
          <cell r="E4115">
            <v>7.34</v>
          </cell>
          <cell r="F4115">
            <v>104.59</v>
          </cell>
        </row>
        <row r="4116">
          <cell r="A4116" t="str">
            <v>97.05.080</v>
          </cell>
          <cell r="B4116" t="str">
            <v>Cantoneira de borracha para sinalização em estacionamento e proteção de coluna, de 750 x 100 x 100 mm e espessura 10 mm</v>
          </cell>
          <cell r="C4116" t="str">
            <v>UN</v>
          </cell>
          <cell r="D4116">
            <v>39</v>
          </cell>
          <cell r="E4116">
            <v>1.51</v>
          </cell>
          <cell r="F4116">
            <v>40.51</v>
          </cell>
        </row>
        <row r="4117">
          <cell r="A4117" t="str">
            <v>97.05.130</v>
          </cell>
          <cell r="B4117" t="str">
            <v>Colocação de placa em suporte de madeira / metálico - solo</v>
          </cell>
          <cell r="C4117" t="str">
            <v>M2</v>
          </cell>
          <cell r="D4117">
            <v>64.260000000000005</v>
          </cell>
          <cell r="F4117">
            <v>64.260000000000005</v>
          </cell>
        </row>
        <row r="4118">
          <cell r="A4118" t="str">
            <v>97.05.140</v>
          </cell>
          <cell r="B4118" t="str">
            <v>Suporte de perfil metálico galvanizado</v>
          </cell>
          <cell r="C4118" t="str">
            <v>KG</v>
          </cell>
          <cell r="D4118">
            <v>26.01</v>
          </cell>
          <cell r="F4118">
            <v>26.01</v>
          </cell>
        </row>
        <row r="4119">
          <cell r="A4119" t="str">
            <v>98</v>
          </cell>
          <cell r="B4119" t="str">
            <v>ARQUITETURA DE INTERIORES</v>
          </cell>
        </row>
        <row r="4120">
          <cell r="A4120" t="str">
            <v>98.02</v>
          </cell>
          <cell r="B4120" t="str">
            <v>Mobiliario</v>
          </cell>
        </row>
        <row r="4121">
          <cell r="A4121" t="str">
            <v>98.02.210</v>
          </cell>
          <cell r="B4121" t="str">
            <v>Banco de madeira com encosto e pés em ferro fundido pintado</v>
          </cell>
          <cell r="C4121" t="str">
            <v>UN</v>
          </cell>
          <cell r="D4121">
            <v>687.03</v>
          </cell>
          <cell r="F4121">
            <v>687.03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A1">
            <v>0</v>
          </cell>
          <cell r="B1" t="str">
            <v>COMPANHIA DE DESENVOLVIMENTO HABITACIONAL E URBANO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DO ESTADO DE SÃO PAULO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BOLETIM REFERENCIAL DE CUSTOS - TABELA DE SERVIÇOS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SEM DESONERAÇÃO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 t="str">
            <v>Versão 185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 t="str">
            <v>Data base: FEVEREIRO/22</v>
          </cell>
        </row>
        <row r="7">
          <cell r="A7">
            <v>0</v>
          </cell>
          <cell r="B7">
            <v>0</v>
          </cell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01.02</v>
          </cell>
          <cell r="B10" t="str">
            <v>Parecer técnico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>
            <v>0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>
            <v>0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>
            <v>0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>
            <v>0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>
            <v>0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>
            <v>0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>
            <v>0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>
            <v>0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>
            <v>0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>
            <v>0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>
            <v>0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>
            <v>0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>
            <v>0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>
            <v>0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>
            <v>0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>
            <v>0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>
            <v>0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>
            <v>0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>
            <v>0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>
            <v>0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>
            <v>0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E35">
            <v>0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E61">
            <v>0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E62">
            <v>0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E63">
            <v>0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E64">
            <v>0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E65">
            <v>0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E66">
            <v>0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E67">
            <v>0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E69">
            <v>0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D73">
            <v>0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D75">
            <v>0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E76">
            <v>0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E77">
            <v>0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E78">
            <v>0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E79">
            <v>0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E80">
            <v>0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E81">
            <v>0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E82">
            <v>0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E83">
            <v>0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E84">
            <v>0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E85">
            <v>0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E86">
            <v>0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E87">
            <v>0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E88">
            <v>0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E89">
            <v>0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E90">
            <v>0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E91">
            <v>0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E92">
            <v>0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E93">
            <v>0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E94">
            <v>0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E95">
            <v>0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E96">
            <v>0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E97">
            <v>0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E98">
            <v>0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E112">
            <v>0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E113">
            <v>0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E114">
            <v>0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E115">
            <v>0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E116">
            <v>0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E117">
            <v>0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E118">
            <v>0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E119">
            <v>0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E120">
            <v>0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E121">
            <v>0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E122">
            <v>0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E123">
            <v>0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E124">
            <v>0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E125">
            <v>0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E126">
            <v>0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E127">
            <v>0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E128">
            <v>0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E129">
            <v>0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E130">
            <v>0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E131">
            <v>0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E132">
            <v>0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E133">
            <v>0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E134">
            <v>0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E135">
            <v>0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E136">
            <v>0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E137">
            <v>0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E138">
            <v>0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E139">
            <v>0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E140">
            <v>0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E141">
            <v>0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E142">
            <v>0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E143">
            <v>0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E144">
            <v>0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E145">
            <v>0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E146">
            <v>0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E147">
            <v>0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E148">
            <v>0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E149">
            <v>0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E150">
            <v>0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E151">
            <v>0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E152">
            <v>0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E153">
            <v>0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E154">
            <v>0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E155">
            <v>0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E156">
            <v>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E157">
            <v>0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E158">
            <v>0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E159">
            <v>0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E160">
            <v>0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E161">
            <v>0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E162">
            <v>0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E163">
            <v>0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E164">
            <v>0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E165">
            <v>0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E167">
            <v>0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E168">
            <v>0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E169">
            <v>0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E170">
            <v>0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02.01</v>
          </cell>
          <cell r="B172" t="str">
            <v>Construção provisória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E175">
            <v>0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D196">
            <v>0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D197">
            <v>0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D198">
            <v>0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D199">
            <v>0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E200">
            <v>0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03.01</v>
          </cell>
          <cell r="B222" t="str">
            <v>Demolição de concreto, lastro, mistura e afins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D223">
            <v>0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D224">
            <v>0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D225">
            <v>0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D235">
            <v>0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D236">
            <v>0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D238">
            <v>0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D239">
            <v>0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D240">
            <v>0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D242">
            <v>0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D243">
            <v>0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D244">
            <v>0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D246">
            <v>0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D257">
            <v>0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D258">
            <v>0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D259">
            <v>0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D260">
            <v>0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D262">
            <v>0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D263">
            <v>0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D264">
            <v>0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E273">
            <v>0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04.01</v>
          </cell>
          <cell r="B276" t="str">
            <v>Retirada de fechamento e elemento divisor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D277">
            <v>0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D278">
            <v>0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D279">
            <v>0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D281">
            <v>0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D282">
            <v>0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D284">
            <v>0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D285">
            <v>0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D286">
            <v>0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D287">
            <v>0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D288">
            <v>0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D289">
            <v>0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E290">
            <v>0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D292">
            <v>0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D293">
            <v>0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D294">
            <v>0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D295">
            <v>0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D296">
            <v>0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D298">
            <v>0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D299">
            <v>0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D300">
            <v>0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D301">
            <v>0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D302">
            <v>0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D304">
            <v>0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D305">
            <v>0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D306">
            <v>0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D307">
            <v>0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D308">
            <v>0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D309">
            <v>0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D311">
            <v>0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D312">
            <v>0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D313">
            <v>0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D314">
            <v>0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D315">
            <v>0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D317">
            <v>0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D318">
            <v>0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D319">
            <v>0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D321">
            <v>0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D322">
            <v>0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D323">
            <v>0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D324">
            <v>0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D325">
            <v>0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D327">
            <v>0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D328">
            <v>0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D329">
            <v>0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D330">
            <v>0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D331">
            <v>0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D332">
            <v>0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D333">
            <v>0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D334">
            <v>0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D336">
            <v>0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D337">
            <v>0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D338">
            <v>0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D339">
            <v>0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D341">
            <v>0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D342">
            <v>0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D343">
            <v>0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D344">
            <v>0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D345">
            <v>0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D346">
            <v>0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D347">
            <v>0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D348">
            <v>0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D349">
            <v>0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D350">
            <v>0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D352">
            <v>0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D353">
            <v>0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D355">
            <v>0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D356">
            <v>0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D358">
            <v>0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D359">
            <v>0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D361">
            <v>0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D362">
            <v>0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D363">
            <v>0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D364">
            <v>0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D365">
            <v>0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D366">
            <v>0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D367">
            <v>0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D368">
            <v>0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D369">
            <v>0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D370">
            <v>0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D371">
            <v>0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D372">
            <v>0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D374">
            <v>0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D375">
            <v>0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D376">
            <v>0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D377">
            <v>0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D378">
            <v>0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D379">
            <v>0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D380">
            <v>0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D381">
            <v>0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D382">
            <v>0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D383">
            <v>0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D384">
            <v>0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D385">
            <v>0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D386">
            <v>0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D387">
            <v>0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D388">
            <v>0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D389">
            <v>0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D390">
            <v>0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D391">
            <v>0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D392">
            <v>0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D393">
            <v>0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D394">
            <v>0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D395">
            <v>0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D396">
            <v>0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D397">
            <v>0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D398">
            <v>0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D399">
            <v>0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D400">
            <v>0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D401">
            <v>0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D402">
            <v>0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D403">
            <v>0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D405">
            <v>0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D406">
            <v>0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D407">
            <v>0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D408">
            <v>0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D409">
            <v>0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D410">
            <v>0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D411">
            <v>0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D412">
            <v>0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D413">
            <v>0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D414">
            <v>0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D416">
            <v>0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D417">
            <v>0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D418">
            <v>0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D419">
            <v>0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D420">
            <v>0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D421">
            <v>0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D423">
            <v>0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D424">
            <v>0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D425">
            <v>0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D426">
            <v>0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D427">
            <v>0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D430">
            <v>0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D431">
            <v>0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D432">
            <v>0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D433">
            <v>0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D434">
            <v>0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D435">
            <v>0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D436">
            <v>0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D437">
            <v>0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D439">
            <v>0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D440">
            <v>0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D441">
            <v>0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D443">
            <v>0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D444">
            <v>0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D445">
            <v>0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D446">
            <v>0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D447">
            <v>0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D449">
            <v>0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D450">
            <v>0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D451">
            <v>0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D452">
            <v>0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D453">
            <v>0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D455">
            <v>0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D457">
            <v>0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D460">
            <v>0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D461">
            <v>0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D463">
            <v>0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05.04</v>
          </cell>
          <cell r="B467" t="str">
            <v>Transporte de material solto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E475">
            <v>0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E476">
            <v>0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E477">
            <v>0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E478">
            <v>0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E479">
            <v>0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E480">
            <v>0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E482">
            <v>0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E483">
            <v>0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E484">
            <v>0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E486">
            <v>0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E487">
            <v>0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E488">
            <v>0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E489">
            <v>0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E490">
            <v>0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E491">
            <v>0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E492">
            <v>0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E493">
            <v>0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E494">
            <v>0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E495">
            <v>0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E496">
            <v>0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E497">
            <v>0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E498">
            <v>0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E499">
            <v>0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E500">
            <v>0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06.01</v>
          </cell>
          <cell r="B502" t="str">
            <v>Escavação manual em campo aberto de solo, exceto rocha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D503">
            <v>0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D504">
            <v>0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D506">
            <v>0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D507">
            <v>0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D509">
            <v>0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D510">
            <v>0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D513">
            <v>0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D515">
            <v>0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E521">
            <v>0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E531">
            <v>0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08.01</v>
          </cell>
          <cell r="B543" t="str">
            <v>Escoramento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E548">
            <v>0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E549">
            <v>0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E550">
            <v>0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D555">
            <v>0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D557">
            <v>0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E570">
            <v>0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E571">
            <v>0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E572">
            <v>0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09.01</v>
          </cell>
          <cell r="B580" t="str">
            <v>Forma em tabua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D584">
            <v>0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D585">
            <v>0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10.01</v>
          </cell>
          <cell r="B606" t="str">
            <v>Armadura em barra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11.01</v>
          </cell>
          <cell r="B613" t="str">
            <v>Concreto usinado com controle fck - fornecimento do material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E614">
            <v>0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E615">
            <v>0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E616">
            <v>0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E617">
            <v>0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E618">
            <v>0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E619">
            <v>0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E620">
            <v>0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E621">
            <v>0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E622">
            <v>0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E623">
            <v>0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E624">
            <v>0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E625">
            <v>0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E627">
            <v>0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E628">
            <v>0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E629">
            <v>0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D646">
            <v>0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D647">
            <v>0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D648">
            <v>0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E650">
            <v>0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D657">
            <v>0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E666">
            <v>0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12.01</v>
          </cell>
          <cell r="B671" t="str">
            <v>Broca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E676">
            <v>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E684">
            <v>0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E690">
            <v>0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E696">
            <v>0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E705">
            <v>0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E706">
            <v>0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E707">
            <v>0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E708">
            <v>0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E709">
            <v>0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E710">
            <v>0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E711">
            <v>0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E712">
            <v>0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E713">
            <v>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E715">
            <v>0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E716">
            <v>0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E717">
            <v>0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E718">
            <v>0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D719">
            <v>0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E721">
            <v>0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E731">
            <v>0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13.01</v>
          </cell>
          <cell r="B736" t="str">
            <v>Laje pre-fabricada mista em vigotas treplicadas e lajotas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14.01</v>
          </cell>
          <cell r="B760" t="str">
            <v>Alvenaria de fundação (embasamento)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E806">
            <v>0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E807">
            <v>0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E809">
            <v>0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E810">
            <v>0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E811">
            <v>0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E812">
            <v>0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E813">
            <v>0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E814">
            <v>0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E815">
            <v>0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E816">
            <v>0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E817">
            <v>0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E818">
            <v>0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E819">
            <v>0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E820">
            <v>0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E821">
            <v>0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E823">
            <v>0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E824">
            <v>0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E825">
            <v>0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E826">
            <v>0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E827">
            <v>0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E828">
            <v>0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D832">
            <v>0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15.01</v>
          </cell>
          <cell r="B839" t="str">
            <v>Estrutura em madeira para cobertura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E854">
            <v>0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D855">
            <v>0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E856">
            <v>0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E857">
            <v>0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E858">
            <v>0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16.02</v>
          </cell>
          <cell r="B871" t="str">
            <v>Telhamento em barro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E915">
            <v>0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D932">
            <v>0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D933">
            <v>0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D934">
            <v>0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D935">
            <v>0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</row>
        <row r="939">
          <cell r="A939" t="str">
            <v>17.01</v>
          </cell>
          <cell r="B939" t="str">
            <v>Regularização de base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E990">
            <v>0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E991">
            <v>0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E995">
            <v>0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E999">
            <v>0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E1000">
            <v>0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E1001">
            <v>0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E1002">
            <v>0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D1003">
            <v>0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18.05</v>
          </cell>
          <cell r="B1009" t="str">
            <v>Plaqueta laminada para revestimento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19.01</v>
          </cell>
          <cell r="B1069" t="str">
            <v>Granito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20.01</v>
          </cell>
          <cell r="B1097" t="str">
            <v>Lambris de madeira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E1100">
            <v>0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E1110">
            <v>0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E1111">
            <v>0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21.01</v>
          </cell>
          <cell r="B1113" t="str">
            <v>Revestimento em borracha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E1115">
            <v>0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E1119">
            <v>0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E1127">
            <v>0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E1128">
            <v>0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E1129">
            <v>0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E1130">
            <v>0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E1132">
            <v>0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E1133">
            <v>0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E1136">
            <v>0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E1138">
            <v>0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E1146">
            <v>0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E1147">
            <v>0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D1154">
            <v>0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E1155">
            <v>0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D1156">
            <v>0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22.01</v>
          </cell>
          <cell r="B1163" t="str">
            <v>Forro de madeira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E1171">
            <v>0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E1172">
            <v>0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E1173">
            <v>0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E1174">
            <v>0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E1176">
            <v>0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E1177">
            <v>0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E1178">
            <v>0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E1179">
            <v>0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E1180">
            <v>0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E1181">
            <v>0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E1182">
            <v>0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E1184">
            <v>0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E1185">
            <v>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E1188">
            <v>0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E1189">
            <v>0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E1190">
            <v>0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E1191">
            <v>0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E1192">
            <v>0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E1194">
            <v>0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D1196">
            <v>0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E1197">
            <v>0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E1198">
            <v>0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23.01</v>
          </cell>
          <cell r="B1200" t="str">
            <v>Janela e veneziana em madeira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E1228">
            <v>0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E1229">
            <v>0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E1231">
            <v>0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E1235">
            <v>0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E1236">
            <v>0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E1268">
            <v>0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E1270">
            <v>0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E1271">
            <v>0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E1272">
            <v>0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E1273">
            <v>0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E1274">
            <v>0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E1275">
            <v>0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D1277">
            <v>0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D1278">
            <v>0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D1279">
            <v>0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E1283">
            <v>0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</row>
        <row r="1296">
          <cell r="A1296" t="str">
            <v>24.01</v>
          </cell>
          <cell r="B1296" t="str">
            <v>Caixilho em ferro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E1303">
            <v>0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E1352">
            <v>0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D1388">
            <v>0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D1390">
            <v>0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</row>
        <row r="1401">
          <cell r="A1401" t="str">
            <v>25.01</v>
          </cell>
          <cell r="B1401" t="str">
            <v>Caixilho em aluminio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E1412">
            <v>0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E1422">
            <v>0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E1423">
            <v>0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E1424">
            <v>0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E1425">
            <v>0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E1447">
            <v>0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</row>
        <row r="1449">
          <cell r="A1449" t="str">
            <v>26.01</v>
          </cell>
          <cell r="B1449" t="str">
            <v>Vidro comum e laminado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E1463">
            <v>0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E1464">
            <v>0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E1467">
            <v>0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E1468">
            <v>0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E1469">
            <v>0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E1470">
            <v>0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E1471">
            <v>0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E1472">
            <v>0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E1473">
            <v>0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E1474">
            <v>0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E1476">
            <v>0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E1477">
            <v>0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E1478">
            <v>0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E1479">
            <v>0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E1481">
            <v>0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</row>
        <row r="1487">
          <cell r="A1487" t="str">
            <v>27.02</v>
          </cell>
          <cell r="B1487" t="str">
            <v>Policarbonato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28.01</v>
          </cell>
          <cell r="B1503" t="str">
            <v>Ferragem para porta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E1509">
            <v>0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E1510">
            <v>0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E1525">
            <v>0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E1526">
            <v>0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E1527">
            <v>0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E1528">
            <v>0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E1529">
            <v>0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D1531">
            <v>0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D1533">
            <v>0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D1535">
            <v>0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E1556">
            <v>0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E1557">
            <v>0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 t="str">
            <v>29.01</v>
          </cell>
          <cell r="B1564" t="str">
            <v>Cantoneira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 t="str">
            <v>30.01</v>
          </cell>
          <cell r="B1578" t="str">
            <v>Barra de apoio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E1598">
            <v>0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E1621">
            <v>0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E1622">
            <v>0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E1623">
            <v>0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E1624">
            <v>0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</row>
        <row r="1626">
          <cell r="A1626" t="str">
            <v>32.06</v>
          </cell>
          <cell r="B1626" t="str">
            <v>Isolamentos termicos / acusticos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E1632">
            <v>0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E1633">
            <v>0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E1635">
            <v>0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E1652">
            <v>0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E1653">
            <v>0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E1656">
            <v>0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E1700">
            <v>0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E1711">
            <v>0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D1716">
            <v>0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</row>
        <row r="1721">
          <cell r="A1721" t="str">
            <v>33.01</v>
          </cell>
          <cell r="B1721" t="str">
            <v>Preparo de base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E1747">
            <v>0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E1748">
            <v>0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E1763">
            <v>0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E1764">
            <v>0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</row>
        <row r="1770">
          <cell r="A1770" t="str">
            <v>34.01</v>
          </cell>
          <cell r="B1770" t="str">
            <v>Preparacao de solo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D1772">
            <v>0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E1781">
            <v>0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E1801">
            <v>0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E1802">
            <v>0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E1803">
            <v>0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E1804">
            <v>0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E1805">
            <v>0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E1807">
            <v>0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E1825">
            <v>0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</row>
        <row r="1831">
          <cell r="A1831" t="str">
            <v>35.01</v>
          </cell>
          <cell r="B1831" t="str">
            <v>Quadra e equipamento de esportes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E1856">
            <v>0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</row>
        <row r="1859">
          <cell r="A1859" t="str">
            <v>36.01</v>
          </cell>
          <cell r="B1859" t="str">
            <v>Entrada de energia - componentes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D1939">
            <v>0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D2090">
            <v>0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D2091">
            <v>0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D2092">
            <v>0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38.01</v>
          </cell>
          <cell r="B2119" t="str">
            <v>Eletroduto em PVC rigido roscavel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D2233">
            <v>0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D2234">
            <v>0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D2235">
            <v>0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D2236">
            <v>0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D2375">
            <v>0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D2376">
            <v>0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</row>
        <row r="2441">
          <cell r="A2441" t="str">
            <v>40.01</v>
          </cell>
          <cell r="B2441" t="str">
            <v>Caixa de passagem estampada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</row>
        <row r="2557">
          <cell r="A2557" t="str">
            <v>41.02</v>
          </cell>
          <cell r="B2557" t="str">
            <v>Lampadas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D2672">
            <v>0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D2673">
            <v>0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</row>
        <row r="2682">
          <cell r="A2682" t="str">
            <v>42.01</v>
          </cell>
          <cell r="B2682" t="str">
            <v>Complementos para para-raios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</row>
        <row r="2778">
          <cell r="A2778" t="str">
            <v>43.01</v>
          </cell>
          <cell r="B2778" t="str">
            <v>Bebedouros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</row>
        <row r="2886">
          <cell r="A2886" t="str">
            <v>44.01</v>
          </cell>
          <cell r="B2886" t="str">
            <v>Aparelhos e loucas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E2910">
            <v>0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D2982">
            <v>0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</row>
        <row r="3004">
          <cell r="A3004" t="str">
            <v>45.01</v>
          </cell>
          <cell r="B3004" t="str">
            <v>Entrada de agua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E3024">
            <v>0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</row>
        <row r="3378">
          <cell r="A3378" t="str">
            <v>47.01</v>
          </cell>
          <cell r="B3378" t="str">
            <v>Registro e / ou valvula em latao fundido sem acabamento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</row>
        <row r="3527">
          <cell r="A3527" t="str">
            <v>48.02</v>
          </cell>
          <cell r="B3527" t="str">
            <v>Reservatorio em material sintetico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D3555">
            <v>0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D3556">
            <v>0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D3557">
            <v>0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</row>
        <row r="3559">
          <cell r="A3559" t="str">
            <v>49.01</v>
          </cell>
          <cell r="B3559" t="str">
            <v>Caixas sifonadas de PVC rigido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</row>
        <row r="3634">
          <cell r="A3634" t="str">
            <v>50.01</v>
          </cell>
          <cell r="B3634" t="str">
            <v>Hidrantes e acessorios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E3686">
            <v>0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E3694">
            <v>0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E3695">
            <v>0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E3696">
            <v>0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E3697">
            <v>0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E3698">
            <v>0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</row>
        <row r="3701">
          <cell r="A3701" t="str">
            <v>54.01</v>
          </cell>
          <cell r="B3701" t="str">
            <v>Pavimentacao preparo de base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E3709">
            <v>0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D3711">
            <v>0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E3738">
            <v>0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E3742">
            <v>0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</row>
        <row r="3756">
          <cell r="A3756" t="str">
            <v>55.01</v>
          </cell>
          <cell r="B3756" t="str">
            <v>Limpeza de obra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D3757">
            <v>0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D3760">
            <v>0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D3761">
            <v>0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E3763">
            <v>0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D3765">
            <v>0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E3767">
            <v>0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D3768">
            <v>0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D3769">
            <v>0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D3770">
            <v>0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E3772">
            <v>0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</row>
        <row r="3774">
          <cell r="A3774" t="str">
            <v>61.01</v>
          </cell>
          <cell r="B3774" t="str">
            <v>Elevador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E3775">
            <v>0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E3776">
            <v>0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E3777">
            <v>0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E3778">
            <v>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E3779">
            <v>0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E3780">
            <v>0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E3802">
            <v>0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D3806">
            <v>0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</row>
        <row r="3873">
          <cell r="A3873" t="str">
            <v>62.04</v>
          </cell>
          <cell r="B3873" t="str">
            <v>Mobiliario e acessorios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E3875">
            <v>0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E3876">
            <v>0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E3878">
            <v>0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E3879">
            <v>0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E3880">
            <v>0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</row>
        <row r="3882">
          <cell r="A3882" t="str">
            <v>65.01</v>
          </cell>
          <cell r="B3882" t="str">
            <v>Camara frigorifica para resfriado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E3883">
            <v>0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E3885">
            <v>0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</row>
        <row r="3887">
          <cell r="A3887" t="str">
            <v>66.02</v>
          </cell>
          <cell r="B3887" t="str">
            <v>Controle de acessos e alarme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E3889">
            <v>0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E3891">
            <v>0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E3892">
            <v>0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D3919">
            <v>0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D3920">
            <v>0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</row>
        <row r="3924">
          <cell r="A3924" t="str">
            <v>67.02</v>
          </cell>
          <cell r="B3924" t="str">
            <v>Tratamento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E3931">
            <v>0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E3933">
            <v>0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</row>
        <row r="3937">
          <cell r="A3937" t="str">
            <v>68.01</v>
          </cell>
          <cell r="B3937" t="str">
            <v>Posteamento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</row>
        <row r="3970">
          <cell r="A3970" t="str">
            <v>69.03</v>
          </cell>
          <cell r="B3970" t="str">
            <v>Distribuicao e comando, caixas e equipamentos especificos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E3971">
            <v>0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E3978">
            <v>0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E3979">
            <v>0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E3980">
            <v>0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70.01</v>
          </cell>
          <cell r="B4040" t="str">
            <v>Dispositivo viario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E4046">
            <v>0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E4047">
            <v>0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E4048">
            <v>0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E4049">
            <v>0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E4050">
            <v>0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E4051">
            <v>0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E4052">
            <v>0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E4053">
            <v>0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E4054">
            <v>0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E4055">
            <v>0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97.02</v>
          </cell>
          <cell r="B4089" t="str">
            <v>Placas, porticos e obeliscos arquitetônicos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E4105">
            <v>0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E4106">
            <v>0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98.02</v>
          </cell>
          <cell r="B4108" t="str">
            <v>Mobiliario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E4109">
            <v>0</v>
          </cell>
          <cell r="F4109">
            <v>651.75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185</v>
          </cell>
        </row>
        <row r="6">
          <cell r="F6" t="str">
            <v>Data base: FEVEREIRO/22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</row>
        <row r="606">
          <cell r="A606" t="str">
            <v>10.01</v>
          </cell>
          <cell r="B606" t="str">
            <v>Armadura em barra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</row>
        <row r="613">
          <cell r="A613" t="str">
            <v>11.01</v>
          </cell>
          <cell r="B613" t="str">
            <v>Concreto usinado com controle fck - fornecimento do material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</row>
        <row r="671">
          <cell r="A671" t="str">
            <v>12.01</v>
          </cell>
          <cell r="B671" t="str">
            <v>Broca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</row>
        <row r="736">
          <cell r="A736" t="str">
            <v>13.01</v>
          </cell>
          <cell r="B736" t="str">
            <v>Laje pre-fabricada mista em vigotas treplicadas e lajotas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</row>
        <row r="760">
          <cell r="A760" t="str">
            <v>14.01</v>
          </cell>
          <cell r="B760" t="str">
            <v>Alvenaria de fundação (embasamento)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</row>
        <row r="839">
          <cell r="A839" t="str">
            <v>15.01</v>
          </cell>
          <cell r="B839" t="str">
            <v>Estrutura em madeira para cobertura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</row>
        <row r="871">
          <cell r="A871" t="str">
            <v>16.02</v>
          </cell>
          <cell r="B871" t="str">
            <v>Telhamento em barro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</row>
        <row r="939">
          <cell r="A939" t="str">
            <v>17.01</v>
          </cell>
          <cell r="B939" t="str">
            <v>Regularização de base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</row>
        <row r="1009">
          <cell r="A1009" t="str">
            <v>18.05</v>
          </cell>
          <cell r="B1009" t="str">
            <v>Plaqueta laminada para revestimento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</row>
        <row r="1069">
          <cell r="A1069" t="str">
            <v>19.01</v>
          </cell>
          <cell r="B1069" t="str">
            <v>Granito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</row>
        <row r="1097">
          <cell r="A1097" t="str">
            <v>20.01</v>
          </cell>
          <cell r="B1097" t="str">
            <v>Lambris de madeira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</row>
        <row r="1113">
          <cell r="A1113" t="str">
            <v>21.01</v>
          </cell>
          <cell r="B1113" t="str">
            <v>Revestimento em borracha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</row>
        <row r="1163">
          <cell r="A1163" t="str">
            <v>22.01</v>
          </cell>
          <cell r="B1163" t="str">
            <v>Forro de madeira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</row>
        <row r="1200">
          <cell r="A1200" t="str">
            <v>23.01</v>
          </cell>
          <cell r="B1200" t="str">
            <v>Janela e veneziana em madeira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</row>
        <row r="1296">
          <cell r="A1296" t="str">
            <v>24.01</v>
          </cell>
          <cell r="B1296" t="str">
            <v>Caixilho em ferro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</row>
        <row r="1401">
          <cell r="A1401" t="str">
            <v>25.01</v>
          </cell>
          <cell r="B1401" t="str">
            <v>Caixilho em aluminio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</row>
        <row r="1449">
          <cell r="A1449" t="str">
            <v>26.01</v>
          </cell>
          <cell r="B1449" t="str">
            <v>Vidro comum e laminado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</row>
        <row r="1487">
          <cell r="A1487" t="str">
            <v>27.02</v>
          </cell>
          <cell r="B1487" t="str">
            <v>Policarbonato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</row>
        <row r="1503">
          <cell r="A1503" t="str">
            <v>28.01</v>
          </cell>
          <cell r="B1503" t="str">
            <v>Ferragem para porta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</row>
        <row r="1564">
          <cell r="A1564" t="str">
            <v>29.01</v>
          </cell>
          <cell r="B1564" t="str">
            <v>Cantoneira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</row>
        <row r="1578">
          <cell r="A1578" t="str">
            <v>30.01</v>
          </cell>
          <cell r="B1578" t="str">
            <v>Barra de apoio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</row>
        <row r="1626">
          <cell r="A1626" t="str">
            <v>32.06</v>
          </cell>
          <cell r="B1626" t="str">
            <v>Isolamentos termicos / acusticos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</row>
        <row r="1721">
          <cell r="A1721" t="str">
            <v>33.01</v>
          </cell>
          <cell r="B1721" t="str">
            <v>Preparo de base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</row>
        <row r="1770">
          <cell r="A1770" t="str">
            <v>34.01</v>
          </cell>
          <cell r="B1770" t="str">
            <v>Preparacao de solo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</row>
        <row r="1831">
          <cell r="A1831" t="str">
            <v>35.01</v>
          </cell>
          <cell r="B1831" t="str">
            <v>Quadra e equipamento de esportes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</row>
        <row r="1859">
          <cell r="A1859" t="str">
            <v>36.01</v>
          </cell>
          <cell r="B1859" t="str">
            <v>Entrada de energia - componentes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</row>
        <row r="2119">
          <cell r="A2119" t="str">
            <v>38.01</v>
          </cell>
          <cell r="B2119" t="str">
            <v>Eletroduto em PVC rigido roscavel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</row>
        <row r="2441">
          <cell r="A2441" t="str">
            <v>40.01</v>
          </cell>
          <cell r="B2441" t="str">
            <v>Caixa de passagem estampada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</row>
        <row r="2557">
          <cell r="A2557" t="str">
            <v>41.02</v>
          </cell>
          <cell r="B2557" t="str">
            <v>Lampadas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</row>
        <row r="2682">
          <cell r="A2682" t="str">
            <v>42.01</v>
          </cell>
          <cell r="B2682" t="str">
            <v>Complementos para para-raios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</row>
        <row r="2778">
          <cell r="A2778" t="str">
            <v>43.01</v>
          </cell>
          <cell r="B2778" t="str">
            <v>Bebedouros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</row>
        <row r="2886">
          <cell r="A2886" t="str">
            <v>44.01</v>
          </cell>
          <cell r="B2886" t="str">
            <v>Aparelhos e loucas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</row>
        <row r="3004">
          <cell r="A3004" t="str">
            <v>45.01</v>
          </cell>
          <cell r="B3004" t="str">
            <v>Entrada de agua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</row>
        <row r="3378">
          <cell r="A3378" t="str">
            <v>47.01</v>
          </cell>
          <cell r="B3378" t="str">
            <v>Registro e / ou valvula em latao fundido sem acabamento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</row>
        <row r="3527">
          <cell r="A3527" t="str">
            <v>48.02</v>
          </cell>
          <cell r="B3527" t="str">
            <v>Reservatorio em material sintetico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</row>
        <row r="3559">
          <cell r="A3559" t="str">
            <v>49.01</v>
          </cell>
          <cell r="B3559" t="str">
            <v>Caixas sifonadas de PVC rigido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</row>
        <row r="3634">
          <cell r="A3634" t="str">
            <v>50.01</v>
          </cell>
          <cell r="B3634" t="str">
            <v>Hidrantes e acessorios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</row>
        <row r="3701">
          <cell r="A3701" t="str">
            <v>54.01</v>
          </cell>
          <cell r="B3701" t="str">
            <v>Pavimentacao preparo de base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</row>
        <row r="3756">
          <cell r="A3756" t="str">
            <v>55.01</v>
          </cell>
          <cell r="B3756" t="str">
            <v>Limpeza de obra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</row>
        <row r="3774">
          <cell r="A3774" t="str">
            <v>61.01</v>
          </cell>
          <cell r="B3774" t="str">
            <v>Elevador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</row>
        <row r="3873">
          <cell r="A3873" t="str">
            <v>62.04</v>
          </cell>
          <cell r="B3873" t="str">
            <v>Mobiliario e acessorios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</row>
        <row r="3882">
          <cell r="A3882" t="str">
            <v>65.01</v>
          </cell>
          <cell r="B3882" t="str">
            <v>Camara frigorifica para resfriado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</row>
        <row r="3887">
          <cell r="A3887" t="str">
            <v>66.02</v>
          </cell>
          <cell r="B3887" t="str">
            <v>Controle de acessos e alarme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</row>
        <row r="3924">
          <cell r="A3924" t="str">
            <v>67.02</v>
          </cell>
          <cell r="B3924" t="str">
            <v>Tratamento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</row>
        <row r="3937">
          <cell r="A3937" t="str">
            <v>68.01</v>
          </cell>
          <cell r="B3937" t="str">
            <v>Posteamento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</row>
        <row r="3970">
          <cell r="A3970" t="str">
            <v>69.03</v>
          </cell>
          <cell r="B3970" t="str">
            <v>Distribuicao e comando, caixas e equipamentos especificos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</row>
        <row r="4040">
          <cell r="A4040" t="str">
            <v>70.01</v>
          </cell>
          <cell r="B4040" t="str">
            <v>Dispositivo viario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</row>
        <row r="4089">
          <cell r="A4089" t="str">
            <v>97.02</v>
          </cell>
          <cell r="B4089" t="str">
            <v>Placas, porticos e obeliscos arquitetônicos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</row>
        <row r="4108">
          <cell r="A4108" t="str">
            <v>98.02</v>
          </cell>
          <cell r="B4108" t="str">
            <v>Mobiliario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F4109">
            <v>651.75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5"/>
  <sheetViews>
    <sheetView showWhiteSpace="0" view="pageBreakPreview" zoomScale="90" zoomScaleNormal="90" zoomScaleSheetLayoutView="90" workbookViewId="0">
      <selection activeCell="H12" sqref="H12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72.5703125" style="85" bestFit="1" customWidth="1"/>
    <col min="4" max="4" width="10" style="50" bestFit="1" customWidth="1"/>
    <col min="5" max="5" width="12.7109375" style="50" bestFit="1" customWidth="1"/>
    <col min="6" max="6" width="11.28515625" style="50" bestFit="1" customWidth="1"/>
    <col min="7" max="8" width="12.7109375" style="50" bestFit="1" customWidth="1"/>
    <col min="9" max="9" width="21" style="50" customWidth="1"/>
    <col min="10" max="16384" width="9.140625" style="50"/>
  </cols>
  <sheetData>
    <row r="1" spans="1:9" ht="15">
      <c r="A1" s="150" t="s">
        <v>0</v>
      </c>
      <c r="B1" s="152" t="s">
        <v>13</v>
      </c>
      <c r="C1" s="154" t="s">
        <v>2</v>
      </c>
      <c r="D1" s="156" t="s">
        <v>3</v>
      </c>
      <c r="E1" s="158" t="s">
        <v>4</v>
      </c>
      <c r="F1" s="148" t="s">
        <v>5</v>
      </c>
      <c r="G1" s="148"/>
      <c r="H1" s="148"/>
      <c r="I1" s="149"/>
    </row>
    <row r="2" spans="1:9" ht="15">
      <c r="A2" s="151"/>
      <c r="B2" s="153"/>
      <c r="C2" s="155"/>
      <c r="D2" s="157"/>
      <c r="E2" s="159"/>
      <c r="F2" s="51" t="s">
        <v>6</v>
      </c>
      <c r="G2" s="51" t="s">
        <v>7</v>
      </c>
      <c r="H2" s="51" t="s">
        <v>8</v>
      </c>
      <c r="I2" s="52" t="s">
        <v>1</v>
      </c>
    </row>
    <row r="3" spans="1:9" ht="15">
      <c r="A3" s="53">
        <v>1</v>
      </c>
      <c r="B3" s="109"/>
      <c r="C3" s="110" t="s">
        <v>71</v>
      </c>
      <c r="D3" s="111"/>
      <c r="E3" s="112"/>
      <c r="F3" s="112"/>
      <c r="G3" s="112"/>
      <c r="H3" s="112"/>
      <c r="I3" s="113">
        <f>SUM(I4:I9)</f>
        <v>0</v>
      </c>
    </row>
    <row r="4" spans="1:9">
      <c r="A4" s="114" t="s">
        <v>12</v>
      </c>
      <c r="B4" s="54" t="s">
        <v>59</v>
      </c>
      <c r="C4" s="106" t="str">
        <f>VLOOKUP(B4,[2]onerado!$A:$F,2,0)</f>
        <v>Placa de identificação para obra</v>
      </c>
      <c r="D4" s="55" t="str">
        <f>VLOOKUP(B4,[3]onerado_185!$A:$F,3,0)</f>
        <v>M2</v>
      </c>
      <c r="E4" s="55">
        <v>6</v>
      </c>
      <c r="F4" s="56"/>
      <c r="G4" s="56"/>
      <c r="H4" s="56">
        <f>G4+F4</f>
        <v>0</v>
      </c>
      <c r="I4" s="57">
        <f>E4*H4</f>
        <v>0</v>
      </c>
    </row>
    <row r="5" spans="1:9" ht="28.5">
      <c r="A5" s="114" t="s">
        <v>60</v>
      </c>
      <c r="B5" s="54" t="s">
        <v>61</v>
      </c>
      <c r="C5" s="106" t="str">
        <f>VLOOKUP(B5,[2]onerado!$A:$F,2,0)</f>
        <v>Locação de container tipo escritório com 1 vaso sanitário, 1 lavatório e 1 ponto para chuveiro - área mínima de 13,80 m²</v>
      </c>
      <c r="D5" s="55" t="str">
        <f>VLOOKUP(B5,[3]onerado_185!$A:$F,3,0)</f>
        <v>UNMES</v>
      </c>
      <c r="E5" s="55">
        <v>3</v>
      </c>
      <c r="F5" s="56"/>
      <c r="G5" s="56"/>
      <c r="H5" s="56">
        <f t="shared" ref="H5" si="0">G5+F5</f>
        <v>0</v>
      </c>
      <c r="I5" s="57">
        <f t="shared" ref="I5" si="1">E5*H5</f>
        <v>0</v>
      </c>
    </row>
    <row r="6" spans="1:9" ht="28.5">
      <c r="A6" s="114" t="s">
        <v>69</v>
      </c>
      <c r="B6" s="54" t="s">
        <v>216</v>
      </c>
      <c r="C6" s="106" t="str">
        <f>VLOOKUP(B6,[2]onerado!$A:$F,2,0)</f>
        <v>Banheiro químico modelo Standard, com manutenção conforme exigências da CETESB</v>
      </c>
      <c r="D6" s="55" t="str">
        <f>VLOOKUP(B6,[3]onerado_185!$A:$F,3,0)</f>
        <v>UNMES</v>
      </c>
      <c r="E6" s="55">
        <v>12</v>
      </c>
      <c r="F6" s="56"/>
      <c r="G6" s="56"/>
      <c r="H6" s="56">
        <f t="shared" ref="H6" si="2">G6+F6</f>
        <v>0</v>
      </c>
      <c r="I6" s="57">
        <f t="shared" ref="I6" si="3">E6*H6</f>
        <v>0</v>
      </c>
    </row>
    <row r="7" spans="1:9" ht="42.75">
      <c r="A7" s="114" t="s">
        <v>70</v>
      </c>
      <c r="B7" s="54" t="s">
        <v>239</v>
      </c>
      <c r="C7" s="106" t="s">
        <v>240</v>
      </c>
      <c r="D7" s="55" t="s">
        <v>241</v>
      </c>
      <c r="E7" s="55">
        <v>1</v>
      </c>
      <c r="F7" s="56"/>
      <c r="G7" s="56"/>
      <c r="H7" s="56">
        <f>'COMPOSIÇÃO EMBARCAÇÃO'!I3</f>
        <v>0</v>
      </c>
      <c r="I7" s="57">
        <f>H7*E7</f>
        <v>0</v>
      </c>
    </row>
    <row r="8" spans="1:9">
      <c r="A8" s="114"/>
      <c r="B8" s="54" t="s">
        <v>242</v>
      </c>
      <c r="C8" s="106" t="str">
        <f>VLOOKUP(B8,[2]onerado!$A:$F,2,0)</f>
        <v>Construção provisória em madeira - fornecimento e montagem</v>
      </c>
      <c r="D8" s="55" t="str">
        <f>VLOOKUP(B8,[3]onerado_185!$A:$F,3,0)</f>
        <v>M2</v>
      </c>
      <c r="E8" s="55">
        <v>15</v>
      </c>
      <c r="F8" s="56"/>
      <c r="G8" s="56"/>
      <c r="H8" s="56">
        <f t="shared" ref="H8:H9" si="4">G8+F8</f>
        <v>0</v>
      </c>
      <c r="I8" s="57">
        <f t="shared" ref="I8:I9" si="5">E8*H8</f>
        <v>0</v>
      </c>
    </row>
    <row r="9" spans="1:9">
      <c r="A9" s="114"/>
      <c r="B9" s="54" t="s">
        <v>243</v>
      </c>
      <c r="C9" s="106" t="str">
        <f>VLOOKUP(B9,[2]onerado!$A:$F,2,0)</f>
        <v>Desmobilização de construção provisória</v>
      </c>
      <c r="D9" s="55" t="str">
        <f>VLOOKUP(B9,[3]onerado_185!$A:$F,3,0)</f>
        <v>M2</v>
      </c>
      <c r="E9" s="55">
        <v>12</v>
      </c>
      <c r="F9" s="56"/>
      <c r="G9" s="56"/>
      <c r="H9" s="56">
        <f t="shared" si="4"/>
        <v>0</v>
      </c>
      <c r="I9" s="57">
        <f t="shared" si="5"/>
        <v>0</v>
      </c>
    </row>
    <row r="10" spans="1:9" ht="15">
      <c r="A10" s="53">
        <v>2</v>
      </c>
      <c r="B10" s="109"/>
      <c r="C10" s="110" t="s">
        <v>86</v>
      </c>
      <c r="D10" s="111"/>
      <c r="E10" s="112"/>
      <c r="F10" s="112"/>
      <c r="G10" s="112"/>
      <c r="H10" s="112"/>
      <c r="I10" s="113">
        <f>SUM(I11:I13)</f>
        <v>0</v>
      </c>
    </row>
    <row r="11" spans="1:9">
      <c r="A11" s="114" t="s">
        <v>9</v>
      </c>
      <c r="B11" s="54" t="s">
        <v>87</v>
      </c>
      <c r="C11" s="106" t="str">
        <f>VLOOKUP(B11,[2]onerado!$A:$F,2,0)</f>
        <v>Projeto executivo de arquitetura em formato A1</v>
      </c>
      <c r="D11" s="55" t="str">
        <f>VLOOKUP(B11,[2]onerado!$A:$F,3,0)</f>
        <v>UN</v>
      </c>
      <c r="E11" s="55">
        <v>2</v>
      </c>
      <c r="F11" s="56"/>
      <c r="G11" s="56"/>
      <c r="H11" s="56">
        <f t="shared" ref="H11:H13" si="6">G11+F11</f>
        <v>0</v>
      </c>
      <c r="I11" s="57">
        <f>E11*H11</f>
        <v>0</v>
      </c>
    </row>
    <row r="12" spans="1:9">
      <c r="A12" s="114" t="s">
        <v>64</v>
      </c>
      <c r="B12" s="54" t="s">
        <v>88</v>
      </c>
      <c r="C12" s="106" t="str">
        <f>VLOOKUP(B12,[2]onerado!$A:$F,2,0)</f>
        <v>Projeto executivo de estrutura em formato A1</v>
      </c>
      <c r="D12" s="55" t="str">
        <f>VLOOKUP(B12,[2]onerado!$A:$F,3,0)</f>
        <v>UN</v>
      </c>
      <c r="E12" s="55">
        <v>1</v>
      </c>
      <c r="F12" s="56"/>
      <c r="G12" s="56"/>
      <c r="H12" s="56">
        <f t="shared" si="6"/>
        <v>0</v>
      </c>
      <c r="I12" s="57">
        <f t="shared" ref="I12:I13" si="7">E12*H12</f>
        <v>0</v>
      </c>
    </row>
    <row r="13" spans="1:9">
      <c r="A13" s="114" t="s">
        <v>65</v>
      </c>
      <c r="B13" s="54" t="s">
        <v>89</v>
      </c>
      <c r="C13" s="106" t="str">
        <f>VLOOKUP(B13,[2]onerado!$A:$F,2,0)</f>
        <v>Projeto executivo de instalações hidráulicas em formato A1</v>
      </c>
      <c r="D13" s="55" t="str">
        <f>VLOOKUP(B13,[2]onerado!$A:$F,3,0)</f>
        <v>UN</v>
      </c>
      <c r="E13" s="55">
        <v>2</v>
      </c>
      <c r="F13" s="56"/>
      <c r="G13" s="56"/>
      <c r="H13" s="56">
        <f t="shared" si="6"/>
        <v>0</v>
      </c>
      <c r="I13" s="57">
        <f t="shared" si="7"/>
        <v>0</v>
      </c>
    </row>
    <row r="14" spans="1:9" ht="15">
      <c r="A14" s="53">
        <v>3</v>
      </c>
      <c r="B14" s="109"/>
      <c r="C14" s="110" t="s">
        <v>90</v>
      </c>
      <c r="D14" s="111"/>
      <c r="E14" s="112"/>
      <c r="F14" s="112"/>
      <c r="G14" s="112"/>
      <c r="H14" s="112"/>
      <c r="I14" s="113">
        <f>SUM(I15:I20)</f>
        <v>0</v>
      </c>
    </row>
    <row r="15" spans="1:9">
      <c r="A15" s="114" t="s">
        <v>24</v>
      </c>
      <c r="B15" s="54" t="s">
        <v>91</v>
      </c>
      <c r="C15" s="106" t="str">
        <f>VLOOKUP(B15,[2]onerado!$A:$F,2,0)</f>
        <v>Demolição manual de alvenaria de fundação/embasamento</v>
      </c>
      <c r="D15" s="55" t="str">
        <f>VLOOKUP(B15,[2]onerado!$A:$F,3,0)</f>
        <v>M3</v>
      </c>
      <c r="E15" s="55">
        <v>5</v>
      </c>
      <c r="F15" s="56"/>
      <c r="G15" s="56"/>
      <c r="H15" s="56">
        <f t="shared" ref="H15:H20" si="8">G15+F15</f>
        <v>0</v>
      </c>
      <c r="I15" s="57">
        <f>E15*H15</f>
        <v>0</v>
      </c>
    </row>
    <row r="16" spans="1:9" ht="28.5">
      <c r="A16" s="114" t="s">
        <v>48</v>
      </c>
      <c r="B16" s="54" t="s">
        <v>92</v>
      </c>
      <c r="C16" s="106" t="str">
        <f>VLOOKUP(B16,[2]onerado!$A:$F,2,0)</f>
        <v>Demolição manual de forro qualquer, inclusive sistema de fixação/tarugamento</v>
      </c>
      <c r="D16" s="55" t="str">
        <f>VLOOKUP(B16,[2]onerado!$A:$F,3,0)</f>
        <v>M2</v>
      </c>
      <c r="E16" s="55">
        <v>20</v>
      </c>
      <c r="F16" s="56"/>
      <c r="G16" s="56"/>
      <c r="H16" s="56">
        <f t="shared" si="8"/>
        <v>0</v>
      </c>
      <c r="I16" s="57">
        <f t="shared" ref="I16:I20" si="9">E16*H16</f>
        <v>0</v>
      </c>
    </row>
    <row r="17" spans="1:9">
      <c r="A17" s="114" t="s">
        <v>67</v>
      </c>
      <c r="B17" s="54" t="s">
        <v>93</v>
      </c>
      <c r="C17" s="106" t="str">
        <f>VLOOKUP(B17,[2]onerado!$A:$F,2,0)</f>
        <v>Retirada de telhamento perfil e material qualquer, exceto barro</v>
      </c>
      <c r="D17" s="55" t="str">
        <f>VLOOKUP(B17,[2]onerado!$A:$F,3,0)</f>
        <v>M2</v>
      </c>
      <c r="E17" s="55">
        <v>20</v>
      </c>
      <c r="F17" s="56"/>
      <c r="G17" s="56"/>
      <c r="H17" s="56">
        <f t="shared" si="8"/>
        <v>0</v>
      </c>
      <c r="I17" s="57">
        <f t="shared" si="9"/>
        <v>0</v>
      </c>
    </row>
    <row r="18" spans="1:9" ht="28.5">
      <c r="A18" s="114" t="s">
        <v>74</v>
      </c>
      <c r="B18" s="54" t="s">
        <v>94</v>
      </c>
      <c r="C18" s="106" t="str">
        <f>VLOOKUP(B18,[2]onerado!$A:$F,2,0)</f>
        <v>Transporte manual horizontal e/ou vertical de entulho até o local de despejo - ensacado</v>
      </c>
      <c r="D18" s="55" t="str">
        <f>VLOOKUP(B18,[2]onerado!$A:$F,3,0)</f>
        <v>M3</v>
      </c>
      <c r="E18" s="55">
        <v>5</v>
      </c>
      <c r="F18" s="56"/>
      <c r="G18" s="56"/>
      <c r="H18" s="56">
        <f t="shared" si="8"/>
        <v>0</v>
      </c>
      <c r="I18" s="57">
        <f t="shared" si="9"/>
        <v>0</v>
      </c>
    </row>
    <row r="19" spans="1:9" ht="28.5">
      <c r="A19" s="114" t="s">
        <v>75</v>
      </c>
      <c r="B19" s="54" t="s">
        <v>95</v>
      </c>
      <c r="C19" s="106" t="str">
        <f>VLOOKUP(B19,[2]onerado!$A:$F,2,0)</f>
        <v>Remoção de entulho de obra com caçamba metálica - material volumoso e misturado por alvenaria, terra, madeira, papel, plástico e metal</v>
      </c>
      <c r="D19" s="55" t="str">
        <f>VLOOKUP(B19,[2]onerado!$A:$F,3,0)</f>
        <v>M3</v>
      </c>
      <c r="E19" s="55">
        <v>5</v>
      </c>
      <c r="F19" s="56"/>
      <c r="G19" s="56"/>
      <c r="H19" s="56">
        <f t="shared" si="8"/>
        <v>0</v>
      </c>
      <c r="I19" s="57">
        <f t="shared" si="9"/>
        <v>0</v>
      </c>
    </row>
    <row r="20" spans="1:9" ht="28.5">
      <c r="A20" s="114" t="s">
        <v>76</v>
      </c>
      <c r="B20" s="54" t="s">
        <v>96</v>
      </c>
      <c r="C20" s="106" t="str">
        <f>VLOOKUP(B20,[2]onerado!$A:$F,2,0)</f>
        <v>Limpeza manual do terreno, inclusive troncos até 5 cm de diâmetro, com caminhão à disposição dentro da obra, até o raio de 1 km</v>
      </c>
      <c r="D20" s="55" t="str">
        <f>VLOOKUP(B20,[2]onerado!$A:$F,3,0)</f>
        <v>M2</v>
      </c>
      <c r="E20" s="55">
        <v>200</v>
      </c>
      <c r="F20" s="56"/>
      <c r="G20" s="56"/>
      <c r="H20" s="56">
        <f t="shared" si="8"/>
        <v>0</v>
      </c>
      <c r="I20" s="57">
        <f t="shared" si="9"/>
        <v>0</v>
      </c>
    </row>
    <row r="21" spans="1:9" ht="15">
      <c r="A21" s="53">
        <v>4</v>
      </c>
      <c r="B21" s="109"/>
      <c r="C21" s="110" t="s">
        <v>150</v>
      </c>
      <c r="D21" s="111"/>
      <c r="E21" s="112"/>
      <c r="F21" s="112"/>
      <c r="G21" s="112"/>
      <c r="H21" s="112"/>
      <c r="I21" s="113">
        <f>SUM(I22:I29)</f>
        <v>0</v>
      </c>
    </row>
    <row r="22" spans="1:9">
      <c r="A22" s="114" t="s">
        <v>27</v>
      </c>
      <c r="B22" s="54" t="s">
        <v>100</v>
      </c>
      <c r="C22" s="106" t="str">
        <f>VLOOKUP(B22,[2]onerado!$A:$F,2,0)</f>
        <v>Locação de obra de edificação</v>
      </c>
      <c r="D22" s="55" t="str">
        <f>VLOOKUP(B22,[2]onerado!$A:$F,3,0)</f>
        <v>M2</v>
      </c>
      <c r="E22" s="55">
        <v>30</v>
      </c>
      <c r="F22" s="56"/>
      <c r="G22" s="56"/>
      <c r="H22" s="56">
        <f t="shared" ref="H22:H29" si="10">G22+F22</f>
        <v>0</v>
      </c>
      <c r="I22" s="57">
        <f>E22*H22</f>
        <v>0</v>
      </c>
    </row>
    <row r="23" spans="1:9" ht="28.5">
      <c r="A23" s="114" t="s">
        <v>29</v>
      </c>
      <c r="B23" s="54" t="s">
        <v>154</v>
      </c>
      <c r="C23" s="106" t="str">
        <f>VLOOKUP(B23,[2]onerado!$A:$F,2,0)</f>
        <v>Compactação de aterro mecanizado mínimo de 95% PN, sem fornecimento de solo em áreas fechadas</v>
      </c>
      <c r="D23" s="55" t="str">
        <f>VLOOKUP(B23,[2]onerado!$A:$F,3,0)</f>
        <v>M3</v>
      </c>
      <c r="E23" s="55">
        <v>10</v>
      </c>
      <c r="F23" s="56"/>
      <c r="G23" s="56"/>
      <c r="H23" s="56">
        <f t="shared" si="10"/>
        <v>0</v>
      </c>
      <c r="I23" s="57">
        <f t="shared" ref="I23:I29" si="11">E23*H23</f>
        <v>0</v>
      </c>
    </row>
    <row r="24" spans="1:9">
      <c r="A24" s="114" t="s">
        <v>98</v>
      </c>
      <c r="B24" s="54" t="s">
        <v>104</v>
      </c>
      <c r="C24" s="106" t="str">
        <f>VLOOKUP(B24,[2]onerado!$A:$F,2,0)</f>
        <v>Reaterro compactado mecanizado de vala ou cava com compactador</v>
      </c>
      <c r="D24" s="55" t="str">
        <f>VLOOKUP(B24,[2]onerado!$A:$F,3,0)</f>
        <v>M3</v>
      </c>
      <c r="E24" s="55">
        <v>5</v>
      </c>
      <c r="F24" s="56"/>
      <c r="G24" s="56"/>
      <c r="H24" s="56">
        <f t="shared" si="10"/>
        <v>0</v>
      </c>
      <c r="I24" s="57">
        <f t="shared" si="11"/>
        <v>0</v>
      </c>
    </row>
    <row r="25" spans="1:9">
      <c r="A25" s="114" t="s">
        <v>101</v>
      </c>
      <c r="B25" s="54" t="s">
        <v>105</v>
      </c>
      <c r="C25" s="106" t="str">
        <f>VLOOKUP(B25,[2]onerado!$A:$F,2,0)</f>
        <v>Concreto usinado não estrutural mínimo 200 kg cimento / m³</v>
      </c>
      <c r="D25" s="55" t="str">
        <f>VLOOKUP(B25,[2]onerado!$A:$F,3,0)</f>
        <v>M3</v>
      </c>
      <c r="E25" s="55">
        <v>2</v>
      </c>
      <c r="F25" s="56"/>
      <c r="G25" s="56"/>
      <c r="H25" s="56">
        <f t="shared" si="10"/>
        <v>0</v>
      </c>
      <c r="I25" s="57">
        <f t="shared" si="11"/>
        <v>0</v>
      </c>
    </row>
    <row r="26" spans="1:9">
      <c r="A26" s="114" t="s">
        <v>102</v>
      </c>
      <c r="B26" s="54" t="s">
        <v>106</v>
      </c>
      <c r="C26" s="106" t="str">
        <f>VLOOKUP(B26,[2]onerado!$A:$F,2,0)</f>
        <v>Forma em madeira comum para fundação</v>
      </c>
      <c r="D26" s="55" t="str">
        <f>VLOOKUP(B26,[2]onerado!$A:$F,3,0)</f>
        <v>M2</v>
      </c>
      <c r="E26" s="55">
        <v>20</v>
      </c>
      <c r="F26" s="56"/>
      <c r="G26" s="56"/>
      <c r="H26" s="56">
        <f t="shared" si="10"/>
        <v>0</v>
      </c>
      <c r="I26" s="57">
        <f t="shared" si="11"/>
        <v>0</v>
      </c>
    </row>
    <row r="27" spans="1:9">
      <c r="A27" s="114" t="s">
        <v>103</v>
      </c>
      <c r="B27" s="54" t="s">
        <v>107</v>
      </c>
      <c r="C27" s="106" t="str">
        <f>VLOOKUP(B27,[2]onerado!$A:$F,2,0)</f>
        <v>Armadura em barra de aço CA-50 (A ou B) fyk = 500 MPa</v>
      </c>
      <c r="D27" s="55" t="str">
        <f>VLOOKUP(B27,[2]onerado!$A:$F,3,0)</f>
        <v>KG</v>
      </c>
      <c r="E27" s="55">
        <v>160</v>
      </c>
      <c r="F27" s="56"/>
      <c r="G27" s="56"/>
      <c r="H27" s="56">
        <f t="shared" si="10"/>
        <v>0</v>
      </c>
      <c r="I27" s="57">
        <f t="shared" si="11"/>
        <v>0</v>
      </c>
    </row>
    <row r="28" spans="1:9">
      <c r="A28" s="114" t="s">
        <v>99</v>
      </c>
      <c r="B28" s="54" t="s">
        <v>152</v>
      </c>
      <c r="C28" s="106" t="str">
        <f>VLOOKUP(B28,[2]onerado!$A:$F,2,0)</f>
        <v>Concreto usinado, fck = 30 MPa</v>
      </c>
      <c r="D28" s="55" t="str">
        <f>VLOOKUP(B28,[2]onerado!$A:$F,3,0)</f>
        <v>M3</v>
      </c>
      <c r="E28" s="55">
        <v>3</v>
      </c>
      <c r="F28" s="56"/>
      <c r="G28" s="56"/>
      <c r="H28" s="56">
        <f t="shared" si="10"/>
        <v>0</v>
      </c>
      <c r="I28" s="57">
        <f t="shared" si="11"/>
        <v>0</v>
      </c>
    </row>
    <row r="29" spans="1:9">
      <c r="A29" s="114" t="s">
        <v>108</v>
      </c>
      <c r="B29" s="54" t="s">
        <v>153</v>
      </c>
      <c r="C29" s="106" t="str">
        <f>VLOOKUP(B29,[2]onerado!$A:$F,2,0)</f>
        <v>Lançamento e adensamento de concreto ou massa em fundação</v>
      </c>
      <c r="D29" s="55" t="str">
        <f>VLOOKUP(B29,[2]onerado!$A:$F,3,0)</f>
        <v>M3</v>
      </c>
      <c r="E29" s="55">
        <v>5</v>
      </c>
      <c r="F29" s="56"/>
      <c r="G29" s="56"/>
      <c r="H29" s="56">
        <f t="shared" si="10"/>
        <v>0</v>
      </c>
      <c r="I29" s="57">
        <f t="shared" si="11"/>
        <v>0</v>
      </c>
    </row>
    <row r="30" spans="1:9" ht="15">
      <c r="A30" s="53">
        <v>5</v>
      </c>
      <c r="B30" s="109"/>
      <c r="C30" s="110" t="s">
        <v>244</v>
      </c>
      <c r="D30" s="111"/>
      <c r="E30" s="112"/>
      <c r="F30" s="112"/>
      <c r="G30" s="112"/>
      <c r="H30" s="112"/>
      <c r="I30" s="113">
        <f>SUM(I31:I38)</f>
        <v>0</v>
      </c>
    </row>
    <row r="31" spans="1:9" ht="28.5">
      <c r="A31" s="114" t="s">
        <v>32</v>
      </c>
      <c r="B31" s="54" t="s">
        <v>155</v>
      </c>
      <c r="C31" s="106" t="str">
        <f>VLOOKUP(B31,[2]onerado!$A:$F,2,0)</f>
        <v>Impermeabilização em manta asfáltica com armadura, tipo III-B, espessura de 3 mm</v>
      </c>
      <c r="D31" s="55" t="str">
        <f>VLOOKUP(B31,[2]onerado!$A:$F,3,0)</f>
        <v>M2</v>
      </c>
      <c r="E31" s="55">
        <v>20</v>
      </c>
      <c r="F31" s="56"/>
      <c r="G31" s="56"/>
      <c r="H31" s="56">
        <f t="shared" ref="H31" si="12">G31+F31</f>
        <v>0</v>
      </c>
      <c r="I31" s="57">
        <f t="shared" ref="I31" si="13">E31*H31</f>
        <v>0</v>
      </c>
    </row>
    <row r="32" spans="1:9">
      <c r="A32" s="114" t="s">
        <v>35</v>
      </c>
      <c r="B32" s="54" t="s">
        <v>156</v>
      </c>
      <c r="C32" s="106" t="str">
        <f>VLOOKUP(B32,[2]onerado!$A:$F,2,0)</f>
        <v>Impermeabilização em argamassa impermeável com aditivo hidrófugo</v>
      </c>
      <c r="D32" s="55" t="str">
        <f>VLOOKUP(B32,[2]onerado!$A:$F,3,0)</f>
        <v>M3</v>
      </c>
      <c r="E32" s="55">
        <v>1</v>
      </c>
      <c r="F32" s="56"/>
      <c r="G32" s="56"/>
      <c r="H32" s="56">
        <f t="shared" ref="H32:H34" si="14">G32+F32</f>
        <v>0</v>
      </c>
      <c r="I32" s="57">
        <f t="shared" ref="I32:I34" si="15">E32*H32</f>
        <v>0</v>
      </c>
    </row>
    <row r="33" spans="1:12">
      <c r="A33" s="114" t="s">
        <v>37</v>
      </c>
      <c r="B33" s="54" t="s">
        <v>157</v>
      </c>
      <c r="C33" s="106" t="str">
        <f>VLOOKUP(B33,[2]onerado!$A:$F,2,0)</f>
        <v>Revestimento em pedra Miracema</v>
      </c>
      <c r="D33" s="55" t="str">
        <f>VLOOKUP(B33,[2]onerado!$A:$F,3,0)</f>
        <v>M2</v>
      </c>
      <c r="E33" s="55">
        <v>15</v>
      </c>
      <c r="F33" s="56"/>
      <c r="G33" s="56"/>
      <c r="H33" s="56">
        <f t="shared" si="14"/>
        <v>0</v>
      </c>
      <c r="I33" s="57">
        <f t="shared" si="15"/>
        <v>0</v>
      </c>
    </row>
    <row r="34" spans="1:12">
      <c r="A34" s="114" t="s">
        <v>39</v>
      </c>
      <c r="B34" s="54" t="s">
        <v>158</v>
      </c>
      <c r="C34" s="106" t="str">
        <f>VLOOKUP(B34,[2]onerado!$A:$F,2,0)</f>
        <v>Rodapé em pedra Miracema, altura de 11,5 cm</v>
      </c>
      <c r="D34" s="55" t="str">
        <f>VLOOKUP(B34,[2]onerado!$A:$F,3,0)</f>
        <v>M</v>
      </c>
      <c r="E34" s="55">
        <v>20</v>
      </c>
      <c r="F34" s="56"/>
      <c r="G34" s="56"/>
      <c r="H34" s="56">
        <f t="shared" si="14"/>
        <v>0</v>
      </c>
      <c r="I34" s="57">
        <f t="shared" si="15"/>
        <v>0</v>
      </c>
    </row>
    <row r="35" spans="1:12" ht="42.75">
      <c r="A35" s="114" t="s">
        <v>159</v>
      </c>
      <c r="B35" s="115" t="s">
        <v>112</v>
      </c>
      <c r="C35" s="106" t="str">
        <f>VLOOKUP(B35,[2]onerado!$A:$F,2,0)</f>
        <v>Revestimento em porcelanato esmaltado antiderrapante para área externa e ambiente com alto tráfego, grupo de absorção BIa, assentado com argamassa colante industrializada, rejuntado</v>
      </c>
      <c r="D35" s="55" t="str">
        <f>VLOOKUP(B35,[2]onerado!$A:$F,3,0)</f>
        <v>M2</v>
      </c>
      <c r="E35" s="55">
        <v>20</v>
      </c>
      <c r="F35" s="56"/>
      <c r="G35" s="56"/>
      <c r="H35" s="56">
        <f t="shared" ref="H35:H36" si="16">G35+F35</f>
        <v>0</v>
      </c>
      <c r="I35" s="57">
        <f t="shared" ref="I35:I36" si="17">E35*H35</f>
        <v>0</v>
      </c>
    </row>
    <row r="36" spans="1:12" ht="42.75">
      <c r="A36" s="114" t="s">
        <v>160</v>
      </c>
      <c r="B36" s="54" t="s">
        <v>113</v>
      </c>
      <c r="C36" s="106" t="str">
        <f>VLOOKUP(B36,[2]onerado!$A:$F,2,0)</f>
        <v>Rodapé em porcelanato técnico polido para área interna e ambiente de médio tráfego, grupo de absorção BIa, assentado com argamassa colante industrializada, rejuntado</v>
      </c>
      <c r="D36" s="55" t="str">
        <f>VLOOKUP(B36,[2]onerado!$A:$F,3,0)</f>
        <v>M</v>
      </c>
      <c r="E36" s="55">
        <v>40</v>
      </c>
      <c r="F36" s="56"/>
      <c r="G36" s="56"/>
      <c r="H36" s="56">
        <f t="shared" si="16"/>
        <v>0</v>
      </c>
      <c r="I36" s="57">
        <f t="shared" si="17"/>
        <v>0</v>
      </c>
    </row>
    <row r="37" spans="1:12" ht="28.5">
      <c r="A37" s="114" t="s">
        <v>247</v>
      </c>
      <c r="B37" s="54" t="s">
        <v>245</v>
      </c>
      <c r="C37" s="106" t="str">
        <f>VLOOKUP(B37,[2]onerado!$A:$F,2,0)</f>
        <v>Revestimento em placa cerâmica esmaltada de 10x10 cm, assentado e rejuntado com argamassa industrializada</v>
      </c>
      <c r="D37" s="55" t="str">
        <f>VLOOKUP(B37,[2]onerado!$A:$F,3,0)</f>
        <v>M2</v>
      </c>
      <c r="E37" s="55">
        <f>40*1.5</f>
        <v>60</v>
      </c>
      <c r="F37" s="56"/>
      <c r="G37" s="56"/>
      <c r="H37" s="56">
        <f t="shared" ref="H37" si="18">G37+F37</f>
        <v>0</v>
      </c>
      <c r="I37" s="57">
        <f t="shared" ref="I37" si="19">E37*H37</f>
        <v>0</v>
      </c>
    </row>
    <row r="38" spans="1:12" ht="28.5">
      <c r="A38" s="114" t="s">
        <v>248</v>
      </c>
      <c r="B38" s="54" t="s">
        <v>246</v>
      </c>
      <c r="C38" s="106" t="str">
        <f>VLOOKUP(B38,[2]onerado!$A:$F,2,0)</f>
        <v>Peitoril e/ou soleira em granito, espessura de 2 cm e largura até 20 cm, acabamento polido</v>
      </c>
      <c r="D38" s="55" t="str">
        <f>VLOOKUP(B38,[2]onerado!$A:$F,3,0)</f>
        <v>M</v>
      </c>
      <c r="E38" s="55">
        <f>0.9*3</f>
        <v>2.7</v>
      </c>
      <c r="F38" s="56"/>
      <c r="G38" s="56"/>
      <c r="H38" s="56">
        <f t="shared" ref="H38" si="20">G38+F38</f>
        <v>0</v>
      </c>
      <c r="I38" s="57">
        <f t="shared" ref="I38" si="21">E38*H38</f>
        <v>0</v>
      </c>
    </row>
    <row r="39" spans="1:12" ht="15">
      <c r="A39" s="53">
        <v>6</v>
      </c>
      <c r="B39" s="109"/>
      <c r="C39" s="110" t="s">
        <v>62</v>
      </c>
      <c r="D39" s="111"/>
      <c r="E39" s="112"/>
      <c r="F39" s="112"/>
      <c r="G39" s="112"/>
      <c r="H39" s="112"/>
      <c r="I39" s="113">
        <f>SUM(I40:I42)</f>
        <v>0</v>
      </c>
    </row>
    <row r="40" spans="1:12" ht="28.5">
      <c r="A40" s="114" t="s">
        <v>72</v>
      </c>
      <c r="B40" s="54" t="s">
        <v>110</v>
      </c>
      <c r="C40" s="106" t="str">
        <f>VLOOKUP(B40,[2]onerado!$A:$F,2,0)</f>
        <v>Estrutura de madeira tesourada para telha perfil ondulado - vãos até 7,00 m</v>
      </c>
      <c r="D40" s="55" t="str">
        <f>VLOOKUP(B40,[2]onerado!$A:$F,3,0)</f>
        <v>M2</v>
      </c>
      <c r="E40" s="55">
        <v>35</v>
      </c>
      <c r="F40" s="56"/>
      <c r="G40" s="56"/>
      <c r="H40" s="56">
        <f t="shared" ref="H40:H42" si="22">G40+F40</f>
        <v>0</v>
      </c>
      <c r="I40" s="57">
        <f t="shared" ref="I40:I42" si="23">E40*H40</f>
        <v>0</v>
      </c>
    </row>
    <row r="41" spans="1:12" ht="28.5">
      <c r="A41" s="114" t="s">
        <v>161</v>
      </c>
      <c r="B41" s="54" t="s">
        <v>111</v>
      </c>
      <c r="C41" s="106" t="str">
        <f>VLOOKUP(B41,[2]onerado!$A:$F,2,0)</f>
        <v>Telhamento em chapa de aço com pintura poliéster, tipo sanduíche, espessura de 0,50 mm, com poliestireno expandido</v>
      </c>
      <c r="D41" s="55" t="str">
        <f>VLOOKUP(B41,[2]onerado!$A:$F,3,0)</f>
        <v>M2</v>
      </c>
      <c r="E41" s="55">
        <v>35</v>
      </c>
      <c r="F41" s="56"/>
      <c r="G41" s="56"/>
      <c r="H41" s="56">
        <f t="shared" si="22"/>
        <v>0</v>
      </c>
      <c r="I41" s="57">
        <f t="shared" si="23"/>
        <v>0</v>
      </c>
    </row>
    <row r="42" spans="1:12">
      <c r="A42" s="114" t="s">
        <v>162</v>
      </c>
      <c r="B42" s="54" t="s">
        <v>114</v>
      </c>
      <c r="C42" s="106" t="str">
        <f>VLOOKUP(B42,[2]onerado!$A:$F,2,0)</f>
        <v>Calha, rufo, afins em chapa galvanizada nº 24 - corte 0,33 m</v>
      </c>
      <c r="D42" s="55" t="str">
        <f>VLOOKUP(B42,[2]onerado!$A:$F,3,0)</f>
        <v>M</v>
      </c>
      <c r="E42" s="55">
        <v>20</v>
      </c>
      <c r="F42" s="56"/>
      <c r="G42" s="56"/>
      <c r="H42" s="56">
        <f t="shared" si="22"/>
        <v>0</v>
      </c>
      <c r="I42" s="57">
        <f t="shared" si="23"/>
        <v>0</v>
      </c>
    </row>
    <row r="43" spans="1:12" ht="15">
      <c r="A43" s="53">
        <v>7</v>
      </c>
      <c r="B43" s="109"/>
      <c r="C43" s="110" t="s">
        <v>118</v>
      </c>
      <c r="D43" s="111"/>
      <c r="E43" s="112"/>
      <c r="F43" s="112"/>
      <c r="G43" s="112"/>
      <c r="H43" s="112"/>
      <c r="I43" s="113">
        <f>SUM(I44:I47)</f>
        <v>0</v>
      </c>
    </row>
    <row r="44" spans="1:12">
      <c r="A44" s="114" t="s">
        <v>73</v>
      </c>
      <c r="B44" s="54" t="s">
        <v>151</v>
      </c>
      <c r="C44" s="106" t="str">
        <f>VLOOKUP(B44,[2]onerado!$A:$F,2,0)</f>
        <v>Alvenaria de bloco de concreto estrutural 19 x 19 x 39 cm - classe B</v>
      </c>
      <c r="D44" s="55" t="str">
        <f>VLOOKUP(B44,[2]onerado!$A:$F,3,0)</f>
        <v>M2</v>
      </c>
      <c r="E44" s="55">
        <f>26*3</f>
        <v>78</v>
      </c>
      <c r="F44" s="56"/>
      <c r="G44" s="56"/>
      <c r="H44" s="56">
        <f t="shared" ref="H44:H46" si="24">G44+F44</f>
        <v>0</v>
      </c>
      <c r="I44" s="57">
        <f t="shared" ref="I44:I46" si="25">E44*H44</f>
        <v>0</v>
      </c>
    </row>
    <row r="45" spans="1:12">
      <c r="A45" s="114" t="s">
        <v>80</v>
      </c>
      <c r="B45" s="54" t="s">
        <v>115</v>
      </c>
      <c r="C45" s="106" t="str">
        <f>VLOOKUP(B45,[2]onerado!$A:$F,2,0)</f>
        <v>Vergas, contravergas e pilaretes de concreto armado</v>
      </c>
      <c r="D45" s="55" t="str">
        <f>VLOOKUP(B45,[2]onerado!$A:$F,3,0)</f>
        <v>M3</v>
      </c>
      <c r="E45" s="55">
        <v>1</v>
      </c>
      <c r="F45" s="56"/>
      <c r="G45" s="56"/>
      <c r="H45" s="56">
        <f t="shared" si="24"/>
        <v>0</v>
      </c>
      <c r="I45" s="57">
        <f t="shared" si="25"/>
        <v>0</v>
      </c>
    </row>
    <row r="46" spans="1:12">
      <c r="A46" s="114" t="s">
        <v>81</v>
      </c>
      <c r="B46" s="54" t="s">
        <v>119</v>
      </c>
      <c r="C46" s="106" t="str">
        <f>VLOOKUP(B46,[2]onerado!$A:$F,2,0)</f>
        <v>Divisória em placas de granito com espessura de 3 cm</v>
      </c>
      <c r="D46" s="55" t="str">
        <f>VLOOKUP(B46,[2]onerado!$A:$F,3,0)</f>
        <v>M2</v>
      </c>
      <c r="E46" s="55">
        <v>4</v>
      </c>
      <c r="F46" s="56"/>
      <c r="G46" s="56"/>
      <c r="H46" s="56">
        <f t="shared" si="24"/>
        <v>0</v>
      </c>
      <c r="I46" s="57">
        <f t="shared" si="25"/>
        <v>0</v>
      </c>
    </row>
    <row r="47" spans="1:12">
      <c r="A47" s="114" t="s">
        <v>82</v>
      </c>
      <c r="B47" s="54" t="s">
        <v>121</v>
      </c>
      <c r="C47" s="106" t="str">
        <f>VLOOKUP(B47,[2]onerado!$A:$F,2,0)</f>
        <v>Emboço comum</v>
      </c>
      <c r="D47" s="55" t="str">
        <f>VLOOKUP(B47,[2]onerado!$A:$F,3,0)</f>
        <v>M2</v>
      </c>
      <c r="E47" s="55">
        <v>140</v>
      </c>
      <c r="F47" s="56"/>
      <c r="G47" s="56"/>
      <c r="H47" s="56">
        <f t="shared" ref="H47" si="26">G47+F47</f>
        <v>0</v>
      </c>
      <c r="I47" s="57">
        <f t="shared" ref="I47" si="27">E47*H47</f>
        <v>0</v>
      </c>
    </row>
    <row r="48" spans="1:12" ht="15">
      <c r="A48" s="53">
        <v>8</v>
      </c>
      <c r="B48" s="109"/>
      <c r="C48" s="110" t="s">
        <v>66</v>
      </c>
      <c r="D48" s="111"/>
      <c r="E48" s="112"/>
      <c r="F48" s="112"/>
      <c r="G48" s="112"/>
      <c r="H48" s="112"/>
      <c r="I48" s="113">
        <f>SUM(I49:I51)</f>
        <v>0</v>
      </c>
      <c r="J48" s="105"/>
      <c r="L48" s="105"/>
    </row>
    <row r="49" spans="1:12" ht="28.5">
      <c r="A49" s="114" t="s">
        <v>83</v>
      </c>
      <c r="B49" s="54" t="s">
        <v>116</v>
      </c>
      <c r="C49" s="106" t="str">
        <f>VLOOKUP(B49,[2]onerado!$A:$F,2,0)</f>
        <v>Porta em alumínio anodizado de abrir, tipo veneziana, sob medida - bronze/preto</v>
      </c>
      <c r="D49" s="55" t="str">
        <f>VLOOKUP(B49,[2]onerado!$A:$F,3,0)</f>
        <v>M2</v>
      </c>
      <c r="E49" s="55">
        <v>5.16</v>
      </c>
      <c r="F49" s="56"/>
      <c r="G49" s="56"/>
      <c r="H49" s="56">
        <f t="shared" ref="H49:H51" si="28">G49+F49</f>
        <v>0</v>
      </c>
      <c r="I49" s="57">
        <f t="shared" ref="I49:I51" si="29">E49*H49</f>
        <v>0</v>
      </c>
    </row>
    <row r="50" spans="1:12" ht="28.5">
      <c r="A50" s="114" t="s">
        <v>84</v>
      </c>
      <c r="B50" s="123" t="s">
        <v>117</v>
      </c>
      <c r="C50" s="124" t="s">
        <v>213</v>
      </c>
      <c r="D50" s="123" t="str">
        <f>VLOOKUP(B50,[2]onerado!$A:$F,3,0)</f>
        <v>M2</v>
      </c>
      <c r="E50" s="107">
        <v>9</v>
      </c>
      <c r="F50" s="125"/>
      <c r="G50" s="125"/>
      <c r="H50" s="125">
        <f t="shared" si="28"/>
        <v>0</v>
      </c>
      <c r="I50" s="57">
        <f t="shared" si="29"/>
        <v>0</v>
      </c>
    </row>
    <row r="51" spans="1:12">
      <c r="A51" s="114" t="s">
        <v>85</v>
      </c>
      <c r="B51" s="54" t="s">
        <v>120</v>
      </c>
      <c r="C51" s="106" t="str">
        <f>VLOOKUP(B51,[2]onerado!$A:$F,2,0)</f>
        <v>Porta veneziana de abrir em alumínio - cor branca</v>
      </c>
      <c r="D51" s="55" t="str">
        <f>VLOOKUP(B51,[2]onerado!$A:$F,3,0)</f>
        <v>M2</v>
      </c>
      <c r="E51" s="107">
        <f>4*(0.6*1.8)</f>
        <v>4.32</v>
      </c>
      <c r="F51" s="56"/>
      <c r="G51" s="56"/>
      <c r="H51" s="56">
        <f t="shared" si="28"/>
        <v>0</v>
      </c>
      <c r="I51" s="57">
        <f t="shared" si="29"/>
        <v>0</v>
      </c>
    </row>
    <row r="52" spans="1:12">
      <c r="A52" s="114" t="s">
        <v>251</v>
      </c>
      <c r="B52" s="54" t="s">
        <v>249</v>
      </c>
      <c r="C52" s="106" t="str">
        <f>VLOOKUP(B52,[2]onerado!$A:$F,2,0)</f>
        <v>Vidro liso transparente de 6 mm</v>
      </c>
      <c r="D52" s="55" t="str">
        <f>VLOOKUP(B52,[2]onerado!$A:$F,3,0)</f>
        <v>M2</v>
      </c>
      <c r="E52" s="107">
        <v>5</v>
      </c>
      <c r="F52" s="56"/>
      <c r="G52" s="56"/>
      <c r="H52" s="56">
        <f t="shared" ref="H52" si="30">G52+F52</f>
        <v>0</v>
      </c>
      <c r="I52" s="57">
        <f t="shared" ref="I52" si="31">E52*H52</f>
        <v>0</v>
      </c>
    </row>
    <row r="53" spans="1:12">
      <c r="A53" s="114" t="s">
        <v>252</v>
      </c>
      <c r="B53" s="54" t="s">
        <v>250</v>
      </c>
      <c r="C53" s="106" t="str">
        <f>VLOOKUP(B53,[2]onerado!$A:$F,2,0)</f>
        <v>Vidro temperado incolor de 6 mm</v>
      </c>
      <c r="D53" s="55" t="str">
        <f>VLOOKUP(B53,[2]onerado!$A:$F,3,0)</f>
        <v>M2</v>
      </c>
      <c r="E53" s="107">
        <v>6</v>
      </c>
      <c r="F53" s="56"/>
      <c r="G53" s="56"/>
      <c r="H53" s="56">
        <f t="shared" ref="H53" si="32">G53+F53</f>
        <v>0</v>
      </c>
      <c r="I53" s="57">
        <f t="shared" ref="I53" si="33">E53*H53</f>
        <v>0</v>
      </c>
    </row>
    <row r="54" spans="1:12" ht="15">
      <c r="A54" s="53">
        <v>9</v>
      </c>
      <c r="B54" s="109"/>
      <c r="C54" s="110" t="s">
        <v>63</v>
      </c>
      <c r="D54" s="111"/>
      <c r="E54" s="112"/>
      <c r="F54" s="112"/>
      <c r="G54" s="112"/>
      <c r="H54" s="112"/>
      <c r="I54" s="113">
        <f>SUM(I55:I56)</f>
        <v>0</v>
      </c>
      <c r="J54" s="105"/>
      <c r="L54" s="105"/>
    </row>
    <row r="55" spans="1:12">
      <c r="A55" s="114" t="s">
        <v>97</v>
      </c>
      <c r="B55" s="54" t="s">
        <v>77</v>
      </c>
      <c r="C55" s="106" t="str">
        <f>VLOOKUP(B55,[4]onerado_185!$A:$F,2,0)</f>
        <v>Tinta látex antimofo em massa, inclusive preparo</v>
      </c>
      <c r="D55" s="55" t="str">
        <f>VLOOKUP(B55,[4]onerado_185!$A:$F,3,0)</f>
        <v>M2</v>
      </c>
      <c r="E55" s="107">
        <v>140</v>
      </c>
      <c r="F55" s="56"/>
      <c r="G55" s="56"/>
      <c r="H55" s="56">
        <f t="shared" ref="H55:H56" si="34">G55+F55</f>
        <v>0</v>
      </c>
      <c r="I55" s="57">
        <f t="shared" ref="I55:I56" si="35">E55*H55</f>
        <v>0</v>
      </c>
    </row>
    <row r="56" spans="1:12">
      <c r="A56" s="114" t="s">
        <v>163</v>
      </c>
      <c r="B56" s="54" t="s">
        <v>68</v>
      </c>
      <c r="C56" s="106" t="str">
        <f>VLOOKUP(B56,[2]onerado!$A:$F,2,0)</f>
        <v>Verniz fungicida para madeira</v>
      </c>
      <c r="D56" s="55" t="str">
        <f>VLOOKUP(B56,[2]onerado!$A:$F,3,0)</f>
        <v>M2</v>
      </c>
      <c r="E56" s="107">
        <v>100</v>
      </c>
      <c r="F56" s="56"/>
      <c r="G56" s="56"/>
      <c r="H56" s="56">
        <f t="shared" si="34"/>
        <v>0</v>
      </c>
      <c r="I56" s="57">
        <f t="shared" si="35"/>
        <v>0</v>
      </c>
    </row>
    <row r="57" spans="1:12" ht="15">
      <c r="A57" s="53">
        <v>10</v>
      </c>
      <c r="B57" s="109"/>
      <c r="C57" s="110" t="s">
        <v>122</v>
      </c>
      <c r="D57" s="111"/>
      <c r="E57" s="112"/>
      <c r="F57" s="112"/>
      <c r="G57" s="112"/>
      <c r="H57" s="112"/>
      <c r="I57" s="113">
        <f>SUM(I58:I73)</f>
        <v>0</v>
      </c>
    </row>
    <row r="58" spans="1:12" ht="28.5">
      <c r="A58" s="114" t="s">
        <v>164</v>
      </c>
      <c r="B58" s="54" t="s">
        <v>123</v>
      </c>
      <c r="C58" s="106" t="str">
        <f>VLOOKUP(B58,[2]onerado!$A:$F,2,0)</f>
        <v>Torneira de acionamento restrito em latão cromado, DN= 1/2´ com adaptador para 3/4´</v>
      </c>
      <c r="D58" s="55" t="str">
        <f>VLOOKUP(B58,[2]onerado!$A:$F,3,0)</f>
        <v>UN</v>
      </c>
      <c r="E58" s="55">
        <v>4</v>
      </c>
      <c r="F58" s="56"/>
      <c r="G58" s="56"/>
      <c r="H58" s="56">
        <f t="shared" ref="H58:H60" si="36">G58+F58</f>
        <v>0</v>
      </c>
      <c r="I58" s="57">
        <f t="shared" ref="I58:I60" si="37">E58*H58</f>
        <v>0</v>
      </c>
    </row>
    <row r="59" spans="1:12">
      <c r="A59" s="114" t="s">
        <v>165</v>
      </c>
      <c r="B59" s="54" t="s">
        <v>124</v>
      </c>
      <c r="C59" s="106" t="str">
        <f>VLOOKUP(B59,[2]onerado!$A:$F,2,0)</f>
        <v>Engate flexível de PVC DN= 1/2´</v>
      </c>
      <c r="D59" s="55" t="str">
        <f>VLOOKUP(B59,[2]onerado!$A:$F,3,0)</f>
        <v>UN</v>
      </c>
      <c r="E59" s="55">
        <v>5</v>
      </c>
      <c r="F59" s="56"/>
      <c r="G59" s="56"/>
      <c r="H59" s="56">
        <f t="shared" si="36"/>
        <v>0</v>
      </c>
      <c r="I59" s="57">
        <f t="shared" si="37"/>
        <v>0</v>
      </c>
    </row>
    <row r="60" spans="1:12" ht="28.5">
      <c r="A60" s="114" t="s">
        <v>166</v>
      </c>
      <c r="B60" s="54" t="s">
        <v>125</v>
      </c>
      <c r="C60" s="106" t="str">
        <f>VLOOKUP(B60,[2]onerado!$A:$F,2,0)</f>
        <v>Tubo de PVC rígido soldável marrom, DN= 20 mm, (1/2´), inclusive conexões</v>
      </c>
      <c r="D60" s="55" t="str">
        <f>VLOOKUP(B60,[2]onerado!$A:$F,3,0)</f>
        <v>M</v>
      </c>
      <c r="E60" s="55">
        <v>10</v>
      </c>
      <c r="F60" s="56"/>
      <c r="G60" s="56"/>
      <c r="H60" s="56">
        <f t="shared" si="36"/>
        <v>0</v>
      </c>
      <c r="I60" s="57">
        <f t="shared" si="37"/>
        <v>0</v>
      </c>
    </row>
    <row r="61" spans="1:12" ht="28.5">
      <c r="A61" s="114" t="s">
        <v>167</v>
      </c>
      <c r="B61" s="54" t="s">
        <v>126</v>
      </c>
      <c r="C61" s="106" t="str">
        <f>VLOOKUP(B61,[2]onerado!$A:$F,2,0)</f>
        <v>Tubo de PVC rígido soldável marrom, DN= 25 mm, (3/4´), inclusive conexões</v>
      </c>
      <c r="D61" s="55" t="str">
        <f>VLOOKUP(B61,[2]onerado!$A:$F,3,0)</f>
        <v>M</v>
      </c>
      <c r="E61" s="55">
        <v>10</v>
      </c>
      <c r="F61" s="56"/>
      <c r="G61" s="56"/>
      <c r="H61" s="56">
        <f t="shared" ref="H61:H73" si="38">G61+F61</f>
        <v>0</v>
      </c>
      <c r="I61" s="57">
        <f t="shared" ref="I61:I73" si="39">E61*H61</f>
        <v>0</v>
      </c>
    </row>
    <row r="62" spans="1:12">
      <c r="A62" s="114" t="s">
        <v>168</v>
      </c>
      <c r="B62" s="54" t="s">
        <v>127</v>
      </c>
      <c r="C62" s="106" t="s">
        <v>215</v>
      </c>
      <c r="D62" s="55" t="str">
        <f>VLOOKUP(B62,[2]onerado!$A:$F,3,0)</f>
        <v>M</v>
      </c>
      <c r="E62" s="55">
        <v>10</v>
      </c>
      <c r="F62" s="56"/>
      <c r="G62" s="56"/>
      <c r="H62" s="56">
        <f t="shared" si="38"/>
        <v>0</v>
      </c>
      <c r="I62" s="57">
        <f t="shared" si="39"/>
        <v>0</v>
      </c>
    </row>
    <row r="63" spans="1:12" ht="28.5">
      <c r="A63" s="114" t="s">
        <v>169</v>
      </c>
      <c r="B63" s="54" t="s">
        <v>128</v>
      </c>
      <c r="C63" s="106" t="str">
        <f>VLOOKUP(B63,[2]onerado!$A:$F,2,0)</f>
        <v>Registro de gaveta em latão fundido cromado com canopla, DN= 3/4´ - linha especial</v>
      </c>
      <c r="D63" s="55" t="str">
        <f>VLOOKUP(B63,[2]onerado!$A:$F,3,0)</f>
        <v>UN</v>
      </c>
      <c r="E63" s="55">
        <v>1</v>
      </c>
      <c r="F63" s="56"/>
      <c r="G63" s="56"/>
      <c r="H63" s="56">
        <f t="shared" si="38"/>
        <v>0</v>
      </c>
      <c r="I63" s="57">
        <f t="shared" si="39"/>
        <v>0</v>
      </c>
    </row>
    <row r="64" spans="1:12" ht="28.5">
      <c r="A64" s="114" t="s">
        <v>170</v>
      </c>
      <c r="B64" s="54" t="s">
        <v>129</v>
      </c>
      <c r="C64" s="106" t="str">
        <f>VLOOKUP(B64,[2]onerado!$A:$F,2,0)</f>
        <v>Registro de pressão em latão fundido cromado com canopla, DN= 1/2´ - linha especial</v>
      </c>
      <c r="D64" s="55" t="str">
        <f>VLOOKUP(B64,[2]onerado!$A:$F,3,0)</f>
        <v>UN</v>
      </c>
      <c r="E64" s="55">
        <v>1</v>
      </c>
      <c r="F64" s="56"/>
      <c r="G64" s="56"/>
      <c r="H64" s="56">
        <f t="shared" si="38"/>
        <v>0</v>
      </c>
      <c r="I64" s="57">
        <f t="shared" si="39"/>
        <v>0</v>
      </c>
    </row>
    <row r="65" spans="1:9">
      <c r="A65" s="114" t="s">
        <v>171</v>
      </c>
      <c r="B65" s="54" t="s">
        <v>130</v>
      </c>
      <c r="C65" s="106" t="str">
        <f>VLOOKUP(B65,[2]onerado!$A:$F,2,0)</f>
        <v>Lavatório de louça com coluna</v>
      </c>
      <c r="D65" s="55" t="str">
        <f>VLOOKUP(B65,[2]onerado!$A:$F,3,0)</f>
        <v>UN</v>
      </c>
      <c r="E65" s="55">
        <v>5</v>
      </c>
      <c r="F65" s="56"/>
      <c r="G65" s="56"/>
      <c r="H65" s="56">
        <f t="shared" si="38"/>
        <v>0</v>
      </c>
      <c r="I65" s="57">
        <f t="shared" si="39"/>
        <v>0</v>
      </c>
    </row>
    <row r="66" spans="1:9">
      <c r="A66" s="114" t="s">
        <v>172</v>
      </c>
      <c r="B66" s="54" t="s">
        <v>131</v>
      </c>
      <c r="C66" s="106" t="str">
        <f>VLOOKUP(B66,[2]onerado!$A:$F,2,0)</f>
        <v>Bacia sifonada com caixa de descarga acoplada sem tampa - 6 litros</v>
      </c>
      <c r="D66" s="55" t="str">
        <f>VLOOKUP(B66,[2]onerado!$A:$F,3,0)</f>
        <v>CJ</v>
      </c>
      <c r="E66" s="55">
        <v>5</v>
      </c>
      <c r="F66" s="56"/>
      <c r="G66" s="56"/>
      <c r="H66" s="56">
        <f t="shared" si="38"/>
        <v>0</v>
      </c>
      <c r="I66" s="57">
        <f t="shared" si="39"/>
        <v>0</v>
      </c>
    </row>
    <row r="67" spans="1:9">
      <c r="A67" s="114" t="s">
        <v>173</v>
      </c>
      <c r="B67" s="54" t="s">
        <v>132</v>
      </c>
      <c r="C67" s="106" t="str">
        <f>VLOOKUP(B67,[2]onerado!$A:$F,2,0)</f>
        <v>Tampa de plástico para bacia sanitária</v>
      </c>
      <c r="D67" s="55" t="str">
        <f>VLOOKUP(B67,[2]onerado!$A:$F,3,0)</f>
        <v>UN</v>
      </c>
      <c r="E67" s="55">
        <v>5</v>
      </c>
      <c r="F67" s="56"/>
      <c r="G67" s="56"/>
      <c r="H67" s="56">
        <f t="shared" si="38"/>
        <v>0</v>
      </c>
      <c r="I67" s="57">
        <f t="shared" si="39"/>
        <v>0</v>
      </c>
    </row>
    <row r="68" spans="1:9">
      <c r="A68" s="114" t="s">
        <v>174</v>
      </c>
      <c r="B68" s="54" t="s">
        <v>133</v>
      </c>
      <c r="C68" s="106" t="str">
        <f>VLOOKUP(B68,[2]onerado!$A:$F,2,0)</f>
        <v>Registro de gaveta em latão fundido sem acabamento, DN= 1´</v>
      </c>
      <c r="D68" s="55" t="str">
        <f>VLOOKUP(B68,[2]onerado!$A:$F,3,0)</f>
        <v>UN</v>
      </c>
      <c r="E68" s="55">
        <v>1</v>
      </c>
      <c r="F68" s="56"/>
      <c r="G68" s="56"/>
      <c r="H68" s="56">
        <f t="shared" si="38"/>
        <v>0</v>
      </c>
      <c r="I68" s="57">
        <f t="shared" si="39"/>
        <v>0</v>
      </c>
    </row>
    <row r="69" spans="1:9">
      <c r="A69" s="114" t="s">
        <v>175</v>
      </c>
      <c r="B69" s="54" t="s">
        <v>134</v>
      </c>
      <c r="C69" s="106" t="str">
        <f>VLOOKUP(B69,[2]onerado!$A:$F,2,0)</f>
        <v>Torneira de boia, DN= 3/4´</v>
      </c>
      <c r="D69" s="55" t="str">
        <f>VLOOKUP(B69,[2]onerado!$A:$F,3,0)</f>
        <v>UN</v>
      </c>
      <c r="E69" s="55">
        <v>1</v>
      </c>
      <c r="F69" s="56"/>
      <c r="G69" s="56"/>
      <c r="H69" s="56">
        <f t="shared" si="38"/>
        <v>0</v>
      </c>
      <c r="I69" s="57">
        <f t="shared" si="39"/>
        <v>0</v>
      </c>
    </row>
    <row r="70" spans="1:9" ht="28.5">
      <c r="A70" s="114" t="s">
        <v>176</v>
      </c>
      <c r="B70" s="54" t="s">
        <v>135</v>
      </c>
      <c r="C70" s="106" t="str">
        <f>VLOOKUP(B70,[2]onerado!$A:$F,2,0)</f>
        <v>Dispenser toalheiro em ABS e policarbonato para bobina de 20 cm x 200 m, com alavanca</v>
      </c>
      <c r="D70" s="55" t="str">
        <f>VLOOKUP(B70,[2]onerado!$A:$F,3,0)</f>
        <v>UN</v>
      </c>
      <c r="E70" s="55">
        <v>5</v>
      </c>
      <c r="F70" s="56"/>
      <c r="G70" s="56"/>
      <c r="H70" s="56">
        <f t="shared" si="38"/>
        <v>0</v>
      </c>
      <c r="I70" s="57">
        <f t="shared" si="39"/>
        <v>0</v>
      </c>
    </row>
    <row r="71" spans="1:9">
      <c r="A71" s="114" t="s">
        <v>177</v>
      </c>
      <c r="B71" s="54" t="s">
        <v>136</v>
      </c>
      <c r="C71" s="106" t="str">
        <f>VLOOKUP(B71,[2]onerado!$A:$F,2,0)</f>
        <v>Dispenser papel higiênico em ABS para rolão 300 / 600 m, com visor</v>
      </c>
      <c r="D71" s="55" t="str">
        <f>VLOOKUP(B71,[2]onerado!$A:$F,3,0)</f>
        <v>UN</v>
      </c>
      <c r="E71" s="55">
        <v>5</v>
      </c>
      <c r="F71" s="56"/>
      <c r="G71" s="56"/>
      <c r="H71" s="56">
        <f t="shared" si="38"/>
        <v>0</v>
      </c>
      <c r="I71" s="57">
        <f t="shared" si="39"/>
        <v>0</v>
      </c>
    </row>
    <row r="72" spans="1:9">
      <c r="A72" s="114" t="s">
        <v>178</v>
      </c>
      <c r="B72" s="54" t="s">
        <v>137</v>
      </c>
      <c r="C72" s="106" t="str">
        <f>VLOOKUP(B72,[2]onerado!$A:$F,2,0)</f>
        <v>Saboneteira tipo dispenser, para refil de 800 ml</v>
      </c>
      <c r="D72" s="55" t="str">
        <f>VLOOKUP(B72,[2]onerado!$A:$F,3,0)</f>
        <v>UN</v>
      </c>
      <c r="E72" s="55">
        <v>5</v>
      </c>
      <c r="F72" s="56"/>
      <c r="G72" s="56"/>
      <c r="H72" s="56">
        <f t="shared" si="38"/>
        <v>0</v>
      </c>
      <c r="I72" s="57">
        <f t="shared" si="39"/>
        <v>0</v>
      </c>
    </row>
    <row r="73" spans="1:9">
      <c r="A73" s="114" t="s">
        <v>179</v>
      </c>
      <c r="B73" s="54" t="s">
        <v>138</v>
      </c>
      <c r="C73" s="106" t="str">
        <f>VLOOKUP(B73,[2]onerado!$A:$F,2,0)</f>
        <v>Espelho em vidro cristal liso, espessura de 4 mm</v>
      </c>
      <c r="D73" s="55" t="str">
        <f>VLOOKUP(B73,[2]onerado!$A:$F,3,0)</f>
        <v>M2</v>
      </c>
      <c r="E73" s="55">
        <v>5</v>
      </c>
      <c r="F73" s="56"/>
      <c r="G73" s="56"/>
      <c r="H73" s="56">
        <f t="shared" si="38"/>
        <v>0</v>
      </c>
      <c r="I73" s="57">
        <f t="shared" si="39"/>
        <v>0</v>
      </c>
    </row>
    <row r="74" spans="1:9" ht="15">
      <c r="A74" s="53">
        <v>11</v>
      </c>
      <c r="B74" s="109"/>
      <c r="C74" s="110" t="s">
        <v>217</v>
      </c>
      <c r="D74" s="111"/>
      <c r="E74" s="112"/>
      <c r="F74" s="112"/>
      <c r="G74" s="112"/>
      <c r="H74" s="112"/>
      <c r="I74" s="113">
        <f>SUM(I75:I84)</f>
        <v>0</v>
      </c>
    </row>
    <row r="75" spans="1:9">
      <c r="A75" s="114" t="s">
        <v>180</v>
      </c>
      <c r="B75" s="108" t="s">
        <v>139</v>
      </c>
      <c r="C75" s="106" t="str">
        <f>VLOOKUP(B75,[2]onerado!$A:$F,2,0)</f>
        <v>Sifão plástico sanfonado universal de 1´</v>
      </c>
      <c r="D75" s="55" t="str">
        <f>VLOOKUP(B75,[2]onerado!$A:$F,3,0)</f>
        <v>UN</v>
      </c>
      <c r="E75" s="55">
        <v>5</v>
      </c>
      <c r="F75" s="56"/>
      <c r="G75" s="56"/>
      <c r="H75" s="56">
        <f t="shared" ref="H75:H84" si="40">G75+F75</f>
        <v>0</v>
      </c>
      <c r="I75" s="57">
        <f t="shared" ref="I75:I84" si="41">E75*H75</f>
        <v>0</v>
      </c>
    </row>
    <row r="76" spans="1:9">
      <c r="A76" s="114" t="s">
        <v>181</v>
      </c>
      <c r="B76" s="108" t="s">
        <v>140</v>
      </c>
      <c r="C76" s="106" t="str">
        <f>VLOOKUP(B76,[2]onerado!$A:$F,2,0)</f>
        <v>Válvula de metal cromado de 1´</v>
      </c>
      <c r="D76" s="55" t="str">
        <f>VLOOKUP(B76,[2]onerado!$A:$F,3,0)</f>
        <v>UN</v>
      </c>
      <c r="E76" s="55">
        <v>5</v>
      </c>
      <c r="F76" s="56"/>
      <c r="G76" s="56"/>
      <c r="H76" s="56">
        <f t="shared" si="40"/>
        <v>0</v>
      </c>
      <c r="I76" s="57">
        <f t="shared" si="41"/>
        <v>0</v>
      </c>
    </row>
    <row r="77" spans="1:9">
      <c r="A77" s="114" t="s">
        <v>182</v>
      </c>
      <c r="B77" s="108" t="s">
        <v>141</v>
      </c>
      <c r="C77" s="106" t="str">
        <f>VLOOKUP(B77,[2]onerado!$A:$F,2,0)</f>
        <v>Bolsa para bacia sanitária</v>
      </c>
      <c r="D77" s="55" t="str">
        <f>VLOOKUP(B77,[2]onerado!$A:$F,3,0)</f>
        <v>UN</v>
      </c>
      <c r="E77" s="55">
        <v>5</v>
      </c>
      <c r="F77" s="56"/>
      <c r="G77" s="56"/>
      <c r="H77" s="56">
        <f t="shared" si="40"/>
        <v>0</v>
      </c>
      <c r="I77" s="57">
        <f t="shared" si="41"/>
        <v>0</v>
      </c>
    </row>
    <row r="78" spans="1:9">
      <c r="A78" s="114" t="s">
        <v>183</v>
      </c>
      <c r="B78" s="108" t="s">
        <v>142</v>
      </c>
      <c r="C78" s="106" t="str">
        <f>VLOOKUP(B78,[2]onerado!$A:$F,2,0)</f>
        <v>Ralo seco em PVC rígido de 100 x 40 mm, com grelha</v>
      </c>
      <c r="D78" s="55" t="str">
        <f>VLOOKUP(B78,[2]onerado!$A:$F,3,0)</f>
        <v>UN</v>
      </c>
      <c r="E78" s="55">
        <v>3</v>
      </c>
      <c r="F78" s="56"/>
      <c r="G78" s="56"/>
      <c r="H78" s="56">
        <f t="shared" si="40"/>
        <v>0</v>
      </c>
      <c r="I78" s="57">
        <f t="shared" si="41"/>
        <v>0</v>
      </c>
    </row>
    <row r="79" spans="1:9">
      <c r="A79" s="114" t="s">
        <v>184</v>
      </c>
      <c r="B79" s="108" t="s">
        <v>143</v>
      </c>
      <c r="C79" s="106" t="str">
        <f>VLOOKUP(B79,[2]onerado!$A:$F,2,0)</f>
        <v>Caixa sifonada de PVC rígido de 100 x 150 x 50 mm, com grelha</v>
      </c>
      <c r="D79" s="55" t="str">
        <f>VLOOKUP(B79,[2]onerado!$A:$F,3,0)</f>
        <v>UN</v>
      </c>
      <c r="E79" s="55">
        <v>3</v>
      </c>
      <c r="F79" s="56"/>
      <c r="G79" s="56"/>
      <c r="H79" s="56">
        <f t="shared" si="40"/>
        <v>0</v>
      </c>
      <c r="I79" s="57">
        <f t="shared" si="41"/>
        <v>0</v>
      </c>
    </row>
    <row r="80" spans="1:9" ht="28.5">
      <c r="A80" s="114" t="s">
        <v>185</v>
      </c>
      <c r="B80" s="108" t="s">
        <v>144</v>
      </c>
      <c r="C80" s="106" t="str">
        <f>VLOOKUP(B80,[2]onerado!$A:$F,2,0)</f>
        <v>Tubo de PVC rígido branco, pontas lisas, soldável, linha esgoto série normal, DN= 40 mm, inclusive conexões</v>
      </c>
      <c r="D80" s="55" t="str">
        <f>VLOOKUP(B80,[2]onerado!$A:$F,3,0)</f>
        <v>M</v>
      </c>
      <c r="E80" s="55">
        <v>10</v>
      </c>
      <c r="F80" s="56"/>
      <c r="G80" s="56"/>
      <c r="H80" s="56">
        <f t="shared" si="40"/>
        <v>0</v>
      </c>
      <c r="I80" s="57">
        <f t="shared" si="41"/>
        <v>0</v>
      </c>
    </row>
    <row r="81" spans="1:12" ht="28.5">
      <c r="A81" s="114" t="s">
        <v>186</v>
      </c>
      <c r="B81" s="108" t="s">
        <v>145</v>
      </c>
      <c r="C81" s="106" t="str">
        <f>VLOOKUP(B81,[2]onerado!$A:$F,2,0)</f>
        <v>Tubo de PVC rígido branco PxB com virola e anel de borracha, linha esgoto série normal, DN= 50 mm, inclusive conexões</v>
      </c>
      <c r="D81" s="55" t="str">
        <f>VLOOKUP(B81,[2]onerado!$A:$F,3,0)</f>
        <v>M</v>
      </c>
      <c r="E81" s="55">
        <v>10</v>
      </c>
      <c r="F81" s="56"/>
      <c r="G81" s="56"/>
      <c r="H81" s="56">
        <f t="shared" si="40"/>
        <v>0</v>
      </c>
      <c r="I81" s="57">
        <f t="shared" si="41"/>
        <v>0</v>
      </c>
    </row>
    <row r="82" spans="1:12">
      <c r="A82" s="114" t="s">
        <v>187</v>
      </c>
      <c r="B82" s="108" t="s">
        <v>146</v>
      </c>
      <c r="C82" s="106" t="str">
        <f>VLOOKUP(B82,[2]onerado!$A:$F,2,0)</f>
        <v>Caixa de gordura em PVC com tampa reforçada - capacidade 19 litros</v>
      </c>
      <c r="D82" s="55" t="str">
        <f>VLOOKUP(B82,[2]onerado!$A:$F,3,0)</f>
        <v>UN</v>
      </c>
      <c r="E82" s="55">
        <v>1</v>
      </c>
      <c r="F82" s="56"/>
      <c r="G82" s="56"/>
      <c r="H82" s="56">
        <f t="shared" si="40"/>
        <v>0</v>
      </c>
      <c r="I82" s="57">
        <f t="shared" si="41"/>
        <v>0</v>
      </c>
    </row>
    <row r="83" spans="1:12">
      <c r="A83" s="114" t="s">
        <v>188</v>
      </c>
      <c r="B83" s="108" t="s">
        <v>147</v>
      </c>
      <c r="C83" s="106" t="str">
        <f>VLOOKUP(B83,[2]onerado!$A:$F,2,0)</f>
        <v>Caixa de gordura em alvenaria, 600 x 600 x 600 mm</v>
      </c>
      <c r="D83" s="55" t="str">
        <f>VLOOKUP(B83,[2]onerado!$A:$F,3,0)</f>
        <v>UN</v>
      </c>
      <c r="E83" s="55">
        <v>2</v>
      </c>
      <c r="F83" s="56"/>
      <c r="G83" s="56"/>
      <c r="H83" s="56">
        <f t="shared" si="40"/>
        <v>0</v>
      </c>
      <c r="I83" s="57">
        <f t="shared" ref="I83" si="42">E83*H83</f>
        <v>0</v>
      </c>
    </row>
    <row r="84" spans="1:12">
      <c r="A84" s="114" t="s">
        <v>189</v>
      </c>
      <c r="B84" s="108" t="s">
        <v>148</v>
      </c>
      <c r="C84" s="106" t="s">
        <v>214</v>
      </c>
      <c r="D84" s="55" t="s">
        <v>78</v>
      </c>
      <c r="E84" s="55">
        <v>3</v>
      </c>
      <c r="F84" s="56"/>
      <c r="G84" s="56"/>
      <c r="H84" s="56">
        <f t="shared" si="40"/>
        <v>0</v>
      </c>
      <c r="I84" s="57">
        <f t="shared" si="41"/>
        <v>0</v>
      </c>
    </row>
    <row r="85" spans="1:12" ht="15">
      <c r="A85" s="53">
        <v>12</v>
      </c>
      <c r="B85" s="109"/>
      <c r="C85" s="110" t="s">
        <v>218</v>
      </c>
      <c r="D85" s="111"/>
      <c r="E85" s="112"/>
      <c r="F85" s="112"/>
      <c r="G85" s="112"/>
      <c r="H85" s="112"/>
      <c r="I85" s="113">
        <f>SUM(I86:I89)</f>
        <v>0</v>
      </c>
    </row>
    <row r="86" spans="1:12">
      <c r="A86" s="114" t="s">
        <v>190</v>
      </c>
      <c r="B86" s="108" t="s">
        <v>146</v>
      </c>
      <c r="C86" s="106" t="str">
        <f>VLOOKUP(B86,[2]onerado!$A:$F,2,0)</f>
        <v>Caixa de gordura em PVC com tampa reforçada - capacidade 19 litros</v>
      </c>
      <c r="D86" s="55" t="str">
        <f>VLOOKUP(B86,[2]onerado!$A:$F,3,0)</f>
        <v>UN</v>
      </c>
      <c r="E86" s="55">
        <v>1</v>
      </c>
      <c r="F86" s="56"/>
      <c r="G86" s="56"/>
      <c r="H86" s="56">
        <f t="shared" ref="H86:H89" si="43">G86+F86</f>
        <v>0</v>
      </c>
      <c r="I86" s="57">
        <f t="shared" ref="I86:I89" si="44">E86*H86</f>
        <v>0</v>
      </c>
    </row>
    <row r="87" spans="1:12">
      <c r="A87" s="114" t="s">
        <v>191</v>
      </c>
      <c r="B87" s="108" t="s">
        <v>147</v>
      </c>
      <c r="C87" s="106" t="str">
        <f>VLOOKUP(B87,[2]onerado!$A:$F,2,0)</f>
        <v>Caixa de gordura em alvenaria, 600 x 600 x 600 mm</v>
      </c>
      <c r="D87" s="55" t="str">
        <f>VLOOKUP(B87,[2]onerado!$A:$F,3,0)</f>
        <v>UN</v>
      </c>
      <c r="E87" s="55">
        <v>2</v>
      </c>
      <c r="F87" s="56"/>
      <c r="G87" s="56"/>
      <c r="H87" s="56">
        <f t="shared" si="43"/>
        <v>0</v>
      </c>
      <c r="I87" s="57">
        <f t="shared" si="44"/>
        <v>0</v>
      </c>
    </row>
    <row r="88" spans="1:12">
      <c r="A88" s="114" t="s">
        <v>192</v>
      </c>
      <c r="B88" s="108" t="s">
        <v>148</v>
      </c>
      <c r="C88" s="106" t="s">
        <v>214</v>
      </c>
      <c r="D88" s="55" t="s">
        <v>78</v>
      </c>
      <c r="E88" s="55">
        <v>2</v>
      </c>
      <c r="F88" s="56"/>
      <c r="G88" s="56"/>
      <c r="H88" s="56">
        <f t="shared" si="43"/>
        <v>0</v>
      </c>
      <c r="I88" s="57">
        <f t="shared" si="44"/>
        <v>0</v>
      </c>
    </row>
    <row r="89" spans="1:12" ht="28.5">
      <c r="A89" s="114" t="s">
        <v>193</v>
      </c>
      <c r="B89" s="108" t="s">
        <v>145</v>
      </c>
      <c r="C89" s="106" t="str">
        <f>VLOOKUP(B89,[2]onerado!$A:$F,2,0)</f>
        <v>Tubo de PVC rígido branco PxB com virola e anel de borracha, linha esgoto série normal, DN= 50 mm, inclusive conexões</v>
      </c>
      <c r="D89" s="55" t="str">
        <f>VLOOKUP(B89,[2]onerado!$A:$F,3,0)</f>
        <v>M</v>
      </c>
      <c r="E89" s="55">
        <v>10</v>
      </c>
      <c r="F89" s="56"/>
      <c r="G89" s="56"/>
      <c r="H89" s="56">
        <f t="shared" si="43"/>
        <v>0</v>
      </c>
      <c r="I89" s="57">
        <f t="shared" si="44"/>
        <v>0</v>
      </c>
    </row>
    <row r="90" spans="1:12" ht="15">
      <c r="A90" s="53">
        <v>13</v>
      </c>
      <c r="B90" s="109"/>
      <c r="C90" s="110" t="s">
        <v>149</v>
      </c>
      <c r="D90" s="111"/>
      <c r="E90" s="112"/>
      <c r="F90" s="112"/>
      <c r="G90" s="112"/>
      <c r="H90" s="112"/>
      <c r="I90" s="113">
        <f>SUM(I91:I93)</f>
        <v>0</v>
      </c>
      <c r="J90" s="105"/>
      <c r="L90" s="105"/>
    </row>
    <row r="91" spans="1:12" ht="28.5">
      <c r="A91" s="114" t="s">
        <v>194</v>
      </c>
      <c r="B91" s="54" t="s">
        <v>197</v>
      </c>
      <c r="C91" s="106" t="str">
        <f>VLOOKUP(B91,[2]onerado!$A:$F,2,0)</f>
        <v>Barra de apoio reta, para pessoas com mobilidade reduzida, em tubo de aço inoxidável de 1 1/2´ x 500 mm</v>
      </c>
      <c r="D91" s="55" t="str">
        <f>VLOOKUP(B91,[2]onerado!$A:$F,3,0)</f>
        <v>UN</v>
      </c>
      <c r="E91" s="55">
        <v>1</v>
      </c>
      <c r="F91" s="56"/>
      <c r="G91" s="56"/>
      <c r="H91" s="56">
        <f t="shared" ref="H91:H93" si="45">G91+F91</f>
        <v>0</v>
      </c>
      <c r="I91" s="57">
        <f t="shared" ref="I91:I93" si="46">E91*H91</f>
        <v>0</v>
      </c>
    </row>
    <row r="92" spans="1:12" ht="28.5">
      <c r="A92" s="114" t="s">
        <v>195</v>
      </c>
      <c r="B92" s="54" t="s">
        <v>198</v>
      </c>
      <c r="C92" s="106" t="str">
        <f>VLOOKUP(B92,[2]onerado!$A:$F,2,0)</f>
        <v>Barra de apoio reta, para pessoas com mobilidade reduzida, em tubo de aço inoxidável de 1 1/2´ x 800 mm</v>
      </c>
      <c r="D92" s="55" t="str">
        <f>VLOOKUP(B92,[2]onerado!$A:$F,3,0)</f>
        <v>UN</v>
      </c>
      <c r="E92" s="55">
        <v>2</v>
      </c>
      <c r="F92" s="56"/>
      <c r="G92" s="56"/>
      <c r="H92" s="56">
        <f t="shared" si="45"/>
        <v>0</v>
      </c>
      <c r="I92" s="57">
        <f t="shared" si="46"/>
        <v>0</v>
      </c>
    </row>
    <row r="93" spans="1:12" ht="28.5">
      <c r="A93" s="114" t="s">
        <v>196</v>
      </c>
      <c r="B93" s="54" t="s">
        <v>199</v>
      </c>
      <c r="C93" s="106" t="str">
        <f>VLOOKUP(B93,[2]onerado!$A:$F,2,0)</f>
        <v>Barra de apoio lateral para lavatório, para pessoas com mobilidade reduzida, em tubo de aço inoxidável de 1.1/4", comprimento 25 a 30 cm</v>
      </c>
      <c r="D93" s="55" t="str">
        <f>VLOOKUP(B93,[2]onerado!$A:$F,3,0)</f>
        <v>UN</v>
      </c>
      <c r="E93" s="55">
        <v>2</v>
      </c>
      <c r="F93" s="56"/>
      <c r="G93" s="56"/>
      <c r="H93" s="56">
        <f t="shared" si="45"/>
        <v>0</v>
      </c>
      <c r="I93" s="57">
        <f t="shared" si="46"/>
        <v>0</v>
      </c>
    </row>
    <row r="94" spans="1:12" ht="15">
      <c r="A94" s="53">
        <v>14</v>
      </c>
      <c r="B94" s="109"/>
      <c r="C94" s="110" t="s">
        <v>202</v>
      </c>
      <c r="D94" s="111"/>
      <c r="E94" s="112"/>
      <c r="F94" s="112"/>
      <c r="G94" s="112"/>
      <c r="H94" s="112"/>
      <c r="I94" s="113">
        <f>I95</f>
        <v>0</v>
      </c>
    </row>
    <row r="95" spans="1:12">
      <c r="A95" s="114" t="s">
        <v>219</v>
      </c>
      <c r="B95" s="54" t="s">
        <v>203</v>
      </c>
      <c r="C95" s="106" t="s">
        <v>204</v>
      </c>
      <c r="D95" s="55" t="str">
        <f>VLOOKUP(B95,[2]onerado!$A:$F,3,0)</f>
        <v>M2</v>
      </c>
      <c r="E95" s="55">
        <v>0.5</v>
      </c>
      <c r="F95" s="56"/>
      <c r="G95" s="56"/>
      <c r="H95" s="56">
        <f t="shared" ref="H95" si="47">G95+F95</f>
        <v>0</v>
      </c>
      <c r="I95" s="57">
        <f t="shared" ref="I95" si="48">E95*H95</f>
        <v>0</v>
      </c>
    </row>
    <row r="96" spans="1:12" ht="15">
      <c r="A96" s="53">
        <v>15</v>
      </c>
      <c r="B96" s="109"/>
      <c r="C96" s="110" t="s">
        <v>200</v>
      </c>
      <c r="D96" s="111"/>
      <c r="E96" s="112"/>
      <c r="F96" s="112"/>
      <c r="G96" s="112"/>
      <c r="H96" s="112"/>
      <c r="I96" s="113">
        <f>I97</f>
        <v>0</v>
      </c>
      <c r="J96" s="105"/>
      <c r="L96" s="105"/>
    </row>
    <row r="97" spans="1:9">
      <c r="A97" s="114" t="s">
        <v>220</v>
      </c>
      <c r="B97" s="54" t="s">
        <v>201</v>
      </c>
      <c r="C97" s="106" t="str">
        <f>VLOOKUP(B97,[2]onerado!$A:$F,2,0)</f>
        <v>Plantio de grama batatais em placas (jardins e canteiros)</v>
      </c>
      <c r="D97" s="55" t="str">
        <f>VLOOKUP(B97,[2]onerado!$A:$F,3,0)</f>
        <v>M2</v>
      </c>
      <c r="E97" s="55">
        <v>120</v>
      </c>
      <c r="F97" s="56"/>
      <c r="G97" s="56"/>
      <c r="H97" s="56">
        <f t="shared" ref="H97" si="49">G97+F97</f>
        <v>0</v>
      </c>
      <c r="I97" s="57">
        <f t="shared" ref="I97" si="50">E97*H97</f>
        <v>0</v>
      </c>
    </row>
    <row r="98" spans="1:9" ht="15">
      <c r="A98" s="53">
        <v>16</v>
      </c>
      <c r="B98" s="109"/>
      <c r="C98" s="110" t="s">
        <v>205</v>
      </c>
      <c r="D98" s="111"/>
      <c r="E98" s="112"/>
      <c r="F98" s="112"/>
      <c r="G98" s="112"/>
      <c r="H98" s="112"/>
      <c r="I98" s="113">
        <f>SUM(I99:I105)</f>
        <v>0</v>
      </c>
    </row>
    <row r="99" spans="1:9" ht="28.5">
      <c r="A99" s="114" t="s">
        <v>221</v>
      </c>
      <c r="B99" s="54" t="s">
        <v>206</v>
      </c>
      <c r="C99" s="106" t="s">
        <v>207</v>
      </c>
      <c r="D99" s="55" t="s">
        <v>109</v>
      </c>
      <c r="E99" s="55">
        <v>100</v>
      </c>
      <c r="F99" s="56"/>
      <c r="G99" s="56"/>
      <c r="H99" s="122">
        <f t="shared" ref="H99:H101" si="51">G99+F99</f>
        <v>0</v>
      </c>
      <c r="I99" s="57">
        <f>H99*E99</f>
        <v>0</v>
      </c>
    </row>
    <row r="100" spans="1:9">
      <c r="A100" s="114" t="s">
        <v>222</v>
      </c>
      <c r="B100" s="119" t="s">
        <v>208</v>
      </c>
      <c r="C100" s="120" t="s">
        <v>209</v>
      </c>
      <c r="D100" s="121" t="s">
        <v>212</v>
      </c>
      <c r="E100" s="121">
        <v>50</v>
      </c>
      <c r="F100" s="122"/>
      <c r="G100" s="122"/>
      <c r="H100" s="122">
        <f t="shared" si="51"/>
        <v>0</v>
      </c>
      <c r="I100" s="57">
        <f t="shared" ref="I100:I101" si="52">H100*E100</f>
        <v>0</v>
      </c>
    </row>
    <row r="101" spans="1:9">
      <c r="A101" s="114" t="s">
        <v>223</v>
      </c>
      <c r="B101" s="119" t="s">
        <v>210</v>
      </c>
      <c r="C101" s="120" t="s">
        <v>211</v>
      </c>
      <c r="D101" s="121" t="s">
        <v>212</v>
      </c>
      <c r="E101" s="121">
        <v>50</v>
      </c>
      <c r="F101" s="122"/>
      <c r="G101" s="122"/>
      <c r="H101" s="122">
        <f t="shared" si="51"/>
        <v>0</v>
      </c>
      <c r="I101" s="57">
        <f t="shared" si="52"/>
        <v>0</v>
      </c>
    </row>
    <row r="102" spans="1:9">
      <c r="A102" s="114" t="s">
        <v>224</v>
      </c>
      <c r="B102" s="119" t="s">
        <v>225</v>
      </c>
      <c r="C102" s="120" t="str">
        <f>VLOOKUP(B102,[2]onerado!$A:$F,2,0)</f>
        <v>Reservatório de fibra de vidro - capacidade de 20.000 litros</v>
      </c>
      <c r="D102" s="121" t="str">
        <f>VLOOKUP(B102,[2]onerado!$A:$F,3,0)</f>
        <v>UN</v>
      </c>
      <c r="E102" s="121">
        <v>1</v>
      </c>
      <c r="F102" s="122"/>
      <c r="G102" s="122"/>
      <c r="H102" s="122">
        <f t="shared" ref="H102" si="53">G102+F102</f>
        <v>0</v>
      </c>
      <c r="I102" s="57">
        <f t="shared" ref="I102" si="54">E102*H102</f>
        <v>0</v>
      </c>
    </row>
    <row r="103" spans="1:9">
      <c r="A103" s="114" t="s">
        <v>226</v>
      </c>
      <c r="B103" s="119" t="s">
        <v>134</v>
      </c>
      <c r="C103" s="120" t="str">
        <f>VLOOKUP(B103,[2]onerado!$A:$F,2,0)</f>
        <v>Torneira de boia, DN= 3/4´</v>
      </c>
      <c r="D103" s="121" t="str">
        <f>VLOOKUP(B103,[2]onerado!$A:$F,3,0)</f>
        <v>UN</v>
      </c>
      <c r="E103" s="121">
        <v>1</v>
      </c>
      <c r="F103" s="122"/>
      <c r="G103" s="122"/>
      <c r="H103" s="122">
        <f t="shared" ref="H103:H105" si="55">G103+F103</f>
        <v>0</v>
      </c>
      <c r="I103" s="57">
        <f t="shared" ref="I103:I105" si="56">E103*H103</f>
        <v>0</v>
      </c>
    </row>
    <row r="104" spans="1:9" ht="28.5">
      <c r="A104" s="114" t="s">
        <v>227</v>
      </c>
      <c r="B104" s="119" t="s">
        <v>229</v>
      </c>
      <c r="C104" s="120" t="str">
        <f>VLOOKUP(B104,[2]onerado!$A:$F,2,0)</f>
        <v>Válvula de esfera monobloco em latão, passagem plena, acionamento com alavanca, DN= 3/4´</v>
      </c>
      <c r="D104" s="121" t="str">
        <f>VLOOKUP(B104,[2]onerado!$A:$F,3,0)</f>
        <v>UN</v>
      </c>
      <c r="E104" s="121">
        <v>1</v>
      </c>
      <c r="F104" s="122"/>
      <c r="G104" s="122"/>
      <c r="H104" s="122">
        <f t="shared" si="55"/>
        <v>0</v>
      </c>
      <c r="I104" s="57">
        <f t="shared" si="56"/>
        <v>0</v>
      </c>
    </row>
    <row r="105" spans="1:9" ht="28.5">
      <c r="A105" s="114" t="s">
        <v>228</v>
      </c>
      <c r="B105" s="119" t="s">
        <v>126</v>
      </c>
      <c r="C105" s="120" t="str">
        <f>VLOOKUP(B105,[2]onerado!$A:$F,2,0)</f>
        <v>Tubo de PVC rígido soldável marrom, DN= 25 mm, (3/4´), inclusive conexões</v>
      </c>
      <c r="D105" s="121" t="str">
        <f>VLOOKUP(B105,[2]onerado!$A:$F,3,0)</f>
        <v>M</v>
      </c>
      <c r="E105" s="121">
        <v>10</v>
      </c>
      <c r="F105" s="122"/>
      <c r="G105" s="122"/>
      <c r="H105" s="122">
        <f t="shared" si="55"/>
        <v>0</v>
      </c>
      <c r="I105" s="57">
        <f t="shared" si="56"/>
        <v>0</v>
      </c>
    </row>
    <row r="106" spans="1:9" ht="15">
      <c r="A106" s="58"/>
      <c r="B106" s="59"/>
      <c r="C106" s="60" t="s">
        <v>10</v>
      </c>
      <c r="D106" s="61"/>
      <c r="E106" s="62"/>
      <c r="F106" s="62"/>
      <c r="G106" s="62"/>
      <c r="H106" s="63"/>
      <c r="I106" s="64">
        <f>I98+I96+I94+I90+I74+I57+I54+I48+I43+I39+I30+I21+I14+I10+I3+I85</f>
        <v>0</v>
      </c>
    </row>
    <row r="107" spans="1:9" ht="15">
      <c r="A107" s="65"/>
      <c r="B107" s="66"/>
      <c r="C107" s="67" t="str">
        <f>CONCATENATE("ADMINISTRAÇÃO LOCAL (",BDI!C36*100,"%)")</f>
        <v>ADMINISTRAÇÃO LOCAL (8,87%)</v>
      </c>
      <c r="D107" s="68"/>
      <c r="E107" s="69"/>
      <c r="F107" s="69"/>
      <c r="G107" s="69"/>
      <c r="H107" s="70"/>
      <c r="I107" s="71">
        <f>I106*BDI!C36</f>
        <v>0</v>
      </c>
    </row>
    <row r="108" spans="1:9" ht="15">
      <c r="A108" s="72"/>
      <c r="B108" s="73"/>
      <c r="C108" s="74" t="str">
        <f>CONCATENATE("BDI (",BDI!C26*100,"%)")</f>
        <v>BDI (23,24%)</v>
      </c>
      <c r="D108" s="75"/>
      <c r="E108" s="76"/>
      <c r="F108" s="76"/>
      <c r="G108" s="76"/>
      <c r="H108" s="70"/>
      <c r="I108" s="77">
        <f>SUM(I106:I107)*BDI!C26</f>
        <v>0</v>
      </c>
    </row>
    <row r="109" spans="1:9" ht="15">
      <c r="A109" s="78"/>
      <c r="B109" s="79"/>
      <c r="C109" s="80" t="s">
        <v>11</v>
      </c>
      <c r="D109" s="81"/>
      <c r="E109" s="82"/>
      <c r="F109" s="82"/>
      <c r="G109" s="82"/>
      <c r="H109" s="83"/>
      <c r="I109" s="84">
        <f>SUM(I106:I108)</f>
        <v>0</v>
      </c>
    </row>
    <row r="112" spans="1:9">
      <c r="I112" s="105"/>
    </row>
    <row r="115" spans="9:9">
      <c r="I115" s="105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98425196850393704" bottom="0.78740157480314965" header="0.31496062992125984" footer="0.31496062992125984"/>
  <pageSetup paperSize="9" scale="73" fitToHeight="0" orientation="landscape" r:id="rId1"/>
  <headerFooter>
    <oddHeader>&amp;L&amp;G&amp;C&amp;"-,Negrito"&amp;14EXECUÇÃO DE CONJUNTO DE SANITÁRIOS ILHA DAS COUVES&amp;RREFERENCIAL CDHU
VERSÃO 186
VIGÊNCIA A PARTIR DE 07/2022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"/>
  <sheetViews>
    <sheetView showWhiteSpace="0" view="pageBreakPreview" zoomScaleNormal="90" zoomScaleSheetLayoutView="100" workbookViewId="0">
      <selection activeCell="H16" sqref="H16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72.5703125" style="85" bestFit="1" customWidth="1"/>
    <col min="4" max="4" width="10" style="50" bestFit="1" customWidth="1"/>
    <col min="5" max="5" width="13.7109375" style="50" customWidth="1"/>
    <col min="6" max="6" width="11.28515625" style="50" hidden="1" customWidth="1"/>
    <col min="7" max="7" width="12.7109375" style="50" hidden="1" customWidth="1"/>
    <col min="8" max="8" width="15" style="50" customWidth="1"/>
    <col min="9" max="9" width="14.42578125" style="50" customWidth="1"/>
    <col min="10" max="16384" width="9.140625" style="50"/>
  </cols>
  <sheetData>
    <row r="1" spans="1:9" ht="15">
      <c r="A1" s="162" t="s">
        <v>0</v>
      </c>
      <c r="B1" s="164" t="s">
        <v>13</v>
      </c>
      <c r="C1" s="166" t="s">
        <v>2</v>
      </c>
      <c r="D1" s="168" t="s">
        <v>3</v>
      </c>
      <c r="E1" s="170" t="s">
        <v>4</v>
      </c>
      <c r="F1" s="160" t="s">
        <v>5</v>
      </c>
      <c r="G1" s="160"/>
      <c r="H1" s="160"/>
      <c r="I1" s="161"/>
    </row>
    <row r="2" spans="1:9" ht="15.75" thickBot="1">
      <c r="A2" s="163"/>
      <c r="B2" s="165"/>
      <c r="C2" s="167"/>
      <c r="D2" s="169"/>
      <c r="E2" s="171"/>
      <c r="F2" s="129" t="s">
        <v>6</v>
      </c>
      <c r="G2" s="129" t="s">
        <v>7</v>
      </c>
      <c r="H2" s="129" t="s">
        <v>8</v>
      </c>
      <c r="I2" s="130" t="s">
        <v>1</v>
      </c>
    </row>
    <row r="3" spans="1:9" ht="31.5">
      <c r="A3" s="126">
        <v>1</v>
      </c>
      <c r="B3" s="134"/>
      <c r="C3" s="135" t="s">
        <v>238</v>
      </c>
      <c r="D3" s="136"/>
      <c r="E3" s="137"/>
      <c r="F3" s="137"/>
      <c r="G3" s="137"/>
      <c r="H3" s="137"/>
      <c r="I3" s="138">
        <f>SUM(I4:I7)</f>
        <v>0</v>
      </c>
    </row>
    <row r="4" spans="1:9" ht="45">
      <c r="A4" s="127" t="s">
        <v>70</v>
      </c>
      <c r="B4" s="139" t="s">
        <v>230</v>
      </c>
      <c r="C4" s="131" t="s">
        <v>231</v>
      </c>
      <c r="D4" s="132" t="s">
        <v>212</v>
      </c>
      <c r="E4" s="132">
        <v>66</v>
      </c>
      <c r="F4" s="133"/>
      <c r="G4" s="133"/>
      <c r="H4" s="133"/>
      <c r="I4" s="140">
        <f>H4*E4</f>
        <v>0</v>
      </c>
    </row>
    <row r="5" spans="1:9" ht="30">
      <c r="A5" s="127" t="s">
        <v>79</v>
      </c>
      <c r="B5" s="139" t="s">
        <v>230</v>
      </c>
      <c r="C5" s="131" t="s">
        <v>232</v>
      </c>
      <c r="D5" s="132" t="s">
        <v>212</v>
      </c>
      <c r="E5" s="132">
        <v>33</v>
      </c>
      <c r="F5" s="133"/>
      <c r="G5" s="133"/>
      <c r="H5" s="133"/>
      <c r="I5" s="140">
        <f>H5*E5</f>
        <v>0</v>
      </c>
    </row>
    <row r="6" spans="1:9" ht="45">
      <c r="A6" s="127" t="s">
        <v>235</v>
      </c>
      <c r="B6" s="139" t="s">
        <v>233</v>
      </c>
      <c r="C6" s="131" t="s">
        <v>234</v>
      </c>
      <c r="D6" s="132" t="s">
        <v>212</v>
      </c>
      <c r="E6" s="132">
        <v>20</v>
      </c>
      <c r="F6" s="133"/>
      <c r="G6" s="133"/>
      <c r="H6" s="133"/>
      <c r="I6" s="140">
        <f>H6*E6</f>
        <v>0</v>
      </c>
    </row>
    <row r="7" spans="1:9" ht="45.75" thickBot="1">
      <c r="A7" s="128" t="s">
        <v>236</v>
      </c>
      <c r="B7" s="141" t="s">
        <v>233</v>
      </c>
      <c r="C7" s="142" t="s">
        <v>237</v>
      </c>
      <c r="D7" s="143" t="s">
        <v>212</v>
      </c>
      <c r="E7" s="143">
        <v>10</v>
      </c>
      <c r="F7" s="144"/>
      <c r="G7" s="144"/>
      <c r="H7" s="144"/>
      <c r="I7" s="145">
        <f>H7*E7</f>
        <v>0</v>
      </c>
    </row>
    <row r="10" spans="1:9">
      <c r="I10" s="105"/>
    </row>
    <row r="13" spans="1:9">
      <c r="I13" s="105"/>
    </row>
  </sheetData>
  <mergeCells count="6">
    <mergeCell ref="F1:I1"/>
    <mergeCell ref="A1:A2"/>
    <mergeCell ref="B1:B2"/>
    <mergeCell ref="C1:C2"/>
    <mergeCell ref="D1:D2"/>
    <mergeCell ref="E1:E2"/>
  </mergeCells>
  <pageMargins left="0.51181102362204722" right="0.51181102362204722" top="0.98425196850393704" bottom="0.78740157480314965" header="0.31496062992125984" footer="0.31496062992125984"/>
  <pageSetup paperSize="9" scale="86" fitToHeight="0" orientation="landscape" r:id="rId1"/>
  <headerFooter>
    <oddHeader>&amp;L&amp;G&amp;C&amp;"-,Negrito"&amp;14EXECUÇÃO DE CONJUNTO DE SANITÁRIOS ILHA DAS COUVES&amp;RREFERENCIAL CDHU
VERSÃO 186
VIGÊNCIA A PARTIR DE 07/2022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"/>
  <sheetViews>
    <sheetView view="pageBreakPreview" topLeftCell="A13" zoomScaleNormal="90" zoomScaleSheetLayoutView="100" workbookViewId="0">
      <selection activeCell="B7" sqref="B7"/>
    </sheetView>
  </sheetViews>
  <sheetFormatPr defaultColWidth="9.140625" defaultRowHeight="15"/>
  <cols>
    <col min="1" max="1" width="10" style="22" customWidth="1"/>
    <col min="2" max="2" width="65.5703125" style="21" bestFit="1" customWidth="1"/>
    <col min="3" max="4" width="14.7109375" style="21" bestFit="1" customWidth="1"/>
    <col min="5" max="5" width="14.7109375" style="21" customWidth="1"/>
    <col min="6" max="6" width="16.140625" style="21" bestFit="1" customWidth="1"/>
    <col min="7" max="7" width="19.140625" style="21" customWidth="1"/>
    <col min="8" max="8" width="15.28515625" style="21" customWidth="1"/>
    <col min="9" max="9" width="15.5703125" style="21" bestFit="1" customWidth="1"/>
    <col min="10" max="10" width="14.28515625" style="21" customWidth="1"/>
    <col min="11" max="11" width="6.140625" style="21" customWidth="1"/>
    <col min="12" max="16384" width="9.140625" style="21"/>
  </cols>
  <sheetData>
    <row r="1" spans="1:10" ht="26.45" customHeight="1" thickTop="1" thickBot="1">
      <c r="A1" s="17" t="s">
        <v>253</v>
      </c>
      <c r="B1" s="18"/>
      <c r="C1" s="19"/>
      <c r="D1" s="19"/>
      <c r="E1" s="19"/>
      <c r="F1" s="20"/>
      <c r="G1" s="19"/>
      <c r="H1" s="19"/>
      <c r="I1" s="20"/>
      <c r="J1" s="20"/>
    </row>
    <row r="2" spans="1:10" ht="16.5" thickTop="1" thickBot="1"/>
    <row r="3" spans="1:10" ht="15.75" thickBot="1">
      <c r="A3" s="172" t="s">
        <v>0</v>
      </c>
      <c r="B3" s="174" t="s">
        <v>49</v>
      </c>
      <c r="C3" s="176" t="s">
        <v>50</v>
      </c>
      <c r="D3" s="177"/>
      <c r="E3" s="177"/>
      <c r="F3" s="178"/>
      <c r="G3" s="178"/>
      <c r="H3" s="178"/>
      <c r="I3" s="178"/>
      <c r="J3" s="179"/>
    </row>
    <row r="4" spans="1:10" s="23" customFormat="1" ht="72.75" customHeight="1" thickBot="1">
      <c r="A4" s="173"/>
      <c r="B4" s="175"/>
      <c r="C4" s="93" t="s">
        <v>51</v>
      </c>
      <c r="D4" s="94" t="s">
        <v>52</v>
      </c>
      <c r="E4" s="94" t="s">
        <v>58</v>
      </c>
      <c r="F4" s="95" t="s">
        <v>53</v>
      </c>
      <c r="G4" s="94" t="str">
        <f>B22</f>
        <v>ADMINISTRAÇÃO LOCAL (8,87%)</v>
      </c>
      <c r="H4" s="94" t="str">
        <f>B23</f>
        <v>BDI (23,24%)</v>
      </c>
      <c r="I4" s="94" t="s">
        <v>1</v>
      </c>
      <c r="J4" s="96" t="s">
        <v>54</v>
      </c>
    </row>
    <row r="5" spans="1:10" s="25" customFormat="1" ht="24.95" customHeight="1">
      <c r="A5" s="99">
        <v>1</v>
      </c>
      <c r="B5" s="100" t="str">
        <f>UPPER(VLOOKUP(A5,'SANITÁRIOS ILHA DAS COUVES'!A:I,3,0))</f>
        <v>SERVIÇOS INICIAIS</v>
      </c>
      <c r="C5" s="101">
        <f>F5/4*2</f>
        <v>0</v>
      </c>
      <c r="D5" s="86">
        <f>F5/4</f>
        <v>0</v>
      </c>
      <c r="E5" s="86">
        <f>F5/4</f>
        <v>0</v>
      </c>
      <c r="F5" s="88">
        <f>VLOOKUP(A5,'SANITÁRIOS ILHA DAS COUVES'!A3:I109,9,0)</f>
        <v>0</v>
      </c>
      <c r="G5" s="89">
        <f>F5*BDI!$C$36</f>
        <v>0</v>
      </c>
      <c r="H5" s="90">
        <f>SUM(F5:G5)*BDI!$C$26</f>
        <v>0</v>
      </c>
      <c r="I5" s="91">
        <f>SUM(F5:H5)</f>
        <v>0</v>
      </c>
      <c r="J5" s="92" t="e">
        <f>I5/I21</f>
        <v>#DIV/0!</v>
      </c>
    </row>
    <row r="6" spans="1:10" s="25" customFormat="1" ht="24.95" customHeight="1">
      <c r="A6" s="99">
        <v>2</v>
      </c>
      <c r="B6" s="100" t="str">
        <f>UPPER(VLOOKUP(A6,'SANITÁRIOS ILHA DAS COUVES'!A:I,3,0))</f>
        <v>PROJETOS EXECUTIVOS</v>
      </c>
      <c r="C6" s="97">
        <f>F6</f>
        <v>0</v>
      </c>
      <c r="D6" s="87"/>
      <c r="E6" s="87"/>
      <c r="F6" s="88">
        <f>VLOOKUP(A6,'SANITÁRIOS ILHA DAS COUVES'!A4:I110,9,0)</f>
        <v>0</v>
      </c>
      <c r="G6" s="49">
        <f>F6*BDI!$C$36</f>
        <v>0</v>
      </c>
      <c r="H6" s="90">
        <f>SUM(F6:G6)*BDI!$C$26</f>
        <v>0</v>
      </c>
      <c r="I6" s="91">
        <f t="shared" ref="I6:I7" si="0">SUM(F6:H6)</f>
        <v>0</v>
      </c>
      <c r="J6" s="24" t="e">
        <f t="shared" ref="J6:J12" si="1">I6/$I$21</f>
        <v>#DIV/0!</v>
      </c>
    </row>
    <row r="7" spans="1:10" s="25" customFormat="1" ht="24.95" customHeight="1">
      <c r="A7" s="99">
        <v>3</v>
      </c>
      <c r="B7" s="100" t="str">
        <f>UPPER(VLOOKUP(A7,'SANITÁRIOS ILHA DAS COUVES'!A:I,3,0))</f>
        <v>DEMOLIÇÕES E RETIRADAS</v>
      </c>
      <c r="C7" s="97">
        <f>F7</f>
        <v>0</v>
      </c>
      <c r="D7" s="87"/>
      <c r="E7" s="87"/>
      <c r="F7" s="88">
        <f>VLOOKUP(A7,'SANITÁRIOS ILHA DAS COUVES'!A5:I111,9,0)</f>
        <v>0</v>
      </c>
      <c r="G7" s="49">
        <f>F7*BDI!$C$36</f>
        <v>0</v>
      </c>
      <c r="H7" s="90">
        <f>SUM(F7:G7)*BDI!$C$26</f>
        <v>0</v>
      </c>
      <c r="I7" s="91">
        <f t="shared" si="0"/>
        <v>0</v>
      </c>
      <c r="J7" s="24" t="e">
        <f t="shared" si="1"/>
        <v>#DIV/0!</v>
      </c>
    </row>
    <row r="8" spans="1:10" s="25" customFormat="1" ht="24.95" customHeight="1">
      <c r="A8" s="99">
        <v>4</v>
      </c>
      <c r="B8" s="100" t="str">
        <f>UPPER(VLOOKUP(A8,'SANITÁRIOS ILHA DAS COUVES'!A:I,3,0))</f>
        <v>FUNDAÇÕES - RADIER</v>
      </c>
      <c r="C8" s="98"/>
      <c r="D8" s="86">
        <f t="shared" ref="D8:D11" si="2">F8/2</f>
        <v>0</v>
      </c>
      <c r="E8" s="86">
        <f t="shared" ref="E8:E11" si="3">F8/2</f>
        <v>0</v>
      </c>
      <c r="F8" s="88">
        <f>VLOOKUP(A8,'SANITÁRIOS ILHA DAS COUVES'!A6:I112,9,0)</f>
        <v>0</v>
      </c>
      <c r="G8" s="49">
        <f>F8*BDI!$C$36</f>
        <v>0</v>
      </c>
      <c r="H8" s="90">
        <f>SUM(F8:G8)*BDI!$C$26</f>
        <v>0</v>
      </c>
      <c r="I8" s="91">
        <f t="shared" ref="I8:I11" si="4">SUM(F8:H8)</f>
        <v>0</v>
      </c>
      <c r="J8" s="24" t="e">
        <f t="shared" si="1"/>
        <v>#DIV/0!</v>
      </c>
    </row>
    <row r="9" spans="1:10" s="25" customFormat="1" ht="24.95" customHeight="1">
      <c r="A9" s="99">
        <v>5</v>
      </c>
      <c r="B9" s="100" t="str">
        <f>UPPER(VLOOKUP(A9,'SANITÁRIOS ILHA DAS COUVES'!A:I,3,0))</f>
        <v>PISOS E REVESTIMENTOS</v>
      </c>
      <c r="C9" s="98"/>
      <c r="D9" s="86">
        <f t="shared" si="2"/>
        <v>0</v>
      </c>
      <c r="E9" s="86">
        <f t="shared" si="3"/>
        <v>0</v>
      </c>
      <c r="F9" s="88">
        <f>VLOOKUP(A9,'SANITÁRIOS ILHA DAS COUVES'!A10:I113,9,0)</f>
        <v>0</v>
      </c>
      <c r="G9" s="49">
        <f>F9*BDI!$C$36</f>
        <v>0</v>
      </c>
      <c r="H9" s="90">
        <f>SUM(F9:G9)*BDI!$C$26</f>
        <v>0</v>
      </c>
      <c r="I9" s="91">
        <f t="shared" si="4"/>
        <v>0</v>
      </c>
      <c r="J9" s="24" t="e">
        <f t="shared" si="1"/>
        <v>#DIV/0!</v>
      </c>
    </row>
    <row r="10" spans="1:10" s="25" customFormat="1" ht="24.95" customHeight="1">
      <c r="A10" s="99">
        <v>6</v>
      </c>
      <c r="B10" s="100" t="str">
        <f>UPPER(VLOOKUP(A10,'SANITÁRIOS ILHA DAS COUVES'!A:I,3,0))</f>
        <v>COBERTURA</v>
      </c>
      <c r="C10" s="98"/>
      <c r="D10" s="86">
        <f t="shared" si="2"/>
        <v>0</v>
      </c>
      <c r="E10" s="86">
        <f t="shared" si="3"/>
        <v>0</v>
      </c>
      <c r="F10" s="88">
        <f>VLOOKUP(A10,'SANITÁRIOS ILHA DAS COUVES'!A10:I114,9,0)</f>
        <v>0</v>
      </c>
      <c r="G10" s="49">
        <f>F10*BDI!$C$36</f>
        <v>0</v>
      </c>
      <c r="H10" s="90">
        <f>SUM(F10:G10)*BDI!$C$26</f>
        <v>0</v>
      </c>
      <c r="I10" s="91">
        <f t="shared" si="4"/>
        <v>0</v>
      </c>
      <c r="J10" s="24" t="e">
        <f t="shared" si="1"/>
        <v>#DIV/0!</v>
      </c>
    </row>
    <row r="11" spans="1:10" s="25" customFormat="1" ht="24.95" customHeight="1">
      <c r="A11" s="99">
        <v>7</v>
      </c>
      <c r="B11" s="100" t="str">
        <f>UPPER(VLOOKUP(A11,'SANITÁRIOS ILHA DAS COUVES'!A:I,3,0))</f>
        <v>VEDAÇÕES E DIVISÓRIAS</v>
      </c>
      <c r="C11" s="98"/>
      <c r="D11" s="86">
        <f t="shared" si="2"/>
        <v>0</v>
      </c>
      <c r="E11" s="86">
        <f t="shared" si="3"/>
        <v>0</v>
      </c>
      <c r="F11" s="88">
        <f>VLOOKUP(A11,'SANITÁRIOS ILHA DAS COUVES'!A10:I115,9,0)</f>
        <v>0</v>
      </c>
      <c r="G11" s="49">
        <f>F11*BDI!$C$36</f>
        <v>0</v>
      </c>
      <c r="H11" s="90">
        <f>SUM(F11:G11)*BDI!$C$26</f>
        <v>0</v>
      </c>
      <c r="I11" s="91">
        <f t="shared" si="4"/>
        <v>0</v>
      </c>
      <c r="J11" s="24" t="e">
        <f t="shared" si="1"/>
        <v>#DIV/0!</v>
      </c>
    </row>
    <row r="12" spans="1:10" s="25" customFormat="1" ht="24.95" customHeight="1">
      <c r="A12" s="99">
        <v>8</v>
      </c>
      <c r="B12" s="100" t="str">
        <f>UPPER(VLOOKUP(A12,'SANITÁRIOS ILHA DAS COUVES'!A:I,3,0))</f>
        <v>ESQUADRIA</v>
      </c>
      <c r="C12" s="98"/>
      <c r="D12" s="86">
        <f t="shared" ref="D12" si="5">F12/2</f>
        <v>0</v>
      </c>
      <c r="E12" s="86">
        <f t="shared" ref="E12" si="6">F12/2</f>
        <v>0</v>
      </c>
      <c r="F12" s="88">
        <f>VLOOKUP(A12,'SANITÁRIOS ILHA DAS COUVES'!A11:I116,9,0)</f>
        <v>0</v>
      </c>
      <c r="G12" s="49">
        <f>F12*BDI!$C$36</f>
        <v>0</v>
      </c>
      <c r="H12" s="90">
        <f>SUM(F12:G12)*BDI!$C$26</f>
        <v>0</v>
      </c>
      <c r="I12" s="91">
        <f t="shared" ref="I12:I20" si="7">SUM(F12:H12)</f>
        <v>0</v>
      </c>
      <c r="J12" s="24" t="e">
        <f t="shared" si="1"/>
        <v>#DIV/0!</v>
      </c>
    </row>
    <row r="13" spans="1:10" s="25" customFormat="1" ht="24.95" customHeight="1">
      <c r="A13" s="116">
        <v>9</v>
      </c>
      <c r="B13" s="100" t="str">
        <f>UPPER(VLOOKUP(A13,'SANITÁRIOS ILHA DAS COUVES'!A:I,3,0))</f>
        <v>PINTURA</v>
      </c>
      <c r="C13" s="117"/>
      <c r="D13" s="117"/>
      <c r="E13" s="118">
        <f>F13</f>
        <v>0</v>
      </c>
      <c r="F13" s="88">
        <f>VLOOKUP(A13,'SANITÁRIOS ILHA DAS COUVES'!A12:I117,9,0)</f>
        <v>0</v>
      </c>
      <c r="G13" s="49">
        <f>F13*BDI!$C$36</f>
        <v>0</v>
      </c>
      <c r="H13" s="90">
        <f>SUM(F13:G13)*BDI!$C$26</f>
        <v>0</v>
      </c>
      <c r="I13" s="91">
        <f t="shared" si="7"/>
        <v>0</v>
      </c>
      <c r="J13" s="24" t="e">
        <f t="shared" ref="J13:J20" si="8">I13/$I$21</f>
        <v>#DIV/0!</v>
      </c>
    </row>
    <row r="14" spans="1:10" s="25" customFormat="1" ht="24.95" customHeight="1">
      <c r="A14" s="116">
        <v>10</v>
      </c>
      <c r="B14" s="100" t="str">
        <f>UPPER(VLOOKUP(A14,'SANITÁRIOS ILHA DAS COUVES'!A:I,3,0))</f>
        <v>HIDRÁULICA</v>
      </c>
      <c r="C14" s="117"/>
      <c r="D14" s="118">
        <f>F14/2</f>
        <v>0</v>
      </c>
      <c r="E14" s="118">
        <f>F14/2</f>
        <v>0</v>
      </c>
      <c r="F14" s="88">
        <f>VLOOKUP(A14,'SANITÁRIOS ILHA DAS COUVES'!A13:I118,9,0)</f>
        <v>0</v>
      </c>
      <c r="G14" s="49">
        <f>F14*BDI!$C$36</f>
        <v>0</v>
      </c>
      <c r="H14" s="90">
        <f>SUM(F14:G14)*BDI!$C$26</f>
        <v>0</v>
      </c>
      <c r="I14" s="91">
        <f t="shared" si="7"/>
        <v>0</v>
      </c>
      <c r="J14" s="24" t="e">
        <f t="shared" si="8"/>
        <v>#DIV/0!</v>
      </c>
    </row>
    <row r="15" spans="1:10" s="25" customFormat="1" ht="24.95" customHeight="1">
      <c r="A15" s="116">
        <v>11</v>
      </c>
      <c r="B15" s="100" t="str">
        <f>UPPER(VLOOKUP(A15,'SANITÁRIOS ILHA DAS COUVES'!A:I,3,0))</f>
        <v>ESGOTO SANITÁRIOS</v>
      </c>
      <c r="C15" s="117"/>
      <c r="D15" s="117"/>
      <c r="E15" s="118">
        <f>F15</f>
        <v>0</v>
      </c>
      <c r="F15" s="88">
        <f>VLOOKUP(A15,'SANITÁRIOS ILHA DAS COUVES'!A14:I119,9,0)</f>
        <v>0</v>
      </c>
      <c r="G15" s="49">
        <f>F15*BDI!$C$36</f>
        <v>0</v>
      </c>
      <c r="H15" s="90">
        <f>SUM(F15:G15)*BDI!$C$26</f>
        <v>0</v>
      </c>
      <c r="I15" s="91">
        <f t="shared" si="7"/>
        <v>0</v>
      </c>
      <c r="J15" s="24" t="e">
        <f t="shared" si="8"/>
        <v>#DIV/0!</v>
      </c>
    </row>
    <row r="16" spans="1:10" s="25" customFormat="1" ht="24.95" customHeight="1">
      <c r="A16" s="116">
        <v>12</v>
      </c>
      <c r="B16" s="100" t="str">
        <f>UPPER(VLOOKUP(A16,'SANITÁRIOS ILHA DAS COUVES'!A:I,3,0))</f>
        <v>ESGOTO LANCHONETE</v>
      </c>
      <c r="C16" s="117"/>
      <c r="D16" s="117"/>
      <c r="E16" s="118">
        <f>F16</f>
        <v>0</v>
      </c>
      <c r="F16" s="88">
        <f>VLOOKUP(A16,'SANITÁRIOS ILHA DAS COUVES'!A14:I120,9,0)</f>
        <v>0</v>
      </c>
      <c r="G16" s="49">
        <f>F16*BDI!$C$36</f>
        <v>0</v>
      </c>
      <c r="H16" s="90">
        <f>SUM(F16:G16)*BDI!$C$26</f>
        <v>0</v>
      </c>
      <c r="I16" s="91">
        <f t="shared" si="7"/>
        <v>0</v>
      </c>
      <c r="J16" s="24" t="e">
        <f t="shared" si="8"/>
        <v>#DIV/0!</v>
      </c>
    </row>
    <row r="17" spans="1:10" s="25" customFormat="1" ht="24.95" customHeight="1">
      <c r="A17" s="116">
        <v>13</v>
      </c>
      <c r="B17" s="100" t="str">
        <f>UPPER(VLOOKUP(A17,'SANITÁRIOS ILHA DAS COUVES'!A:I,3,0))</f>
        <v>ACESSIBILIDADE</v>
      </c>
      <c r="C17" s="117"/>
      <c r="D17" s="117"/>
      <c r="E17" s="118">
        <f>F17</f>
        <v>0</v>
      </c>
      <c r="F17" s="88">
        <f>VLOOKUP(A17,'SANITÁRIOS ILHA DAS COUVES'!A15:I121,9,0)</f>
        <v>0</v>
      </c>
      <c r="G17" s="49">
        <f>F17*BDI!$C$36</f>
        <v>0</v>
      </c>
      <c r="H17" s="90">
        <f>SUM(F17:G17)*BDI!$C$26</f>
        <v>0</v>
      </c>
      <c r="I17" s="91">
        <f t="shared" si="7"/>
        <v>0</v>
      </c>
      <c r="J17" s="24" t="e">
        <f t="shared" si="8"/>
        <v>#DIV/0!</v>
      </c>
    </row>
    <row r="18" spans="1:10" s="25" customFormat="1" ht="24.95" customHeight="1">
      <c r="A18" s="116">
        <v>14</v>
      </c>
      <c r="B18" s="100" t="str">
        <f>UPPER(VLOOKUP(A18,'SANITÁRIOS ILHA DAS COUVES'!A:I,3,0))</f>
        <v>COMUNICAÇÃO</v>
      </c>
      <c r="C18" s="117"/>
      <c r="D18" s="117"/>
      <c r="E18" s="118">
        <f>F18</f>
        <v>0</v>
      </c>
      <c r="F18" s="88">
        <f>VLOOKUP(A18,'SANITÁRIOS ILHA DAS COUVES'!A16:I122,9,0)</f>
        <v>0</v>
      </c>
      <c r="G18" s="49">
        <f>F18*BDI!$C$36</f>
        <v>0</v>
      </c>
      <c r="H18" s="90">
        <f>SUM(F18:G18)*BDI!$C$26</f>
        <v>0</v>
      </c>
      <c r="I18" s="91">
        <f t="shared" si="7"/>
        <v>0</v>
      </c>
      <c r="J18" s="24" t="e">
        <f t="shared" si="8"/>
        <v>#DIV/0!</v>
      </c>
    </row>
    <row r="19" spans="1:10" s="25" customFormat="1" ht="24.95" customHeight="1">
      <c r="A19" s="116">
        <v>15</v>
      </c>
      <c r="B19" s="100" t="str">
        <f>UPPER(VLOOKUP(A19,'SANITÁRIOS ILHA DAS COUVES'!A:I,3,0))</f>
        <v>ACABAMENTO ENTORNO</v>
      </c>
      <c r="C19" s="117"/>
      <c r="D19" s="118">
        <f>F19/2</f>
        <v>0</v>
      </c>
      <c r="E19" s="118">
        <f>F19/2</f>
        <v>0</v>
      </c>
      <c r="F19" s="88">
        <f>VLOOKUP(A19,'SANITÁRIOS ILHA DAS COUVES'!A17:I123,9,0)</f>
        <v>0</v>
      </c>
      <c r="G19" s="49">
        <f>F19*BDI!$C$36</f>
        <v>0</v>
      </c>
      <c r="H19" s="90">
        <f>SUM(F19:G19)*BDI!$C$26</f>
        <v>0</v>
      </c>
      <c r="I19" s="91">
        <f t="shared" si="7"/>
        <v>0</v>
      </c>
      <c r="J19" s="24" t="e">
        <f t="shared" si="8"/>
        <v>#DIV/0!</v>
      </c>
    </row>
    <row r="20" spans="1:10" s="25" customFormat="1" ht="24.95" customHeight="1">
      <c r="A20" s="116">
        <v>16</v>
      </c>
      <c r="B20" s="100" t="str">
        <f>UPPER(VLOOKUP(A20,'SANITÁRIOS ILHA DAS COUVES'!A:I,3,0))</f>
        <v xml:space="preserve">DISTRIBUIÇÃO DE ÁGUA </v>
      </c>
      <c r="C20" s="118">
        <f>F20/2</f>
        <v>0</v>
      </c>
      <c r="D20" s="118">
        <f>F20/2</f>
        <v>0</v>
      </c>
      <c r="E20" s="117"/>
      <c r="F20" s="88">
        <f>VLOOKUP(A20,'SANITÁRIOS ILHA DAS COUVES'!A18:I124,9,0)</f>
        <v>0</v>
      </c>
      <c r="G20" s="49">
        <f>F20*BDI!$C$36</f>
        <v>0</v>
      </c>
      <c r="H20" s="90">
        <f>SUM(F20:G20)*BDI!$C$26</f>
        <v>0</v>
      </c>
      <c r="I20" s="91">
        <f t="shared" si="7"/>
        <v>0</v>
      </c>
      <c r="J20" s="24" t="e">
        <f t="shared" si="8"/>
        <v>#DIV/0!</v>
      </c>
    </row>
    <row r="21" spans="1:10" s="25" customFormat="1" ht="18">
      <c r="A21" s="46"/>
      <c r="B21" s="26" t="s">
        <v>55</v>
      </c>
      <c r="C21" s="102">
        <f>SUM(C5:C20)</f>
        <v>0</v>
      </c>
      <c r="D21" s="102">
        <f>SUM(D5:D20)</f>
        <v>0</v>
      </c>
      <c r="E21" s="102">
        <f>SUM(E5:E19)</f>
        <v>0</v>
      </c>
      <c r="F21" s="102">
        <f>SUM(F5:F20)</f>
        <v>0</v>
      </c>
      <c r="G21" s="47">
        <f>F21*BDI!C36</f>
        <v>0</v>
      </c>
      <c r="H21" s="47">
        <f>SUM(F21:G21)*BDI!$C$26</f>
        <v>0</v>
      </c>
      <c r="I21" s="147">
        <f>SUM(F21:H21)</f>
        <v>0</v>
      </c>
      <c r="J21" s="48" t="e">
        <f>SUM(J5:J20)</f>
        <v>#DIV/0!</v>
      </c>
    </row>
    <row r="22" spans="1:10" s="25" customFormat="1" ht="18">
      <c r="A22" s="27"/>
      <c r="B22" s="28" t="str">
        <f>CONCATENATE("ADMINISTRAÇÃO LOCAL (",BDI!C36*100,"%)")</f>
        <v>ADMINISTRAÇÃO LOCAL (8,87%)</v>
      </c>
      <c r="C22" s="25">
        <f>C21*BDI!$C$36</f>
        <v>0</v>
      </c>
      <c r="D22" s="25">
        <f>D21*BDI!$C$36</f>
        <v>0</v>
      </c>
      <c r="E22" s="25">
        <f>E21*BDI!$C$36</f>
        <v>0</v>
      </c>
      <c r="F22" s="25">
        <f>F21*BDI!$C$36</f>
        <v>0</v>
      </c>
      <c r="G22" s="29"/>
      <c r="H22" s="29"/>
      <c r="I22" s="30"/>
      <c r="J22" s="31"/>
    </row>
    <row r="23" spans="1:10" s="25" customFormat="1" ht="18">
      <c r="A23" s="32"/>
      <c r="B23" s="33" t="str">
        <f>CONCATENATE("BDI (",BDI!C26*100,"%)")</f>
        <v>BDI (23,24%)</v>
      </c>
      <c r="C23" s="103">
        <f>SUM(C21:C22)*BDI!$C$26</f>
        <v>0</v>
      </c>
      <c r="D23" s="103">
        <f>SUM(D21:D22)*BDI!$C$26</f>
        <v>0</v>
      </c>
      <c r="E23" s="103">
        <f>SUM(E21:E22)*BDI!$C$26</f>
        <v>0</v>
      </c>
      <c r="F23" s="103">
        <f>SUM(F21:F22)*BDI!$C$26</f>
        <v>0</v>
      </c>
      <c r="G23" s="34"/>
      <c r="H23" s="34"/>
      <c r="I23" s="35"/>
      <c r="J23" s="36"/>
    </row>
    <row r="24" spans="1:10" s="29" customFormat="1" ht="42.95" customHeight="1">
      <c r="A24" s="37"/>
      <c r="B24" s="38" t="s">
        <v>56</v>
      </c>
      <c r="C24" s="104">
        <f>SUM(C21:C23)</f>
        <v>0</v>
      </c>
      <c r="D24" s="39">
        <f t="shared" ref="D24:E24" si="9">SUM(D21:D23)</f>
        <v>0</v>
      </c>
      <c r="E24" s="39">
        <f t="shared" si="9"/>
        <v>0</v>
      </c>
      <c r="F24" s="146">
        <f>SUM(F21:F23)</f>
        <v>0</v>
      </c>
      <c r="G24" s="39"/>
      <c r="H24" s="39"/>
      <c r="I24" s="39"/>
      <c r="J24" s="40"/>
    </row>
    <row r="25" spans="1:10" s="25" customFormat="1" ht="18.75" thickBot="1">
      <c r="A25" s="41"/>
      <c r="B25" s="42" t="s">
        <v>57</v>
      </c>
      <c r="C25" s="44" t="e">
        <f>C24/$F$24</f>
        <v>#DIV/0!</v>
      </c>
      <c r="D25" s="44" t="e">
        <f>D24/$F$24</f>
        <v>#DIV/0!</v>
      </c>
      <c r="E25" s="44" t="e">
        <f>E24/$F$24</f>
        <v>#DIV/0!</v>
      </c>
      <c r="F25" s="44" t="e">
        <f>F24/$F$24</f>
        <v>#DIV/0!</v>
      </c>
      <c r="G25" s="44"/>
      <c r="H25" s="44"/>
      <c r="I25" s="43"/>
      <c r="J25" s="45"/>
    </row>
  </sheetData>
  <mergeCells count="3">
    <mergeCell ref="A3:A4"/>
    <mergeCell ref="B3:B4"/>
    <mergeCell ref="C3:J3"/>
  </mergeCells>
  <pageMargins left="0.51181102362204722" right="0.51181102362204722" top="0.98425196850393704" bottom="0.78740157480314965" header="0.31496062992125984" footer="0.31496062992125984"/>
  <pageSetup paperSize="8" scale="98" fitToHeight="0" orientation="landscape" r:id="rId1"/>
  <headerFooter>
    <oddHeader>&amp;L&amp;G&amp;C&amp;"-,Negrito"&amp;14MANUTENÇÃO PREDIAL - SEDE DO MOSAICO DE UNIDADES DA JURÉIA - ITATINS &amp;RREFERENCIAL CDHU
VERSÃO 185
VIGÊNCIA A PARTIR DE 02/2022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6"/>
  <sheetViews>
    <sheetView tabSelected="1" view="pageBreakPreview" zoomScale="130" zoomScaleNormal="100" zoomScaleSheetLayoutView="130" workbookViewId="0">
      <selection activeCell="AB40" sqref="AB40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81" t="s">
        <v>14</v>
      </c>
      <c r="B1" s="181"/>
      <c r="C1" s="181"/>
    </row>
    <row r="2" spans="1:5" ht="30" customHeight="1">
      <c r="A2" s="182" t="s">
        <v>15</v>
      </c>
      <c r="B2" s="182"/>
      <c r="C2" s="182"/>
    </row>
    <row r="3" spans="1:5" ht="5.0999999999999996" customHeight="1">
      <c r="A3" s="2"/>
      <c r="B3" s="2"/>
      <c r="C3" s="2"/>
    </row>
    <row r="4" spans="1:5" ht="15" customHeight="1">
      <c r="A4" s="183" t="s">
        <v>16</v>
      </c>
      <c r="B4" s="183"/>
      <c r="C4" s="3">
        <v>3</v>
      </c>
    </row>
    <row r="5" spans="1:5" ht="15" customHeight="1">
      <c r="A5" s="2"/>
      <c r="B5" s="2"/>
      <c r="C5" s="2"/>
      <c r="D5" s="184"/>
      <c r="E5" s="184"/>
    </row>
    <row r="6" spans="1:5" ht="15" customHeight="1">
      <c r="A6" s="4" t="s">
        <v>0</v>
      </c>
      <c r="B6" s="4" t="s">
        <v>17</v>
      </c>
      <c r="C6" s="4" t="s">
        <v>18</v>
      </c>
    </row>
    <row r="7" spans="1:5">
      <c r="A7" s="5">
        <v>1</v>
      </c>
      <c r="B7" s="6" t="s">
        <v>19</v>
      </c>
      <c r="C7" s="7"/>
    </row>
    <row r="8" spans="1:5">
      <c r="A8" s="8" t="s">
        <v>12</v>
      </c>
      <c r="B8" s="9" t="s">
        <v>20</v>
      </c>
      <c r="C8" s="10">
        <v>7.0000000000000007E-2</v>
      </c>
    </row>
    <row r="9" spans="1:5">
      <c r="A9" s="5">
        <v>2</v>
      </c>
      <c r="B9" s="6" t="s">
        <v>21</v>
      </c>
      <c r="C9" s="7"/>
    </row>
    <row r="10" spans="1:5">
      <c r="A10" s="8" t="s">
        <v>9</v>
      </c>
      <c r="B10" s="9" t="s">
        <v>22</v>
      </c>
      <c r="C10" s="10">
        <f>IF(C$4=1,3/100,IF(C$4=2,4/100,IF(C$4=3,5.5/100,"")))</f>
        <v>5.5E-2</v>
      </c>
    </row>
    <row r="11" spans="1:5">
      <c r="A11" s="5">
        <v>3</v>
      </c>
      <c r="B11" s="6" t="s">
        <v>23</v>
      </c>
      <c r="C11" s="7"/>
    </row>
    <row r="12" spans="1:5">
      <c r="A12" s="8" t="s">
        <v>24</v>
      </c>
      <c r="B12" s="9" t="s">
        <v>25</v>
      </c>
      <c r="C12" s="10">
        <v>6.0000000000000001E-3</v>
      </c>
    </row>
    <row r="13" spans="1:5">
      <c r="A13" s="5">
        <v>4</v>
      </c>
      <c r="B13" s="6" t="s">
        <v>26</v>
      </c>
      <c r="C13" s="7"/>
    </row>
    <row r="14" spans="1:5">
      <c r="A14" s="8" t="s">
        <v>27</v>
      </c>
      <c r="B14" s="9" t="s">
        <v>28</v>
      </c>
      <c r="C14" s="10">
        <f>IF(C$4=1,0.8/100,IF(C$4=2,0.8/100,IF(C$4=3,1/100,"")))</f>
        <v>0.01</v>
      </c>
    </row>
    <row r="15" spans="1:5">
      <c r="A15" s="8" t="s">
        <v>29</v>
      </c>
      <c r="B15" s="9" t="s">
        <v>30</v>
      </c>
      <c r="C15" s="10">
        <v>8.9999999999999993E-3</v>
      </c>
    </row>
    <row r="16" spans="1:5">
      <c r="A16" s="5">
        <v>5</v>
      </c>
      <c r="B16" s="6" t="s">
        <v>31</v>
      </c>
      <c r="C16" s="7"/>
    </row>
    <row r="17" spans="1:13">
      <c r="A17" s="8" t="s">
        <v>32</v>
      </c>
      <c r="B17" s="9" t="s">
        <v>33</v>
      </c>
      <c r="C17" s="11">
        <v>0.03</v>
      </c>
      <c r="E17" s="1" t="s">
        <v>34</v>
      </c>
    </row>
    <row r="18" spans="1:13">
      <c r="A18" s="8" t="s">
        <v>35</v>
      </c>
      <c r="B18" s="9" t="s">
        <v>36</v>
      </c>
      <c r="C18" s="10">
        <v>6.4999999999999997E-3</v>
      </c>
    </row>
    <row r="19" spans="1:13">
      <c r="A19" s="8" t="s">
        <v>37</v>
      </c>
      <c r="B19" s="9" t="s">
        <v>38</v>
      </c>
      <c r="C19" s="10">
        <v>0.03</v>
      </c>
    </row>
    <row r="20" spans="1:13">
      <c r="A20" s="8" t="s">
        <v>39</v>
      </c>
      <c r="B20" s="9" t="s">
        <v>40</v>
      </c>
      <c r="C20" s="9"/>
    </row>
    <row r="23" spans="1:13">
      <c r="A23" s="180" t="s">
        <v>45</v>
      </c>
      <c r="B23" s="180"/>
      <c r="C23" s="180"/>
    </row>
    <row r="24" spans="1:13">
      <c r="A24" s="180" t="s">
        <v>41</v>
      </c>
      <c r="B24" s="180"/>
      <c r="C24" s="180"/>
    </row>
    <row r="26" spans="1:13" ht="18.75">
      <c r="A26" s="185" t="s">
        <v>46</v>
      </c>
      <c r="B26" s="186"/>
      <c r="C26" s="12">
        <f>ROUNDUP((((1+(C10+SUM(C14:C15)))*(1+C12)+(1*C8))/(1-SUM(C17:C20)))-1,4)</f>
        <v>0.2324</v>
      </c>
    </row>
    <row r="28" spans="1:13">
      <c r="M28" s="1">
        <f>3585/220</f>
        <v>16.295454545454547</v>
      </c>
    </row>
    <row r="31" spans="1:13" ht="15.75">
      <c r="A31" s="187" t="s">
        <v>42</v>
      </c>
      <c r="B31" s="187"/>
      <c r="C31" s="187"/>
    </row>
    <row r="32" spans="1:13" ht="30" customHeight="1">
      <c r="A32" s="182" t="s">
        <v>43</v>
      </c>
      <c r="B32" s="182"/>
      <c r="C32" s="182"/>
    </row>
    <row r="33" spans="1:3">
      <c r="A33" s="13"/>
      <c r="B33" s="13"/>
    </row>
    <row r="34" spans="1:3">
      <c r="A34" s="180" t="s">
        <v>44</v>
      </c>
      <c r="B34" s="180"/>
      <c r="C34" s="14">
        <v>3</v>
      </c>
    </row>
    <row r="36" spans="1:3" ht="18.75">
      <c r="A36" s="188" t="s">
        <v>47</v>
      </c>
      <c r="B36" s="189"/>
      <c r="C36" s="15">
        <f>IF(C34&lt;&gt;"",IF(C34=1,3.49,(IF(C34=2,6.23,IF(C34=3,8.87,""))))/100,"")</f>
        <v>8.8699999999999987E-2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 xr:uid="{00000000-0002-0000-03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SANITÁRIOS ILHA DAS COUVES</vt:lpstr>
      <vt:lpstr>COMPOSIÇÃO EMBARCAÇÃO</vt:lpstr>
      <vt:lpstr>CRONOGRAMA</vt:lpstr>
      <vt:lpstr>BDI</vt:lpstr>
      <vt:lpstr>BDI!Area_de_impressao</vt:lpstr>
      <vt:lpstr>'COMPOSIÇÃO EMBARCAÇÃO'!Area_de_impressao</vt:lpstr>
      <vt:lpstr>'SANITÁRIOS ILHA DAS COUVES'!Area_de_impressao</vt:lpstr>
      <vt:lpstr>'COMPOSIÇÃO EMBARCAÇÃO'!Titulos_de_impressao</vt:lpstr>
      <vt:lpstr>'SANITÁRIOS ILHA DAS COUVES'!Titulos_de_impressao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2022-10-06T14:03:30Z</cp:lastPrinted>
  <dcterms:created xsi:type="dcterms:W3CDTF">2019-01-03T17:36:26Z</dcterms:created>
  <dcterms:modified xsi:type="dcterms:W3CDTF">2022-10-13T13:23:59Z</dcterms:modified>
</cp:coreProperties>
</file>