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licitacoes\LICITAÇÕES 2022\PREGÃO ELETRÔNICO\FF\MANUTENÇÃO PREDIAL EM COBERTURA PE JUQUERY\"/>
    </mc:Choice>
  </mc:AlternateContent>
  <xr:revisionPtr revIDLastSave="0" documentId="13_ncr:1_{C3AFEE21-4923-44EF-AAA7-2275AF9CD448}" xr6:coauthVersionLast="47" xr6:coauthVersionMax="47" xr10:uidLastSave="{00000000-0000-0000-0000-000000000000}"/>
  <bookViews>
    <workbookView xWindow="-28920" yWindow="-120" windowWidth="29040" windowHeight="15840" tabRatio="936" xr2:uid="{00000000-000D-0000-FFFF-FFFF00000000}"/>
  </bookViews>
  <sheets>
    <sheet name="PE - JUQUERY" sheetId="6" r:id="rId1"/>
    <sheet name="CRONOGRAMA" sheetId="17" r:id="rId2"/>
    <sheet name="BDI" sheetId="13" r:id="rId3"/>
  </sheets>
  <definedNames>
    <definedName name="_xlnm.Print_Area" localSheetId="2">BDI!$A$1:$D$36</definedName>
    <definedName name="_xlnm.Print_Area" localSheetId="0">'PE - JUQUERY'!$A$1:$I$41</definedName>
    <definedName name="_xlnm.Print_Titles" localSheetId="0">'PE - JUQUERY'!$1:$2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6" l="1"/>
  <c r="E26" i="6"/>
  <c r="H24" i="6"/>
  <c r="E24" i="6"/>
  <c r="E23" i="6"/>
  <c r="H21" i="6"/>
  <c r="I21" i="6" s="1"/>
  <c r="H35" i="6"/>
  <c r="H32" i="6"/>
  <c r="H30" i="6"/>
  <c r="H28" i="6"/>
  <c r="E14" i="6"/>
  <c r="E16" i="6"/>
  <c r="H18" i="6"/>
  <c r="H16" i="6"/>
  <c r="H25" i="6" l="1"/>
  <c r="I25" i="6" s="1"/>
  <c r="H27" i="6"/>
  <c r="I27" i="6" s="1"/>
  <c r="H22" i="6"/>
  <c r="I22" i="6" s="1"/>
  <c r="I24" i="6"/>
  <c r="H19" i="6"/>
  <c r="I19" i="6" s="1"/>
  <c r="I18" i="6" s="1"/>
  <c r="H20" i="6"/>
  <c r="I20" i="6" s="1"/>
  <c r="H23" i="6"/>
  <c r="I23" i="6" s="1"/>
  <c r="I26" i="6"/>
  <c r="H12" i="6"/>
  <c r="I12" i="6" s="1"/>
  <c r="H17" i="6"/>
  <c r="I17" i="6" s="1"/>
  <c r="H33" i="6"/>
  <c r="I33" i="6" s="1"/>
  <c r="I32" i="6" s="1"/>
  <c r="H36" i="6"/>
  <c r="I36" i="6" s="1"/>
  <c r="I35" i="6" s="1"/>
  <c r="H29" i="6"/>
  <c r="I29" i="6" s="1"/>
  <c r="I28" i="6" s="1"/>
  <c r="H11" i="6"/>
  <c r="I11" i="6" s="1"/>
  <c r="H31" i="6"/>
  <c r="I31" i="6" s="1"/>
  <c r="I30" i="6" s="1"/>
  <c r="H34" i="6"/>
  <c r="I34" i="6" s="1"/>
  <c r="E13" i="6"/>
  <c r="I16" i="6"/>
  <c r="H14" i="6" l="1"/>
  <c r="I14" i="6" s="1"/>
  <c r="H10" i="6"/>
  <c r="I10" i="6" s="1"/>
  <c r="H9" i="6"/>
  <c r="I9" i="6" s="1"/>
  <c r="H15" i="6"/>
  <c r="I15" i="6" s="1"/>
  <c r="H13" i="6"/>
  <c r="I13" i="6" s="1"/>
  <c r="B6" i="17"/>
  <c r="B7" i="17"/>
  <c r="B8" i="17"/>
  <c r="B9" i="17"/>
  <c r="B10" i="17"/>
  <c r="B11" i="17"/>
  <c r="B5" i="17"/>
  <c r="H7" i="6"/>
  <c r="I7" i="6" s="1"/>
  <c r="H6" i="6"/>
  <c r="I6" i="6" s="1"/>
  <c r="H5" i="6"/>
  <c r="I5" i="6" s="1"/>
  <c r="H4" i="6"/>
  <c r="I4" i="6" s="1"/>
  <c r="I3" i="6" s="1"/>
  <c r="H8" i="6"/>
  <c r="I8" i="6" l="1"/>
  <c r="I38" i="6" s="1"/>
  <c r="F7" i="17"/>
  <c r="K4" i="6" l="1"/>
  <c r="E7" i="17"/>
  <c r="D7" i="17"/>
  <c r="F10" i="17" l="1"/>
  <c r="E10" i="17" s="1"/>
  <c r="F8" i="17"/>
  <c r="E8" i="17" s="1"/>
  <c r="F11" i="17" l="1"/>
  <c r="E11" i="17" s="1"/>
  <c r="F5" i="17"/>
  <c r="E5" i="17" l="1"/>
  <c r="D5" i="17"/>
  <c r="C5" i="17"/>
  <c r="F9" i="17"/>
  <c r="E9" i="17" s="1"/>
  <c r="C36" i="13"/>
  <c r="C14" i="13"/>
  <c r="C10" i="13"/>
  <c r="E12" i="17" l="1"/>
  <c r="C26" i="13"/>
  <c r="B13" i="17"/>
  <c r="G4" i="17" s="1"/>
  <c r="C39" i="6"/>
  <c r="G10" i="17"/>
  <c r="G8" i="17"/>
  <c r="G11" i="17"/>
  <c r="G9" i="17"/>
  <c r="G5" i="17"/>
  <c r="F6" i="17"/>
  <c r="D6" i="17" l="1"/>
  <c r="D12" i="17" s="1"/>
  <c r="C6" i="17"/>
  <c r="C12" i="17" s="1"/>
  <c r="B14" i="17"/>
  <c r="H4" i="17" s="1"/>
  <c r="F12" i="17"/>
  <c r="G12" i="17" s="1"/>
  <c r="E13" i="17"/>
  <c r="E14" i="17" s="1"/>
  <c r="E15" i="17" s="1"/>
  <c r="C40" i="6"/>
  <c r="H8" i="17"/>
  <c r="I8" i="17" s="1"/>
  <c r="H10" i="17"/>
  <c r="I10" i="17" s="1"/>
  <c r="H11" i="17"/>
  <c r="I11" i="17" s="1"/>
  <c r="H5" i="17"/>
  <c r="I5" i="17" s="1"/>
  <c r="H9" i="17"/>
  <c r="I9" i="17" s="1"/>
  <c r="G6" i="17"/>
  <c r="H6" i="17" s="1"/>
  <c r="I6" i="17" s="1"/>
  <c r="F13" i="17" l="1"/>
  <c r="F14" i="17" s="1"/>
  <c r="F15" i="17" s="1"/>
  <c r="G7" i="17"/>
  <c r="H7" i="17" s="1"/>
  <c r="I7" i="17" s="1"/>
  <c r="C13" i="17"/>
  <c r="C14" i="17" s="1"/>
  <c r="C15" i="17" s="1"/>
  <c r="D13" i="17"/>
  <c r="D14" i="17" s="1"/>
  <c r="D15" i="17" s="1"/>
  <c r="F16" i="17" l="1"/>
  <c r="D16" i="17"/>
  <c r="E16" i="17"/>
  <c r="H12" i="17"/>
  <c r="I12" i="17" s="1"/>
  <c r="C16" i="17"/>
  <c r="J11" i="17" l="1"/>
  <c r="J8" i="17"/>
  <c r="J9" i="17"/>
  <c r="J7" i="17"/>
  <c r="J6" i="17"/>
  <c r="J5" i="17"/>
  <c r="J10" i="17"/>
  <c r="J12" i="17" l="1"/>
  <c r="I39" i="6"/>
  <c r="I40" i="6" l="1"/>
  <c r="I41" i="6" l="1"/>
</calcChain>
</file>

<file path=xl/sharedStrings.xml><?xml version="1.0" encoding="utf-8"?>
<sst xmlns="http://schemas.openxmlformats.org/spreadsheetml/2006/main" count="176" uniqueCount="119">
  <si>
    <t>Item</t>
  </si>
  <si>
    <t>Total</t>
  </si>
  <si>
    <t>Serviços</t>
  </si>
  <si>
    <t>Un</t>
  </si>
  <si>
    <t>Qt</t>
  </si>
  <si>
    <t>Valores (R$)</t>
  </si>
  <si>
    <t>PUMat</t>
  </si>
  <si>
    <t>PUMO</t>
  </si>
  <si>
    <t>PServ</t>
  </si>
  <si>
    <t>2.1</t>
  </si>
  <si>
    <t>TOTAL</t>
  </si>
  <si>
    <t>TOTAL +BDI</t>
  </si>
  <si>
    <t>1.1</t>
  </si>
  <si>
    <t>m²</t>
  </si>
  <si>
    <t>1.7</t>
  </si>
  <si>
    <t>1.8</t>
  </si>
  <si>
    <t>m</t>
  </si>
  <si>
    <t>1.12</t>
  </si>
  <si>
    <t>Placa de identificação para obra</t>
  </si>
  <si>
    <t>Cód. CDHU</t>
  </si>
  <si>
    <t>DEMONSTRATIVO DE COMPOSIÇÃO DO BDI</t>
  </si>
  <si>
    <t>Componentes do BDI indicado pelo Acordão TCU-Plenario nº2622/2013 para obras de "Construção de edificios"</t>
  </si>
  <si>
    <t>Quartil a ser adotado</t>
  </si>
  <si>
    <t>Descrição</t>
  </si>
  <si>
    <t>Percentual</t>
  </si>
  <si>
    <t>TAXA REPRESENTATIVA DO LUCRO</t>
  </si>
  <si>
    <t>Lucro estimado</t>
  </si>
  <si>
    <t>PARCELAS RELATIVAS A DESPESAS DE RATEIO DA ADM. CENTRAL</t>
  </si>
  <si>
    <t>Administração Central</t>
  </si>
  <si>
    <t>PARCELAS RELATIVAS AS DESPESAS FINANCEIRAS</t>
  </si>
  <si>
    <t>3.1</t>
  </si>
  <si>
    <t>Despesas Financeiras</t>
  </si>
  <si>
    <t>PARCELAS RELATIVAS A SEGUROS, RISCOS E GARANTIAS DE OBRA</t>
  </si>
  <si>
    <t>4.1</t>
  </si>
  <si>
    <t>Seguros + Garantias</t>
  </si>
  <si>
    <t>4.2</t>
  </si>
  <si>
    <t>Riscos</t>
  </si>
  <si>
    <t>PARCELAS RELATIVAS À INCIDENCIA DE TRIBUTOS</t>
  </si>
  <si>
    <t>5.1</t>
  </si>
  <si>
    <t>Imposto sobre Serviços - ISS</t>
  </si>
  <si>
    <t>5.2</t>
  </si>
  <si>
    <t>Impostos que incidem sobre faturamento - PIS</t>
  </si>
  <si>
    <t>5.3</t>
  </si>
  <si>
    <t>Impostos que incidem sobre faturamento - COFINS</t>
  </si>
  <si>
    <t>5.4</t>
  </si>
  <si>
    <t>Contribuição Previdenciaria</t>
  </si>
  <si>
    <t>(1-("5.1"+"5.2"+"5.3"+"5.4"))</t>
  </si>
  <si>
    <t>DEMONSTRATIVO DE COMPOSIÇÃO DA ADMINISTRAÇÃO LOCAL</t>
  </si>
  <si>
    <t>Coeficiente de Adm. Local indicado pelo Acordão TCU-Plenario nº2622/2013 para obras de "Construção de edificios"</t>
  </si>
  <si>
    <t>Quartil Adotado</t>
  </si>
  <si>
    <r>
      <t xml:space="preserve">BDI = </t>
    </r>
    <r>
      <rPr>
        <u/>
        <sz val="11"/>
        <color indexed="8"/>
        <rFont val="Calibri"/>
        <family val="2"/>
      </rPr>
      <t>(1+("2.1"+"4.1"+"4.2"))x(1+"3.1")x(1+"1.1")</t>
    </r>
    <r>
      <rPr>
        <sz val="11"/>
        <color theme="1"/>
        <rFont val="Calibri"/>
        <family val="2"/>
        <scheme val="minor"/>
      </rPr>
      <t xml:space="preserve"> -1</t>
    </r>
  </si>
  <si>
    <r>
      <rPr>
        <b/>
        <sz val="14"/>
        <color indexed="8"/>
        <rFont val="Calibri"/>
        <family val="2"/>
      </rPr>
      <t>BDI</t>
    </r>
    <r>
      <rPr>
        <sz val="11"/>
        <color theme="1"/>
        <rFont val="Calibri"/>
        <family val="2"/>
        <scheme val="minor"/>
      </rPr>
      <t xml:space="preserve"> adotado</t>
    </r>
  </si>
  <si>
    <r>
      <rPr>
        <b/>
        <sz val="14"/>
        <color indexed="8"/>
        <rFont val="Calibri"/>
        <family val="2"/>
      </rPr>
      <t>Taxa Administração local</t>
    </r>
    <r>
      <rPr>
        <sz val="11"/>
        <color theme="1"/>
        <rFont val="Calibri"/>
        <family val="2"/>
        <scheme val="minor"/>
      </rPr>
      <t xml:space="preserve"> adotada</t>
    </r>
  </si>
  <si>
    <t>Serviços iniciais</t>
  </si>
  <si>
    <t>6.1</t>
  </si>
  <si>
    <t xml:space="preserve">SERVIÇO </t>
  </si>
  <si>
    <t>VALORES EM R$</t>
  </si>
  <si>
    <t xml:space="preserve"> Mês 1</t>
  </si>
  <si>
    <t>Mês 2</t>
  </si>
  <si>
    <t>Subtotal</t>
  </si>
  <si>
    <t>% Total</t>
  </si>
  <si>
    <t>Subtotal desembolso mensal</t>
  </si>
  <si>
    <t>Subtotal com ADM e BDI</t>
  </si>
  <si>
    <t>Percentual sobre total</t>
  </si>
  <si>
    <t>Mês 3</t>
  </si>
  <si>
    <t>Andaime torre metálico (1,5 x 1,5 m) com piso metálico</t>
  </si>
  <si>
    <t>Montagem e desmontagem de andaime tubular fachadeiro com altura até 10 m</t>
  </si>
  <si>
    <t>Remoção de entulho separado de obra com caçamba metálica - terra, alvenaria, concreto, argamassa, madeira, papel, plástico ou metal</t>
  </si>
  <si>
    <t>7.1</t>
  </si>
  <si>
    <t>02.08.020</t>
  </si>
  <si>
    <t>m2</t>
  </si>
  <si>
    <t>02.05.202</t>
  </si>
  <si>
    <t>mxmes</t>
  </si>
  <si>
    <t>02.05.090</t>
  </si>
  <si>
    <t>05.07.040</t>
  </si>
  <si>
    <t>m3</t>
  </si>
  <si>
    <t>GALPÃO 01</t>
  </si>
  <si>
    <t>Retirada de telhamento em barro</t>
  </si>
  <si>
    <t>Retirada de cumeeira ou espigão em barro</t>
  </si>
  <si>
    <t>Imunizante para madeira</t>
  </si>
  <si>
    <t>Cumeeira de barro emboçado tipos: plan, romana, italiana, francesa e paulistinha</t>
  </si>
  <si>
    <t>04.03.020</t>
  </si>
  <si>
    <t>04.03.060</t>
  </si>
  <si>
    <t>33.01.060</t>
  </si>
  <si>
    <t>16.02.010</t>
  </si>
  <si>
    <t>SINAPI 92542</t>
  </si>
  <si>
    <t>Trama de madeira composta por ripas, caibros e terças para telhados de mais que 2 águas para telha cerâmica capa-canal, incluso transporte vertical. af_07/2019</t>
  </si>
  <si>
    <t>03.08.020</t>
  </si>
  <si>
    <t>Demolição manual de forro em estuque, inclusive sistema de fixação/tarugamento</t>
  </si>
  <si>
    <t>Telha de barro tipo italiana</t>
  </si>
  <si>
    <t>GALPÃO 02</t>
  </si>
  <si>
    <t>ALOJAMENTO</t>
  </si>
  <si>
    <t>16.40.120</t>
  </si>
  <si>
    <t>Recolocação de telhas de barro tipo francesa</t>
  </si>
  <si>
    <t xml:space="preserve">VIGILANCIA </t>
  </si>
  <si>
    <t xml:space="preserve">EDUCAÇÃO AMBIENTAL </t>
  </si>
  <si>
    <t>SEDE</t>
  </si>
  <si>
    <t>04.30.020</t>
  </si>
  <si>
    <t>Remoção de calha, rufo e afins</t>
  </si>
  <si>
    <t>16.33.022</t>
  </si>
  <si>
    <t>Calha, rufo, afins em chapa galvanizada nº 24 - corte 0,33 m</t>
  </si>
  <si>
    <t>2.2</t>
  </si>
  <si>
    <t>2.3</t>
  </si>
  <si>
    <t>2.4</t>
  </si>
  <si>
    <t>2.5</t>
  </si>
  <si>
    <t>2.6</t>
  </si>
  <si>
    <t>2.7</t>
  </si>
  <si>
    <t>2.8</t>
  </si>
  <si>
    <t>2.9</t>
  </si>
  <si>
    <t>3.2</t>
  </si>
  <si>
    <t>3.3</t>
  </si>
  <si>
    <t>3.4</t>
  </si>
  <si>
    <t>3.5</t>
  </si>
  <si>
    <t>3.6</t>
  </si>
  <si>
    <t>3.7</t>
  </si>
  <si>
    <t>3.8</t>
  </si>
  <si>
    <t>3.9</t>
  </si>
  <si>
    <t>6.2</t>
  </si>
  <si>
    <t>CRONOGRAMA FÍSICO FINANCEIRO EXECUÇÃO DE MANUTENÇÃO DE COBERTURAS DE MADEIRA - PE JUQUERY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</si>
</sst>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Arial Narrow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name val="Arial"/>
      <family val="1"/>
    </font>
    <font>
      <b/>
      <sz val="11"/>
      <color theme="1"/>
      <name val="Ecofont Vera Sans"/>
    </font>
    <font>
      <sz val="11"/>
      <color theme="1"/>
      <name val="Ecofont Vera Sans"/>
    </font>
    <font>
      <b/>
      <sz val="11"/>
      <name val="Ecofont Vera Sans"/>
    </font>
    <font>
      <sz val="11"/>
      <color indexed="8"/>
      <name val="Ecofont Vera Sans"/>
    </font>
    <font>
      <b/>
      <sz val="11"/>
      <color indexed="8"/>
      <name val="Ecofont Vera Sans"/>
    </font>
    <font>
      <sz val="11"/>
      <name val="Ecofont Vera Sans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39997558519241921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68">
    <xf numFmtId="0" fontId="0" fillId="0" borderId="0" xfId="0"/>
    <xf numFmtId="0" fontId="0" fillId="4" borderId="0" xfId="0" applyFill="1"/>
    <xf numFmtId="0" fontId="6" fillId="4" borderId="0" xfId="0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/>
    </xf>
    <xf numFmtId="0" fontId="0" fillId="8" borderId="16" xfId="0" applyFill="1" applyBorder="1"/>
    <xf numFmtId="0" fontId="0" fillId="8" borderId="20" xfId="0" applyFill="1" applyBorder="1"/>
    <xf numFmtId="0" fontId="0" fillId="4" borderId="10" xfId="0" applyFill="1" applyBorder="1" applyAlignment="1">
      <alignment horizontal="center" vertical="center"/>
    </xf>
    <xf numFmtId="0" fontId="0" fillId="4" borderId="10" xfId="0" applyFill="1" applyBorder="1"/>
    <xf numFmtId="10" fontId="1" fillId="4" borderId="10" xfId="5" applyNumberFormat="1" applyFont="1" applyFill="1" applyBorder="1"/>
    <xf numFmtId="10" fontId="1" fillId="7" borderId="10" xfId="5" applyNumberFormat="1" applyFont="1" applyFill="1" applyBorder="1"/>
    <xf numFmtId="10" fontId="5" fillId="4" borderId="26" xfId="5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1" fillId="7" borderId="10" xfId="5" applyNumberFormat="1" applyFont="1" applyFill="1" applyBorder="1" applyAlignment="1">
      <alignment horizontal="center" vertical="center"/>
    </xf>
    <xf numFmtId="10" fontId="5" fillId="4" borderId="27" xfId="5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164" fontId="12" fillId="4" borderId="29" xfId="6" applyNumberFormat="1" applyFont="1" applyFill="1" applyBorder="1" applyAlignment="1">
      <alignment horizontal="centerContinuous" vertical="center"/>
    </xf>
    <xf numFmtId="164" fontId="12" fillId="0" borderId="29" xfId="6" applyNumberFormat="1" applyFont="1" applyBorder="1" applyAlignment="1">
      <alignment horizontal="centerContinuous" vertical="center"/>
    </xf>
    <xf numFmtId="164" fontId="12" fillId="0" borderId="30" xfId="6" applyNumberFormat="1" applyFont="1" applyBorder="1" applyAlignment="1">
      <alignment horizontal="centerContinuous" vertical="center"/>
    </xf>
    <xf numFmtId="164" fontId="12" fillId="0" borderId="31" xfId="6" applyNumberFormat="1" applyFont="1" applyBorder="1" applyAlignment="1">
      <alignment horizontal="centerContinuous" vertical="center"/>
    </xf>
    <xf numFmtId="164" fontId="13" fillId="0" borderId="0" xfId="6" applyNumberFormat="1" applyFont="1" applyBorder="1" applyAlignment="1">
      <alignment vertical="center"/>
    </xf>
    <xf numFmtId="164" fontId="13" fillId="4" borderId="0" xfId="6" applyNumberFormat="1" applyFont="1" applyFill="1" applyBorder="1" applyAlignment="1">
      <alignment horizontal="center" vertical="center"/>
    </xf>
    <xf numFmtId="164" fontId="12" fillId="0" borderId="0" xfId="6" applyNumberFormat="1" applyFont="1" applyBorder="1" applyAlignment="1">
      <alignment horizontal="center" vertical="center" wrapText="1"/>
    </xf>
    <xf numFmtId="164" fontId="15" fillId="4" borderId="20" xfId="6" applyNumberFormat="1" applyFont="1" applyFill="1" applyBorder="1" applyAlignment="1">
      <alignment vertical="center"/>
    </xf>
    <xf numFmtId="10" fontId="16" fillId="0" borderId="36" xfId="5" applyNumberFormat="1" applyFont="1" applyBorder="1" applyAlignment="1">
      <alignment vertical="center"/>
    </xf>
    <xf numFmtId="164" fontId="16" fillId="0" borderId="0" xfId="6" applyNumberFormat="1" applyFont="1" applyBorder="1" applyAlignment="1">
      <alignment vertical="center"/>
    </xf>
    <xf numFmtId="164" fontId="15" fillId="10" borderId="37" xfId="6" applyNumberFormat="1" applyFont="1" applyFill="1" applyBorder="1" applyAlignment="1">
      <alignment horizontal="left" vertical="center"/>
    </xf>
    <xf numFmtId="164" fontId="16" fillId="4" borderId="38" xfId="6" applyNumberFormat="1" applyFont="1" applyFill="1" applyBorder="1" applyAlignment="1">
      <alignment horizontal="center" vertical="center"/>
    </xf>
    <xf numFmtId="164" fontId="15" fillId="0" borderId="39" xfId="6" applyNumberFormat="1" applyFont="1" applyBorder="1" applyAlignment="1">
      <alignment horizontal="left" vertical="center"/>
    </xf>
    <xf numFmtId="164" fontId="15" fillId="0" borderId="0" xfId="6" applyNumberFormat="1" applyFont="1" applyBorder="1" applyAlignment="1">
      <alignment vertical="center"/>
    </xf>
    <xf numFmtId="164" fontId="15" fillId="4" borderId="0" xfId="6" applyNumberFormat="1" applyFont="1" applyFill="1" applyBorder="1" applyAlignment="1">
      <alignment vertical="center"/>
    </xf>
    <xf numFmtId="164" fontId="15" fillId="4" borderId="40" xfId="6" applyNumberFormat="1" applyFont="1" applyFill="1" applyBorder="1" applyAlignment="1">
      <alignment vertical="center"/>
    </xf>
    <xf numFmtId="164" fontId="16" fillId="4" borderId="41" xfId="6" applyNumberFormat="1" applyFont="1" applyFill="1" applyBorder="1" applyAlignment="1">
      <alignment horizontal="center" vertical="center"/>
    </xf>
    <xf numFmtId="164" fontId="15" fillId="0" borderId="37" xfId="6" applyNumberFormat="1" applyFont="1" applyBorder="1" applyAlignment="1">
      <alignment horizontal="left" vertical="center"/>
    </xf>
    <xf numFmtId="164" fontId="15" fillId="0" borderId="34" xfId="6" applyNumberFormat="1" applyFont="1" applyBorder="1" applyAlignment="1">
      <alignment vertical="center"/>
    </xf>
    <xf numFmtId="164" fontId="15" fillId="4" borderId="34" xfId="6" applyNumberFormat="1" applyFont="1" applyFill="1" applyBorder="1" applyAlignment="1">
      <alignment vertical="center"/>
    </xf>
    <xf numFmtId="164" fontId="15" fillId="4" borderId="35" xfId="6" applyNumberFormat="1" applyFont="1" applyFill="1" applyBorder="1" applyAlignment="1">
      <alignment vertical="center"/>
    </xf>
    <xf numFmtId="164" fontId="15" fillId="9" borderId="42" xfId="6" applyNumberFormat="1" applyFont="1" applyFill="1" applyBorder="1" applyAlignment="1">
      <alignment horizontal="center" vertical="center"/>
    </xf>
    <xf numFmtId="164" fontId="15" fillId="9" borderId="43" xfId="6" applyNumberFormat="1" applyFont="1" applyFill="1" applyBorder="1" applyAlignment="1">
      <alignment horizontal="left" vertical="center"/>
    </xf>
    <xf numFmtId="164" fontId="15" fillId="9" borderId="25" xfId="6" applyNumberFormat="1" applyFont="1" applyFill="1" applyBorder="1" applyAlignment="1">
      <alignment vertical="center"/>
    </xf>
    <xf numFmtId="164" fontId="15" fillId="9" borderId="44" xfId="6" applyNumberFormat="1" applyFont="1" applyFill="1" applyBorder="1" applyAlignment="1">
      <alignment vertical="center"/>
    </xf>
    <xf numFmtId="164" fontId="16" fillId="4" borderId="45" xfId="6" applyNumberFormat="1" applyFont="1" applyFill="1" applyBorder="1" applyAlignment="1">
      <alignment horizontal="left" vertical="center"/>
    </xf>
    <xf numFmtId="164" fontId="16" fillId="0" borderId="46" xfId="6" applyNumberFormat="1" applyFont="1" applyBorder="1" applyAlignment="1">
      <alignment vertical="center"/>
    </xf>
    <xf numFmtId="164" fontId="16" fillId="0" borderId="47" xfId="6" applyNumberFormat="1" applyFont="1" applyBorder="1" applyAlignment="1">
      <alignment vertical="center"/>
    </xf>
    <xf numFmtId="10" fontId="16" fillId="0" borderId="47" xfId="5" applyNumberFormat="1" applyFont="1" applyBorder="1" applyAlignment="1">
      <alignment vertical="center"/>
    </xf>
    <xf numFmtId="164" fontId="16" fillId="0" borderId="48" xfId="6" applyNumberFormat="1" applyFont="1" applyBorder="1" applyAlignment="1">
      <alignment vertical="center"/>
    </xf>
    <xf numFmtId="164" fontId="15" fillId="10" borderId="41" xfId="6" applyNumberFormat="1" applyFont="1" applyFill="1" applyBorder="1" applyAlignment="1">
      <alignment horizontal="center" vertical="center"/>
    </xf>
    <xf numFmtId="164" fontId="15" fillId="10" borderId="34" xfId="6" applyNumberFormat="1" applyFont="1" applyFill="1" applyBorder="1" applyAlignment="1">
      <alignment vertical="center"/>
    </xf>
    <xf numFmtId="10" fontId="15" fillId="10" borderId="50" xfId="5" applyNumberFormat="1" applyFont="1" applyFill="1" applyBorder="1" applyAlignment="1">
      <alignment vertical="center"/>
    </xf>
    <xf numFmtId="164" fontId="16" fillId="0" borderId="10" xfId="6" applyNumberFormat="1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43" fontId="20" fillId="2" borderId="10" xfId="1" applyNumberFormat="1" applyFont="1" applyFill="1" applyBorder="1" applyAlignment="1">
      <alignment horizontal="center" vertical="center" wrapText="1"/>
    </xf>
    <xf numFmtId="43" fontId="18" fillId="2" borderId="11" xfId="1" applyNumberFormat="1" applyFont="1" applyFill="1" applyBorder="1" applyAlignment="1">
      <alignment horizontal="center" vertical="center"/>
    </xf>
    <xf numFmtId="0" fontId="20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left" vertical="center" wrapText="1"/>
    </xf>
    <xf numFmtId="0" fontId="21" fillId="3" borderId="13" xfId="0" applyFont="1" applyFill="1" applyBorder="1" applyAlignment="1">
      <alignment horizontal="center" vertical="center" wrapText="1"/>
    </xf>
    <xf numFmtId="43" fontId="21" fillId="3" borderId="13" xfId="1" applyNumberFormat="1" applyFont="1" applyFill="1" applyBorder="1" applyAlignment="1">
      <alignment horizontal="center" vertical="center" wrapText="1"/>
    </xf>
    <xf numFmtId="43" fontId="21" fillId="3" borderId="20" xfId="1" applyNumberFormat="1" applyFont="1" applyFill="1" applyBorder="1" applyAlignment="1">
      <alignment horizontal="center" vertical="center" wrapText="1"/>
    </xf>
    <xf numFmtId="43" fontId="22" fillId="3" borderId="14" xfId="1" applyNumberFormat="1" applyFont="1" applyFill="1" applyBorder="1" applyAlignment="1">
      <alignment horizontal="center" vertical="center" wrapText="1"/>
    </xf>
    <xf numFmtId="0" fontId="2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0" xfId="2" applyFont="1" applyFill="1" applyBorder="1" applyAlignment="1">
      <alignment horizontal="center" vertical="center" wrapText="1"/>
    </xf>
    <xf numFmtId="0" fontId="21" fillId="5" borderId="16" xfId="2" applyFont="1" applyFill="1" applyBorder="1" applyAlignment="1">
      <alignment horizontal="left" vertical="center" wrapText="1"/>
    </xf>
    <xf numFmtId="43" fontId="21" fillId="5" borderId="10" xfId="3" applyFont="1" applyFill="1" applyBorder="1" applyAlignment="1">
      <alignment horizontal="center" vertical="center" wrapText="1"/>
    </xf>
    <xf numFmtId="43" fontId="19" fillId="0" borderId="10" xfId="1" applyFont="1" applyBorder="1" applyAlignment="1">
      <alignment horizontal="center" vertical="center" wrapText="1"/>
    </xf>
    <xf numFmtId="43" fontId="19" fillId="0" borderId="11" xfId="1" applyFont="1" applyBorder="1" applyAlignment="1">
      <alignment horizontal="center" vertical="center" wrapText="1"/>
    </xf>
    <xf numFmtId="43" fontId="23" fillId="0" borderId="11" xfId="1" applyNumberFormat="1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center" vertical="center"/>
    </xf>
    <xf numFmtId="43" fontId="19" fillId="2" borderId="2" xfId="0" applyNumberFormat="1" applyFont="1" applyFill="1" applyBorder="1" applyAlignment="1">
      <alignment horizontal="center" vertical="center"/>
    </xf>
    <xf numFmtId="43" fontId="18" fillId="2" borderId="15" xfId="0" applyNumberFormat="1" applyFont="1" applyFill="1" applyBorder="1" applyAlignment="1">
      <alignment horizontal="center" vertical="center"/>
    </xf>
    <xf numFmtId="43" fontId="18" fillId="2" borderId="18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center" vertical="center"/>
    </xf>
    <xf numFmtId="43" fontId="19" fillId="2" borderId="9" xfId="0" applyNumberFormat="1" applyFont="1" applyFill="1" applyBorder="1" applyAlignment="1">
      <alignment horizontal="center" vertical="center"/>
    </xf>
    <xf numFmtId="43" fontId="18" fillId="2" borderId="22" xfId="0" applyNumberFormat="1" applyFont="1" applyFill="1" applyBorder="1" applyAlignment="1">
      <alignment horizontal="center" vertical="center"/>
    </xf>
    <xf numFmtId="43" fontId="18" fillId="2" borderId="23" xfId="0" applyNumberFormat="1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left" vertical="center"/>
    </xf>
    <xf numFmtId="0" fontId="19" fillId="2" borderId="13" xfId="0" applyFont="1" applyFill="1" applyBorder="1" applyAlignment="1">
      <alignment horizontal="center" vertical="center"/>
    </xf>
    <xf numFmtId="43" fontId="19" fillId="2" borderId="13" xfId="0" applyNumberFormat="1" applyFont="1" applyFill="1" applyBorder="1" applyAlignment="1">
      <alignment horizontal="center" vertical="center"/>
    </xf>
    <xf numFmtId="43" fontId="18" fillId="2" borderId="14" xfId="0" applyNumberFormat="1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horizontal="center" vertical="center"/>
    </xf>
    <xf numFmtId="43" fontId="19" fillId="2" borderId="5" xfId="0" applyNumberFormat="1" applyFont="1" applyFill="1" applyBorder="1" applyAlignment="1">
      <alignment horizontal="center" vertical="center"/>
    </xf>
    <xf numFmtId="43" fontId="18" fillId="2" borderId="17" xfId="0" applyNumberFormat="1" applyFont="1" applyFill="1" applyBorder="1" applyAlignment="1">
      <alignment horizontal="center" vertical="center"/>
    </xf>
    <xf numFmtId="43" fontId="18" fillId="2" borderId="7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3" fillId="0" borderId="21" xfId="0" quotePrefix="1" applyNumberFormat="1" applyFont="1" applyFill="1" applyBorder="1" applyAlignment="1" applyProtection="1">
      <alignment horizontal="center" vertical="center" wrapText="1"/>
      <protection locked="0"/>
    </xf>
    <xf numFmtId="43" fontId="19" fillId="0" borderId="22" xfId="1" applyFont="1" applyBorder="1" applyAlignment="1">
      <alignment horizontal="center" vertical="center" wrapText="1"/>
    </xf>
    <xf numFmtId="43" fontId="23" fillId="0" borderId="23" xfId="1" applyNumberFormat="1" applyFont="1" applyFill="1" applyBorder="1" applyAlignment="1">
      <alignment horizontal="center" vertical="center" wrapText="1"/>
    </xf>
    <xf numFmtId="164" fontId="16" fillId="11" borderId="13" xfId="6" applyNumberFormat="1" applyFont="1" applyFill="1" applyBorder="1" applyAlignment="1">
      <alignment vertical="center"/>
    </xf>
    <xf numFmtId="164" fontId="16" fillId="0" borderId="13" xfId="6" applyNumberFormat="1" applyFont="1" applyFill="1" applyBorder="1" applyAlignment="1">
      <alignment vertical="center"/>
    </xf>
    <xf numFmtId="164" fontId="15" fillId="4" borderId="52" xfId="6" applyNumberFormat="1" applyFont="1" applyFill="1" applyBorder="1" applyAlignment="1">
      <alignment vertical="center"/>
    </xf>
    <xf numFmtId="164" fontId="14" fillId="4" borderId="53" xfId="6" applyNumberFormat="1" applyFont="1" applyFill="1" applyBorder="1" applyAlignment="1">
      <alignment horizontal="center" vertical="center"/>
    </xf>
    <xf numFmtId="164" fontId="16" fillId="4" borderId="53" xfId="6" applyNumberFormat="1" applyFont="1" applyFill="1" applyBorder="1" applyAlignment="1">
      <alignment vertical="center"/>
    </xf>
    <xf numFmtId="164" fontId="15" fillId="4" borderId="53" xfId="6" applyNumberFormat="1" applyFont="1" applyFill="1" applyBorder="1" applyAlignment="1">
      <alignment horizontal="right" vertical="center"/>
    </xf>
    <xf numFmtId="10" fontId="16" fillId="0" borderId="54" xfId="5" applyNumberFormat="1" applyFont="1" applyBorder="1" applyAlignment="1">
      <alignment vertical="center"/>
    </xf>
    <xf numFmtId="164" fontId="12" fillId="9" borderId="55" xfId="6" applyNumberFormat="1" applyFont="1" applyFill="1" applyBorder="1" applyAlignment="1">
      <alignment horizontal="center" vertical="center" wrapText="1"/>
    </xf>
    <xf numFmtId="164" fontId="12" fillId="9" borderId="56" xfId="6" applyNumberFormat="1" applyFont="1" applyFill="1" applyBorder="1" applyAlignment="1">
      <alignment horizontal="center" vertical="center" wrapText="1"/>
    </xf>
    <xf numFmtId="164" fontId="12" fillId="9" borderId="57" xfId="6" applyNumberFormat="1" applyFont="1" applyFill="1" applyBorder="1" applyAlignment="1">
      <alignment horizontal="center" vertical="center" wrapText="1"/>
    </xf>
    <xf numFmtId="164" fontId="12" fillId="9" borderId="58" xfId="6" applyNumberFormat="1" applyFont="1" applyFill="1" applyBorder="1" applyAlignment="1">
      <alignment horizontal="center" vertical="center" wrapText="1"/>
    </xf>
    <xf numFmtId="164" fontId="16" fillId="0" borderId="12" xfId="6" applyNumberFormat="1" applyFont="1" applyFill="1" applyBorder="1" applyAlignment="1">
      <alignment vertical="center"/>
    </xf>
    <xf numFmtId="164" fontId="14" fillId="4" borderId="28" xfId="6" applyNumberFormat="1" applyFont="1" applyFill="1" applyBorder="1" applyAlignment="1">
      <alignment horizontal="center" vertical="center"/>
    </xf>
    <xf numFmtId="164" fontId="16" fillId="0" borderId="13" xfId="6" applyNumberFormat="1" applyFont="1" applyBorder="1" applyAlignment="1">
      <alignment vertical="center"/>
    </xf>
    <xf numFmtId="164" fontId="16" fillId="11" borderId="9" xfId="6" applyNumberFormat="1" applyFont="1" applyFill="1" applyBorder="1" applyAlignment="1">
      <alignment vertical="center"/>
    </xf>
    <xf numFmtId="164" fontId="12" fillId="0" borderId="61" xfId="6" applyNumberFormat="1" applyFont="1" applyBorder="1" applyAlignment="1">
      <alignment horizontal="left" vertical="center"/>
    </xf>
    <xf numFmtId="164" fontId="16" fillId="10" borderId="34" xfId="6" applyNumberFormat="1" applyFont="1" applyFill="1" applyBorder="1" applyAlignment="1">
      <alignment vertical="center"/>
    </xf>
    <xf numFmtId="164" fontId="16" fillId="10" borderId="49" xfId="6" applyNumberFormat="1" applyFont="1" applyFill="1" applyBorder="1" applyAlignment="1">
      <alignment vertical="center"/>
    </xf>
    <xf numFmtId="164" fontId="16" fillId="0" borderId="34" xfId="6" applyNumberFormat="1" applyFont="1" applyBorder="1" applyAlignment="1">
      <alignment vertical="center"/>
    </xf>
    <xf numFmtId="164" fontId="15" fillId="9" borderId="24" xfId="6" applyNumberFormat="1" applyFont="1" applyFill="1" applyBorder="1" applyAlignment="1">
      <alignment vertical="center"/>
    </xf>
    <xf numFmtId="164" fontId="15" fillId="9" borderId="26" xfId="6" applyNumberFormat="1" applyFont="1" applyFill="1" applyBorder="1" applyAlignment="1">
      <alignment vertical="center"/>
    </xf>
    <xf numFmtId="43" fontId="19" fillId="0" borderId="0" xfId="0" applyNumberFormat="1" applyFont="1" applyAlignment="1">
      <alignment horizontal="center" vertical="center"/>
    </xf>
    <xf numFmtId="43" fontId="19" fillId="0" borderId="0" xfId="0" applyNumberFormat="1" applyFont="1" applyBorder="1" applyAlignment="1">
      <alignment horizontal="center" vertical="center"/>
    </xf>
    <xf numFmtId="0" fontId="21" fillId="5" borderId="9" xfId="2" applyFont="1" applyFill="1" applyBorder="1" applyAlignment="1">
      <alignment horizontal="center" vertical="center" wrapText="1"/>
    </xf>
    <xf numFmtId="0" fontId="21" fillId="5" borderId="9" xfId="2" applyFont="1" applyFill="1" applyBorder="1" applyAlignment="1">
      <alignment horizontal="left" vertical="center" wrapText="1"/>
    </xf>
    <xf numFmtId="43" fontId="21" fillId="5" borderId="9" xfId="3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21" fillId="5" borderId="16" xfId="2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0" fontId="20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left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2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0" xfId="2" applyFont="1" applyFill="1" applyBorder="1" applyAlignment="1">
      <alignment horizontal="center" vertical="center" wrapText="1"/>
    </xf>
    <xf numFmtId="0" fontId="21" fillId="5" borderId="16" xfId="2" applyFont="1" applyFill="1" applyBorder="1" applyAlignment="1">
      <alignment horizontal="left" vertical="center" wrapText="1"/>
    </xf>
    <xf numFmtId="43" fontId="21" fillId="5" borderId="10" xfId="9" applyFont="1" applyFill="1" applyBorder="1" applyAlignment="1">
      <alignment horizontal="center" vertical="center" wrapText="1"/>
    </xf>
    <xf numFmtId="43" fontId="22" fillId="3" borderId="20" xfId="1" applyNumberFormat="1" applyFont="1" applyFill="1" applyBorder="1" applyAlignment="1">
      <alignment horizontal="center" vertical="center" wrapText="1"/>
    </xf>
    <xf numFmtId="43" fontId="18" fillId="2" borderId="19" xfId="1" applyNumberFormat="1" applyFont="1" applyFill="1" applyBorder="1" applyAlignment="1">
      <alignment horizontal="center" vertical="center"/>
    </xf>
    <xf numFmtId="43" fontId="18" fillId="2" borderId="4" xfId="1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left" vertical="center"/>
    </xf>
    <xf numFmtId="3" fontId="18" fillId="2" borderId="19" xfId="0" applyNumberFormat="1" applyFont="1" applyFill="1" applyBorder="1" applyAlignment="1">
      <alignment horizontal="center" vertical="center"/>
    </xf>
    <xf numFmtId="3" fontId="18" fillId="2" borderId="10" xfId="0" applyNumberFormat="1" applyFont="1" applyFill="1" applyBorder="1" applyAlignment="1">
      <alignment horizontal="center" vertical="center"/>
    </xf>
    <xf numFmtId="43" fontId="18" fillId="2" borderId="19" xfId="0" applyNumberFormat="1" applyFont="1" applyFill="1" applyBorder="1" applyAlignment="1">
      <alignment horizontal="center" vertical="center"/>
    </xf>
    <xf numFmtId="43" fontId="18" fillId="2" borderId="10" xfId="0" applyNumberFormat="1" applyFont="1" applyFill="1" applyBorder="1" applyAlignment="1">
      <alignment horizontal="center" vertical="center"/>
    </xf>
    <xf numFmtId="164" fontId="12" fillId="9" borderId="59" xfId="6" applyNumberFormat="1" applyFont="1" applyFill="1" applyBorder="1" applyAlignment="1">
      <alignment horizontal="center" vertical="center" wrapText="1"/>
    </xf>
    <xf numFmtId="164" fontId="12" fillId="9" borderId="51" xfId="6" applyNumberFormat="1" applyFont="1" applyFill="1" applyBorder="1" applyAlignment="1">
      <alignment horizontal="center" vertical="center" wrapText="1"/>
    </xf>
    <xf numFmtId="164" fontId="12" fillId="9" borderId="62" xfId="6" applyNumberFormat="1" applyFont="1" applyFill="1" applyBorder="1" applyAlignment="1">
      <alignment horizontal="center" vertical="center" wrapText="1"/>
    </xf>
    <xf numFmtId="164" fontId="12" fillId="9" borderId="63" xfId="6" applyNumberFormat="1" applyFont="1" applyFill="1" applyBorder="1" applyAlignment="1">
      <alignment horizontal="center" vertical="center" wrapText="1"/>
    </xf>
    <xf numFmtId="164" fontId="13" fillId="8" borderId="59" xfId="6" applyNumberFormat="1" applyFont="1" applyFill="1" applyBorder="1" applyAlignment="1">
      <alignment horizontal="center" vertical="center"/>
    </xf>
    <xf numFmtId="164" fontId="13" fillId="8" borderId="60" xfId="6" applyNumberFormat="1" applyFont="1" applyFill="1" applyBorder="1" applyAlignment="1">
      <alignment horizontal="center" vertical="center"/>
    </xf>
    <xf numFmtId="164" fontId="13" fillId="8" borderId="32" xfId="6" applyNumberFormat="1" applyFont="1" applyFill="1" applyBorder="1" applyAlignment="1">
      <alignment horizontal="center" vertical="center"/>
    </xf>
    <xf numFmtId="164" fontId="13" fillId="8" borderId="33" xfId="6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6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right" vertical="center" wrapText="1"/>
    </xf>
    <xf numFmtId="0" fontId="0" fillId="4" borderId="0" xfId="0" applyFill="1" applyAlignment="1">
      <alignment horizontal="center"/>
    </xf>
    <xf numFmtId="0" fontId="8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0" fillId="4" borderId="2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</cellXfs>
  <cellStyles count="11">
    <cellStyle name="Normal" xfId="0" builtinId="0"/>
    <cellStyle name="Normal 2" xfId="2" xr:uid="{00000000-0005-0000-0000-000001000000}"/>
    <cellStyle name="Normal 3" xfId="4" xr:uid="{00000000-0005-0000-0000-000002000000}"/>
    <cellStyle name="Normal 9" xfId="7" xr:uid="{00000000-0005-0000-0000-000003000000}"/>
    <cellStyle name="Porcentagem" xfId="5" builtinId="5"/>
    <cellStyle name="Separador de milhares 2" xfId="6" xr:uid="{00000000-0005-0000-0000-000005000000}"/>
    <cellStyle name="Separador de milhares 2 2" xfId="10" xr:uid="{00000000-0005-0000-0000-000006000000}"/>
    <cellStyle name="Vírgula" xfId="1" builtinId="3"/>
    <cellStyle name="Vírgula 2" xfId="3" xr:uid="{00000000-0005-0000-0000-000008000000}"/>
    <cellStyle name="Vírgula 2 2" xfId="9" xr:uid="{00000000-0005-0000-0000-000009000000}"/>
    <cellStyle name="Vírgula 3" xfId="8" xr:uid="{00000000-0005-0000-0000-00000A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0</xdr:rowOff>
    </xdr:from>
    <xdr:ext cx="184731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8686800" y="45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86868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</xdr:row>
      <xdr:rowOff>0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8686800" y="45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8686800" y="198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686800" y="198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8686800" y="426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8686800" y="426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86868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86868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8686800" y="35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8686800" y="35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8678333" y="2180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8678333" y="2180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8678333" y="2180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8678333" y="2180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8678333" y="3323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8678333" y="3323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8678333" y="784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8678333" y="784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8678333" y="84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8678333" y="84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8678333" y="860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8678333" y="860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8678333" y="72178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8678333" y="72178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8678333" y="7789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8678333" y="7789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31" name="CaixaDeTexto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8678333" y="83608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32" name="CaixaDeTexto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8678333" y="83608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8678333" y="612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34" name="CaixaDeTexto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8678333" y="612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8678333" y="631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36" name="CaixaDeTexto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8678333" y="631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37" name="CaixaDeTexto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8678333" y="631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38" name="CaixaDeTexto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8678333" y="631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39" name="CaixaDeTexto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8678333" y="688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40" name="CaixaDeTexto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/>
      </xdr:nvSpPr>
      <xdr:spPr>
        <a:xfrm>
          <a:off x="8678333" y="688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41" name="CaixaDeTexto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/>
      </xdr:nvSpPr>
      <xdr:spPr>
        <a:xfrm>
          <a:off x="8678333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42" name="CaixaDeTexto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/>
      </xdr:nvSpPr>
      <xdr:spPr>
        <a:xfrm>
          <a:off x="8678333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43" name="CaixaDeTexto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/>
      </xdr:nvSpPr>
      <xdr:spPr>
        <a:xfrm>
          <a:off x="8678333" y="465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44" name="CaixaDeTexto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/>
      </xdr:nvSpPr>
      <xdr:spPr>
        <a:xfrm>
          <a:off x="8678333" y="465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45" name="CaixaDeTexto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8678333" y="465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46" name="CaixaDeTexto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/>
      </xdr:nvSpPr>
      <xdr:spPr>
        <a:xfrm>
          <a:off x="8678333" y="465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47" name="CaixaDeTexto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/>
      </xdr:nvSpPr>
      <xdr:spPr>
        <a:xfrm>
          <a:off x="8678333" y="3704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48" name="CaixaDeTexto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/>
      </xdr:nvSpPr>
      <xdr:spPr>
        <a:xfrm>
          <a:off x="8678333" y="3704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</xdr:row>
      <xdr:rowOff>0</xdr:rowOff>
    </xdr:from>
    <xdr:ext cx="184731" cy="264560"/>
    <xdr:sp macro="" textlink="">
      <xdr:nvSpPr>
        <xdr:cNvPr id="49" name="CaixaDeTexto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/>
      </xdr:nvSpPr>
      <xdr:spPr>
        <a:xfrm>
          <a:off x="8753475" y="45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</xdr:row>
      <xdr:rowOff>0</xdr:rowOff>
    </xdr:from>
    <xdr:ext cx="184731" cy="264560"/>
    <xdr:sp macro="" textlink="">
      <xdr:nvSpPr>
        <xdr:cNvPr id="50" name="CaixaDeTexto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/>
      </xdr:nvSpPr>
      <xdr:spPr>
        <a:xfrm>
          <a:off x="8753475" y="45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51" name="CaixaDeTexto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/>
      </xdr:nvSpPr>
      <xdr:spPr>
        <a:xfrm>
          <a:off x="8678333" y="574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52" name="CaixaDeTexto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/>
      </xdr:nvSpPr>
      <xdr:spPr>
        <a:xfrm>
          <a:off x="8678333" y="574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53" name="CaixaDeTexto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/>
      </xdr:nvSpPr>
      <xdr:spPr>
        <a:xfrm>
          <a:off x="8678333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54" name="CaixaDeTexto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/>
      </xdr:nvSpPr>
      <xdr:spPr>
        <a:xfrm>
          <a:off x="8678333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55" name="CaixaDeTexto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/>
      </xdr:nvSpPr>
      <xdr:spPr>
        <a:xfrm>
          <a:off x="8678333" y="60748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56" name="CaixaDeTexto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/>
      </xdr:nvSpPr>
      <xdr:spPr>
        <a:xfrm>
          <a:off x="8678333" y="60748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7" name="CaixaDeTexto 56">
          <a:extLst>
            <a:ext uri="{FF2B5EF4-FFF2-40B4-BE49-F238E27FC236}">
              <a16:creationId xmlns:a16="http://schemas.microsoft.com/office/drawing/2014/main" id="{FD9B7D56-B0DF-4718-B044-20E08C309C44}"/>
            </a:ext>
          </a:extLst>
        </xdr:cNvPr>
        <xdr:cNvSpPr txBox="1"/>
      </xdr:nvSpPr>
      <xdr:spPr>
        <a:xfrm>
          <a:off x="6505222" y="3527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8" name="CaixaDeTexto 57">
          <a:extLst>
            <a:ext uri="{FF2B5EF4-FFF2-40B4-BE49-F238E27FC236}">
              <a16:creationId xmlns:a16="http://schemas.microsoft.com/office/drawing/2014/main" id="{183CE4B9-D7A7-4326-A9BD-5EEBBF8AED3D}"/>
            </a:ext>
          </a:extLst>
        </xdr:cNvPr>
        <xdr:cNvSpPr txBox="1"/>
      </xdr:nvSpPr>
      <xdr:spPr>
        <a:xfrm>
          <a:off x="6505222" y="3527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9" name="CaixaDeTexto 58">
          <a:extLst>
            <a:ext uri="{FF2B5EF4-FFF2-40B4-BE49-F238E27FC236}">
              <a16:creationId xmlns:a16="http://schemas.microsoft.com/office/drawing/2014/main" id="{7486B9C0-3909-4D7E-90EA-0B10DAC7019D}"/>
            </a:ext>
          </a:extLst>
        </xdr:cNvPr>
        <xdr:cNvSpPr txBox="1"/>
      </xdr:nvSpPr>
      <xdr:spPr>
        <a:xfrm>
          <a:off x="6505222" y="3527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60" name="CaixaDeTexto 59">
          <a:extLst>
            <a:ext uri="{FF2B5EF4-FFF2-40B4-BE49-F238E27FC236}">
              <a16:creationId xmlns:a16="http://schemas.microsoft.com/office/drawing/2014/main" id="{96428F2C-4DEC-43A5-9888-D69D63F936AB}"/>
            </a:ext>
          </a:extLst>
        </xdr:cNvPr>
        <xdr:cNvSpPr txBox="1"/>
      </xdr:nvSpPr>
      <xdr:spPr>
        <a:xfrm>
          <a:off x="6505222" y="3527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61" name="CaixaDeTexto 60">
          <a:extLst>
            <a:ext uri="{FF2B5EF4-FFF2-40B4-BE49-F238E27FC236}">
              <a16:creationId xmlns:a16="http://schemas.microsoft.com/office/drawing/2014/main" id="{8165E823-4913-49C2-B761-B2392868CA17}"/>
            </a:ext>
          </a:extLst>
        </xdr:cNvPr>
        <xdr:cNvSpPr txBox="1"/>
      </xdr:nvSpPr>
      <xdr:spPr>
        <a:xfrm>
          <a:off x="6505222" y="20602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62" name="CaixaDeTexto 61">
          <a:extLst>
            <a:ext uri="{FF2B5EF4-FFF2-40B4-BE49-F238E27FC236}">
              <a16:creationId xmlns:a16="http://schemas.microsoft.com/office/drawing/2014/main" id="{9E585C83-E79D-495E-808D-1646DAF2136A}"/>
            </a:ext>
          </a:extLst>
        </xdr:cNvPr>
        <xdr:cNvSpPr txBox="1"/>
      </xdr:nvSpPr>
      <xdr:spPr>
        <a:xfrm>
          <a:off x="6505222" y="20602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63" name="CaixaDeTexto 62">
          <a:extLst>
            <a:ext uri="{FF2B5EF4-FFF2-40B4-BE49-F238E27FC236}">
              <a16:creationId xmlns:a16="http://schemas.microsoft.com/office/drawing/2014/main" id="{0801B581-4950-4753-AD14-3FBE86BCF44C}"/>
            </a:ext>
          </a:extLst>
        </xdr:cNvPr>
        <xdr:cNvSpPr txBox="1"/>
      </xdr:nvSpPr>
      <xdr:spPr>
        <a:xfrm>
          <a:off x="6505222" y="20602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64" name="CaixaDeTexto 63">
          <a:extLst>
            <a:ext uri="{FF2B5EF4-FFF2-40B4-BE49-F238E27FC236}">
              <a16:creationId xmlns:a16="http://schemas.microsoft.com/office/drawing/2014/main" id="{9C97029D-FB1B-4E4E-8744-88883089C2E9}"/>
            </a:ext>
          </a:extLst>
        </xdr:cNvPr>
        <xdr:cNvSpPr txBox="1"/>
      </xdr:nvSpPr>
      <xdr:spPr>
        <a:xfrm>
          <a:off x="6505222" y="20602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65" name="CaixaDeTexto 64">
          <a:extLst>
            <a:ext uri="{FF2B5EF4-FFF2-40B4-BE49-F238E27FC236}">
              <a16:creationId xmlns:a16="http://schemas.microsoft.com/office/drawing/2014/main" id="{DD7E7449-A042-4CCA-A1CB-8C9444BF1FF2}"/>
            </a:ext>
          </a:extLst>
        </xdr:cNvPr>
        <xdr:cNvSpPr txBox="1"/>
      </xdr:nvSpPr>
      <xdr:spPr>
        <a:xfrm>
          <a:off x="6505222" y="258938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66" name="CaixaDeTexto 65">
          <a:extLst>
            <a:ext uri="{FF2B5EF4-FFF2-40B4-BE49-F238E27FC236}">
              <a16:creationId xmlns:a16="http://schemas.microsoft.com/office/drawing/2014/main" id="{A376C6BD-7C84-4F6B-8F8D-824B1EE596AA}"/>
            </a:ext>
          </a:extLst>
        </xdr:cNvPr>
        <xdr:cNvSpPr txBox="1"/>
      </xdr:nvSpPr>
      <xdr:spPr>
        <a:xfrm>
          <a:off x="6505222" y="258938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67" name="CaixaDeTexto 66">
          <a:extLst>
            <a:ext uri="{FF2B5EF4-FFF2-40B4-BE49-F238E27FC236}">
              <a16:creationId xmlns:a16="http://schemas.microsoft.com/office/drawing/2014/main" id="{D770FD1C-F79F-4DCF-A791-A849B09177B8}"/>
            </a:ext>
          </a:extLst>
        </xdr:cNvPr>
        <xdr:cNvSpPr txBox="1"/>
      </xdr:nvSpPr>
      <xdr:spPr>
        <a:xfrm>
          <a:off x="6505222" y="258938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68" name="CaixaDeTexto 67">
          <a:extLst>
            <a:ext uri="{FF2B5EF4-FFF2-40B4-BE49-F238E27FC236}">
              <a16:creationId xmlns:a16="http://schemas.microsoft.com/office/drawing/2014/main" id="{8F9AE752-8825-4A66-A16E-0EA1DC6DC280}"/>
            </a:ext>
          </a:extLst>
        </xdr:cNvPr>
        <xdr:cNvSpPr txBox="1"/>
      </xdr:nvSpPr>
      <xdr:spPr>
        <a:xfrm>
          <a:off x="6505222" y="258938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69" name="CaixaDeTexto 68">
          <a:extLst>
            <a:ext uri="{FF2B5EF4-FFF2-40B4-BE49-F238E27FC236}">
              <a16:creationId xmlns:a16="http://schemas.microsoft.com/office/drawing/2014/main" id="{3F279B98-0143-4CF9-93B3-FAF6FB2E0B4D}"/>
            </a:ext>
          </a:extLst>
        </xdr:cNvPr>
        <xdr:cNvSpPr txBox="1"/>
      </xdr:nvSpPr>
      <xdr:spPr>
        <a:xfrm>
          <a:off x="6505222" y="4353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70" name="CaixaDeTexto 69">
          <a:extLst>
            <a:ext uri="{FF2B5EF4-FFF2-40B4-BE49-F238E27FC236}">
              <a16:creationId xmlns:a16="http://schemas.microsoft.com/office/drawing/2014/main" id="{854E4996-93CD-4D36-B3C3-41C1AC9C5F84}"/>
            </a:ext>
          </a:extLst>
        </xdr:cNvPr>
        <xdr:cNvSpPr txBox="1"/>
      </xdr:nvSpPr>
      <xdr:spPr>
        <a:xfrm>
          <a:off x="6505222" y="4353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71" name="CaixaDeTexto 70">
          <a:extLst>
            <a:ext uri="{FF2B5EF4-FFF2-40B4-BE49-F238E27FC236}">
              <a16:creationId xmlns:a16="http://schemas.microsoft.com/office/drawing/2014/main" id="{65F87385-6F54-4519-BC7B-02B5C4CA1D98}"/>
            </a:ext>
          </a:extLst>
        </xdr:cNvPr>
        <xdr:cNvSpPr txBox="1"/>
      </xdr:nvSpPr>
      <xdr:spPr>
        <a:xfrm>
          <a:off x="6505222" y="4353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72" name="CaixaDeTexto 71">
          <a:extLst>
            <a:ext uri="{FF2B5EF4-FFF2-40B4-BE49-F238E27FC236}">
              <a16:creationId xmlns:a16="http://schemas.microsoft.com/office/drawing/2014/main" id="{9EBFA93F-DCE7-4D13-869D-0D37EB6D9D58}"/>
            </a:ext>
          </a:extLst>
        </xdr:cNvPr>
        <xdr:cNvSpPr txBox="1"/>
      </xdr:nvSpPr>
      <xdr:spPr>
        <a:xfrm>
          <a:off x="6505222" y="4353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73" name="CaixaDeTexto 72">
          <a:extLst>
            <a:ext uri="{FF2B5EF4-FFF2-40B4-BE49-F238E27FC236}">
              <a16:creationId xmlns:a16="http://schemas.microsoft.com/office/drawing/2014/main" id="{FE670477-409A-44BE-8192-D02DD59350CF}"/>
            </a:ext>
          </a:extLst>
        </xdr:cNvPr>
        <xdr:cNvSpPr txBox="1"/>
      </xdr:nvSpPr>
      <xdr:spPr>
        <a:xfrm>
          <a:off x="6505222" y="4353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74" name="CaixaDeTexto 73">
          <a:extLst>
            <a:ext uri="{FF2B5EF4-FFF2-40B4-BE49-F238E27FC236}">
              <a16:creationId xmlns:a16="http://schemas.microsoft.com/office/drawing/2014/main" id="{E0B455AA-A59F-475D-A57F-0D283AD510B0}"/>
            </a:ext>
          </a:extLst>
        </xdr:cNvPr>
        <xdr:cNvSpPr txBox="1"/>
      </xdr:nvSpPr>
      <xdr:spPr>
        <a:xfrm>
          <a:off x="6505222" y="4353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75" name="CaixaDeTexto 74">
          <a:extLst>
            <a:ext uri="{FF2B5EF4-FFF2-40B4-BE49-F238E27FC236}">
              <a16:creationId xmlns:a16="http://schemas.microsoft.com/office/drawing/2014/main" id="{E827A0C7-43FD-4973-A38B-943C53309C5A}"/>
            </a:ext>
          </a:extLst>
        </xdr:cNvPr>
        <xdr:cNvSpPr txBox="1"/>
      </xdr:nvSpPr>
      <xdr:spPr>
        <a:xfrm>
          <a:off x="6505222" y="4353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76" name="CaixaDeTexto 75">
          <a:extLst>
            <a:ext uri="{FF2B5EF4-FFF2-40B4-BE49-F238E27FC236}">
              <a16:creationId xmlns:a16="http://schemas.microsoft.com/office/drawing/2014/main" id="{9CD6F247-618B-46FA-BA0D-063C5A366D50}"/>
            </a:ext>
          </a:extLst>
        </xdr:cNvPr>
        <xdr:cNvSpPr txBox="1"/>
      </xdr:nvSpPr>
      <xdr:spPr>
        <a:xfrm>
          <a:off x="6505222" y="4353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77" name="CaixaDeTexto 76">
          <a:extLst>
            <a:ext uri="{FF2B5EF4-FFF2-40B4-BE49-F238E27FC236}">
              <a16:creationId xmlns:a16="http://schemas.microsoft.com/office/drawing/2014/main" id="{E86E4654-08A8-4446-B789-66739A21D0C4}"/>
            </a:ext>
          </a:extLst>
        </xdr:cNvPr>
        <xdr:cNvSpPr txBox="1"/>
      </xdr:nvSpPr>
      <xdr:spPr>
        <a:xfrm>
          <a:off x="6207125" y="126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78" name="CaixaDeTexto 77">
          <a:extLst>
            <a:ext uri="{FF2B5EF4-FFF2-40B4-BE49-F238E27FC236}">
              <a16:creationId xmlns:a16="http://schemas.microsoft.com/office/drawing/2014/main" id="{5393038D-1910-49E5-AFBF-3917510D4855}"/>
            </a:ext>
          </a:extLst>
        </xdr:cNvPr>
        <xdr:cNvSpPr txBox="1"/>
      </xdr:nvSpPr>
      <xdr:spPr>
        <a:xfrm>
          <a:off x="6207125" y="126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79" name="CaixaDeTexto 78">
          <a:extLst>
            <a:ext uri="{FF2B5EF4-FFF2-40B4-BE49-F238E27FC236}">
              <a16:creationId xmlns:a16="http://schemas.microsoft.com/office/drawing/2014/main" id="{1286BCB2-95BF-478B-BB7C-AEDBC98A3019}"/>
            </a:ext>
          </a:extLst>
        </xdr:cNvPr>
        <xdr:cNvSpPr txBox="1"/>
      </xdr:nvSpPr>
      <xdr:spPr>
        <a:xfrm>
          <a:off x="6207125" y="126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80" name="CaixaDeTexto 79">
          <a:extLst>
            <a:ext uri="{FF2B5EF4-FFF2-40B4-BE49-F238E27FC236}">
              <a16:creationId xmlns:a16="http://schemas.microsoft.com/office/drawing/2014/main" id="{E42441FF-B9DE-4ADD-AF3D-A1A6C44A54A0}"/>
            </a:ext>
          </a:extLst>
        </xdr:cNvPr>
        <xdr:cNvSpPr txBox="1"/>
      </xdr:nvSpPr>
      <xdr:spPr>
        <a:xfrm>
          <a:off x="6207125" y="126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81" name="CaixaDeTexto 80">
          <a:extLst>
            <a:ext uri="{FF2B5EF4-FFF2-40B4-BE49-F238E27FC236}">
              <a16:creationId xmlns:a16="http://schemas.microsoft.com/office/drawing/2014/main" id="{5F6CB9F2-5A2A-4166-B35C-42D081922FAA}"/>
            </a:ext>
          </a:extLst>
        </xdr:cNvPr>
        <xdr:cNvSpPr txBox="1"/>
      </xdr:nvSpPr>
      <xdr:spPr>
        <a:xfrm>
          <a:off x="6445250" y="179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82" name="CaixaDeTexto 81">
          <a:extLst>
            <a:ext uri="{FF2B5EF4-FFF2-40B4-BE49-F238E27FC236}">
              <a16:creationId xmlns:a16="http://schemas.microsoft.com/office/drawing/2014/main" id="{32C4BA66-AAE5-42F6-84F2-B706F843C069}"/>
            </a:ext>
          </a:extLst>
        </xdr:cNvPr>
        <xdr:cNvSpPr txBox="1"/>
      </xdr:nvSpPr>
      <xdr:spPr>
        <a:xfrm>
          <a:off x="6445250" y="179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83" name="CaixaDeTexto 82">
          <a:extLst>
            <a:ext uri="{FF2B5EF4-FFF2-40B4-BE49-F238E27FC236}">
              <a16:creationId xmlns:a16="http://schemas.microsoft.com/office/drawing/2014/main" id="{7694A9A2-2D3F-431E-837E-4B1963D0A962}"/>
            </a:ext>
          </a:extLst>
        </xdr:cNvPr>
        <xdr:cNvSpPr txBox="1"/>
      </xdr:nvSpPr>
      <xdr:spPr>
        <a:xfrm>
          <a:off x="6445250" y="179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84" name="CaixaDeTexto 83">
          <a:extLst>
            <a:ext uri="{FF2B5EF4-FFF2-40B4-BE49-F238E27FC236}">
              <a16:creationId xmlns:a16="http://schemas.microsoft.com/office/drawing/2014/main" id="{072EE7EA-48A7-4976-A493-1A3624AE1A14}"/>
            </a:ext>
          </a:extLst>
        </xdr:cNvPr>
        <xdr:cNvSpPr txBox="1"/>
      </xdr:nvSpPr>
      <xdr:spPr>
        <a:xfrm>
          <a:off x="6445250" y="179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85" name="CaixaDeTexto 84">
          <a:extLst>
            <a:ext uri="{FF2B5EF4-FFF2-40B4-BE49-F238E27FC236}">
              <a16:creationId xmlns:a16="http://schemas.microsoft.com/office/drawing/2014/main" id="{1DDA373A-FC0A-4856-B022-485E824D539C}"/>
            </a:ext>
          </a:extLst>
        </xdr:cNvPr>
        <xdr:cNvSpPr txBox="1"/>
      </xdr:nvSpPr>
      <xdr:spPr>
        <a:xfrm>
          <a:off x="6445250" y="2198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86" name="CaixaDeTexto 85">
          <a:extLst>
            <a:ext uri="{FF2B5EF4-FFF2-40B4-BE49-F238E27FC236}">
              <a16:creationId xmlns:a16="http://schemas.microsoft.com/office/drawing/2014/main" id="{AE6E7BFE-7D25-4852-8CDF-134CFDA5DD4B}"/>
            </a:ext>
          </a:extLst>
        </xdr:cNvPr>
        <xdr:cNvSpPr txBox="1"/>
      </xdr:nvSpPr>
      <xdr:spPr>
        <a:xfrm>
          <a:off x="6445250" y="2198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87" name="CaixaDeTexto 86">
          <a:extLst>
            <a:ext uri="{FF2B5EF4-FFF2-40B4-BE49-F238E27FC236}">
              <a16:creationId xmlns:a16="http://schemas.microsoft.com/office/drawing/2014/main" id="{730F5934-B8F2-4BEF-A03A-128B116A28FC}"/>
            </a:ext>
          </a:extLst>
        </xdr:cNvPr>
        <xdr:cNvSpPr txBox="1"/>
      </xdr:nvSpPr>
      <xdr:spPr>
        <a:xfrm>
          <a:off x="6445250" y="2198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88" name="CaixaDeTexto 87">
          <a:extLst>
            <a:ext uri="{FF2B5EF4-FFF2-40B4-BE49-F238E27FC236}">
              <a16:creationId xmlns:a16="http://schemas.microsoft.com/office/drawing/2014/main" id="{B16F57F4-BAEA-425F-AAD7-04503F97AE1A}"/>
            </a:ext>
          </a:extLst>
        </xdr:cNvPr>
        <xdr:cNvSpPr txBox="1"/>
      </xdr:nvSpPr>
      <xdr:spPr>
        <a:xfrm>
          <a:off x="6445250" y="2198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89" name="CaixaDeTexto 88">
          <a:extLst>
            <a:ext uri="{FF2B5EF4-FFF2-40B4-BE49-F238E27FC236}">
              <a16:creationId xmlns:a16="http://schemas.microsoft.com/office/drawing/2014/main" id="{461BE176-C059-4AF9-A059-23FF052D9367}"/>
            </a:ext>
          </a:extLst>
        </xdr:cNvPr>
        <xdr:cNvSpPr txBox="1"/>
      </xdr:nvSpPr>
      <xdr:spPr>
        <a:xfrm>
          <a:off x="6445250" y="2392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90" name="CaixaDeTexto 89">
          <a:extLst>
            <a:ext uri="{FF2B5EF4-FFF2-40B4-BE49-F238E27FC236}">
              <a16:creationId xmlns:a16="http://schemas.microsoft.com/office/drawing/2014/main" id="{31AFB237-799B-4D73-AF95-1907706E33D8}"/>
            </a:ext>
          </a:extLst>
        </xdr:cNvPr>
        <xdr:cNvSpPr txBox="1"/>
      </xdr:nvSpPr>
      <xdr:spPr>
        <a:xfrm>
          <a:off x="6445250" y="2392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91" name="CaixaDeTexto 90">
          <a:extLst>
            <a:ext uri="{FF2B5EF4-FFF2-40B4-BE49-F238E27FC236}">
              <a16:creationId xmlns:a16="http://schemas.microsoft.com/office/drawing/2014/main" id="{0B604258-3A8F-42A3-9378-FDDBEA90A692}"/>
            </a:ext>
          </a:extLst>
        </xdr:cNvPr>
        <xdr:cNvSpPr txBox="1"/>
      </xdr:nvSpPr>
      <xdr:spPr>
        <a:xfrm>
          <a:off x="6445250" y="2392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92" name="CaixaDeTexto 91">
          <a:extLst>
            <a:ext uri="{FF2B5EF4-FFF2-40B4-BE49-F238E27FC236}">
              <a16:creationId xmlns:a16="http://schemas.microsoft.com/office/drawing/2014/main" id="{8082B68F-B255-4A78-ACC9-8399C63CE736}"/>
            </a:ext>
          </a:extLst>
        </xdr:cNvPr>
        <xdr:cNvSpPr txBox="1"/>
      </xdr:nvSpPr>
      <xdr:spPr>
        <a:xfrm>
          <a:off x="6445250" y="2392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93" name="CaixaDeTexto 92">
          <a:extLst>
            <a:ext uri="{FF2B5EF4-FFF2-40B4-BE49-F238E27FC236}">
              <a16:creationId xmlns:a16="http://schemas.microsoft.com/office/drawing/2014/main" id="{FDDC01CD-A30D-4F6A-9C4D-226965AD4EDB}"/>
            </a:ext>
          </a:extLst>
        </xdr:cNvPr>
        <xdr:cNvSpPr txBox="1"/>
      </xdr:nvSpPr>
      <xdr:spPr>
        <a:xfrm>
          <a:off x="6445250" y="269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94" name="CaixaDeTexto 93">
          <a:extLst>
            <a:ext uri="{FF2B5EF4-FFF2-40B4-BE49-F238E27FC236}">
              <a16:creationId xmlns:a16="http://schemas.microsoft.com/office/drawing/2014/main" id="{ADC97DFB-DC36-41AD-AD61-F4EB9B23FC6F}"/>
            </a:ext>
          </a:extLst>
        </xdr:cNvPr>
        <xdr:cNvSpPr txBox="1"/>
      </xdr:nvSpPr>
      <xdr:spPr>
        <a:xfrm>
          <a:off x="6445250" y="269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95" name="CaixaDeTexto 94">
          <a:extLst>
            <a:ext uri="{FF2B5EF4-FFF2-40B4-BE49-F238E27FC236}">
              <a16:creationId xmlns:a16="http://schemas.microsoft.com/office/drawing/2014/main" id="{D191C3A1-AC66-4563-B074-8AE65B545D85}"/>
            </a:ext>
          </a:extLst>
        </xdr:cNvPr>
        <xdr:cNvSpPr txBox="1"/>
      </xdr:nvSpPr>
      <xdr:spPr>
        <a:xfrm>
          <a:off x="6445250" y="269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96" name="CaixaDeTexto 95">
          <a:extLst>
            <a:ext uri="{FF2B5EF4-FFF2-40B4-BE49-F238E27FC236}">
              <a16:creationId xmlns:a16="http://schemas.microsoft.com/office/drawing/2014/main" id="{7B85D158-9F9D-450A-8862-5224D0457ED4}"/>
            </a:ext>
          </a:extLst>
        </xdr:cNvPr>
        <xdr:cNvSpPr txBox="1"/>
      </xdr:nvSpPr>
      <xdr:spPr>
        <a:xfrm>
          <a:off x="6445250" y="269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97" name="CaixaDeTexto 96">
          <a:extLst>
            <a:ext uri="{FF2B5EF4-FFF2-40B4-BE49-F238E27FC236}">
              <a16:creationId xmlns:a16="http://schemas.microsoft.com/office/drawing/2014/main" id="{04C49033-3B3F-4165-8968-0BFC80D4825D}"/>
            </a:ext>
          </a:extLst>
        </xdr:cNvPr>
        <xdr:cNvSpPr txBox="1"/>
      </xdr:nvSpPr>
      <xdr:spPr>
        <a:xfrm>
          <a:off x="6445250" y="269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98" name="CaixaDeTexto 97">
          <a:extLst>
            <a:ext uri="{FF2B5EF4-FFF2-40B4-BE49-F238E27FC236}">
              <a16:creationId xmlns:a16="http://schemas.microsoft.com/office/drawing/2014/main" id="{0AEC3921-55E7-4E15-8144-9DDBAE5571ED}"/>
            </a:ext>
          </a:extLst>
        </xdr:cNvPr>
        <xdr:cNvSpPr txBox="1"/>
      </xdr:nvSpPr>
      <xdr:spPr>
        <a:xfrm>
          <a:off x="6445250" y="269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99" name="CaixaDeTexto 98">
          <a:extLst>
            <a:ext uri="{FF2B5EF4-FFF2-40B4-BE49-F238E27FC236}">
              <a16:creationId xmlns:a16="http://schemas.microsoft.com/office/drawing/2014/main" id="{0D0827A3-BC22-47FF-A53F-1D89FF54D782}"/>
            </a:ext>
          </a:extLst>
        </xdr:cNvPr>
        <xdr:cNvSpPr txBox="1"/>
      </xdr:nvSpPr>
      <xdr:spPr>
        <a:xfrm>
          <a:off x="6445250" y="269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00" name="CaixaDeTexto 99">
          <a:extLst>
            <a:ext uri="{FF2B5EF4-FFF2-40B4-BE49-F238E27FC236}">
              <a16:creationId xmlns:a16="http://schemas.microsoft.com/office/drawing/2014/main" id="{7D579D29-EEF9-4781-A74A-C0F6C17C3BA2}"/>
            </a:ext>
          </a:extLst>
        </xdr:cNvPr>
        <xdr:cNvSpPr txBox="1"/>
      </xdr:nvSpPr>
      <xdr:spPr>
        <a:xfrm>
          <a:off x="6445250" y="269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01" name="CaixaDeTexto 100">
          <a:extLst>
            <a:ext uri="{FF2B5EF4-FFF2-40B4-BE49-F238E27FC236}">
              <a16:creationId xmlns:a16="http://schemas.microsoft.com/office/drawing/2014/main" id="{FCB833B3-B284-4474-9E33-7CDA1AB05FEE}"/>
            </a:ext>
          </a:extLst>
        </xdr:cNvPr>
        <xdr:cNvSpPr txBox="1"/>
      </xdr:nvSpPr>
      <xdr:spPr>
        <a:xfrm>
          <a:off x="6445250" y="271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02" name="CaixaDeTexto 101">
          <a:extLst>
            <a:ext uri="{FF2B5EF4-FFF2-40B4-BE49-F238E27FC236}">
              <a16:creationId xmlns:a16="http://schemas.microsoft.com/office/drawing/2014/main" id="{B15A912E-F675-4457-A5B9-6E55F403D5ED}"/>
            </a:ext>
          </a:extLst>
        </xdr:cNvPr>
        <xdr:cNvSpPr txBox="1"/>
      </xdr:nvSpPr>
      <xdr:spPr>
        <a:xfrm>
          <a:off x="6445250" y="271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03" name="CaixaDeTexto 102">
          <a:extLst>
            <a:ext uri="{FF2B5EF4-FFF2-40B4-BE49-F238E27FC236}">
              <a16:creationId xmlns:a16="http://schemas.microsoft.com/office/drawing/2014/main" id="{30AE38FF-2000-4A0B-A66B-9EE95E2B81CE}"/>
            </a:ext>
          </a:extLst>
        </xdr:cNvPr>
        <xdr:cNvSpPr txBox="1"/>
      </xdr:nvSpPr>
      <xdr:spPr>
        <a:xfrm>
          <a:off x="6445250" y="271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04" name="CaixaDeTexto 103">
          <a:extLst>
            <a:ext uri="{FF2B5EF4-FFF2-40B4-BE49-F238E27FC236}">
              <a16:creationId xmlns:a16="http://schemas.microsoft.com/office/drawing/2014/main" id="{AD9E41E3-ABA2-44E1-BE0D-E7F9B5004EB3}"/>
            </a:ext>
          </a:extLst>
        </xdr:cNvPr>
        <xdr:cNvSpPr txBox="1"/>
      </xdr:nvSpPr>
      <xdr:spPr>
        <a:xfrm>
          <a:off x="6445250" y="271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05" name="CaixaDeTexto 104">
          <a:extLst>
            <a:ext uri="{FF2B5EF4-FFF2-40B4-BE49-F238E27FC236}">
              <a16:creationId xmlns:a16="http://schemas.microsoft.com/office/drawing/2014/main" id="{CDD6C807-9494-46A7-B865-598320ACF33F}"/>
            </a:ext>
          </a:extLst>
        </xdr:cNvPr>
        <xdr:cNvSpPr txBox="1"/>
      </xdr:nvSpPr>
      <xdr:spPr>
        <a:xfrm>
          <a:off x="6445250" y="291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06" name="CaixaDeTexto 105">
          <a:extLst>
            <a:ext uri="{FF2B5EF4-FFF2-40B4-BE49-F238E27FC236}">
              <a16:creationId xmlns:a16="http://schemas.microsoft.com/office/drawing/2014/main" id="{CF30AC26-6B3A-4925-A5FE-78CB091E8C82}"/>
            </a:ext>
          </a:extLst>
        </xdr:cNvPr>
        <xdr:cNvSpPr txBox="1"/>
      </xdr:nvSpPr>
      <xdr:spPr>
        <a:xfrm>
          <a:off x="6445250" y="291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07" name="CaixaDeTexto 106">
          <a:extLst>
            <a:ext uri="{FF2B5EF4-FFF2-40B4-BE49-F238E27FC236}">
              <a16:creationId xmlns:a16="http://schemas.microsoft.com/office/drawing/2014/main" id="{E41EC24D-8402-4BD2-BE77-325E9FA67E2E}"/>
            </a:ext>
          </a:extLst>
        </xdr:cNvPr>
        <xdr:cNvSpPr txBox="1"/>
      </xdr:nvSpPr>
      <xdr:spPr>
        <a:xfrm>
          <a:off x="6445250" y="291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08" name="CaixaDeTexto 107">
          <a:extLst>
            <a:ext uri="{FF2B5EF4-FFF2-40B4-BE49-F238E27FC236}">
              <a16:creationId xmlns:a16="http://schemas.microsoft.com/office/drawing/2014/main" id="{7D91D8BB-26D1-4BDB-BFC1-AEBBFD4C9F79}"/>
            </a:ext>
          </a:extLst>
        </xdr:cNvPr>
        <xdr:cNvSpPr txBox="1"/>
      </xdr:nvSpPr>
      <xdr:spPr>
        <a:xfrm>
          <a:off x="6445250" y="291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09" name="CaixaDeTexto 108">
          <a:extLst>
            <a:ext uri="{FF2B5EF4-FFF2-40B4-BE49-F238E27FC236}">
              <a16:creationId xmlns:a16="http://schemas.microsoft.com/office/drawing/2014/main" id="{F22D8890-9120-437E-8B43-A9F380FB5BD2}"/>
            </a:ext>
          </a:extLst>
        </xdr:cNvPr>
        <xdr:cNvSpPr txBox="1"/>
      </xdr:nvSpPr>
      <xdr:spPr>
        <a:xfrm>
          <a:off x="6445250" y="313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10" name="CaixaDeTexto 109">
          <a:extLst>
            <a:ext uri="{FF2B5EF4-FFF2-40B4-BE49-F238E27FC236}">
              <a16:creationId xmlns:a16="http://schemas.microsoft.com/office/drawing/2014/main" id="{B60AF2BA-4B1B-46C8-A5BE-E7C2CC3A1F61}"/>
            </a:ext>
          </a:extLst>
        </xdr:cNvPr>
        <xdr:cNvSpPr txBox="1"/>
      </xdr:nvSpPr>
      <xdr:spPr>
        <a:xfrm>
          <a:off x="6445250" y="313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11" name="CaixaDeTexto 110">
          <a:extLst>
            <a:ext uri="{FF2B5EF4-FFF2-40B4-BE49-F238E27FC236}">
              <a16:creationId xmlns:a16="http://schemas.microsoft.com/office/drawing/2014/main" id="{BC2B948D-0897-4870-81DD-B321E7758B4B}"/>
            </a:ext>
          </a:extLst>
        </xdr:cNvPr>
        <xdr:cNvSpPr txBox="1"/>
      </xdr:nvSpPr>
      <xdr:spPr>
        <a:xfrm>
          <a:off x="6445250" y="313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12" name="CaixaDeTexto 111">
          <a:extLst>
            <a:ext uri="{FF2B5EF4-FFF2-40B4-BE49-F238E27FC236}">
              <a16:creationId xmlns:a16="http://schemas.microsoft.com/office/drawing/2014/main" id="{E0B1BE2A-9E26-4267-8C42-EC69A22C8616}"/>
            </a:ext>
          </a:extLst>
        </xdr:cNvPr>
        <xdr:cNvSpPr txBox="1"/>
      </xdr:nvSpPr>
      <xdr:spPr>
        <a:xfrm>
          <a:off x="6445250" y="313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13" name="CaixaDeTexto 112">
          <a:extLst>
            <a:ext uri="{FF2B5EF4-FFF2-40B4-BE49-F238E27FC236}">
              <a16:creationId xmlns:a16="http://schemas.microsoft.com/office/drawing/2014/main" id="{1D7EFDA8-B8C2-47EB-9A74-B6273DE9D70F}"/>
            </a:ext>
          </a:extLst>
        </xdr:cNvPr>
        <xdr:cNvSpPr txBox="1"/>
      </xdr:nvSpPr>
      <xdr:spPr>
        <a:xfrm>
          <a:off x="6445250" y="3221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14" name="CaixaDeTexto 113">
          <a:extLst>
            <a:ext uri="{FF2B5EF4-FFF2-40B4-BE49-F238E27FC236}">
              <a16:creationId xmlns:a16="http://schemas.microsoft.com/office/drawing/2014/main" id="{80AE259C-3B88-45AA-8768-C77E9270036A}"/>
            </a:ext>
          </a:extLst>
        </xdr:cNvPr>
        <xdr:cNvSpPr txBox="1"/>
      </xdr:nvSpPr>
      <xdr:spPr>
        <a:xfrm>
          <a:off x="6445250" y="3221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15" name="CaixaDeTexto 114">
          <a:extLst>
            <a:ext uri="{FF2B5EF4-FFF2-40B4-BE49-F238E27FC236}">
              <a16:creationId xmlns:a16="http://schemas.microsoft.com/office/drawing/2014/main" id="{6893C844-8CA8-4AC4-8B1E-D09543EBFEA0}"/>
            </a:ext>
          </a:extLst>
        </xdr:cNvPr>
        <xdr:cNvSpPr txBox="1"/>
      </xdr:nvSpPr>
      <xdr:spPr>
        <a:xfrm>
          <a:off x="6445250" y="3221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16" name="CaixaDeTexto 115">
          <a:extLst>
            <a:ext uri="{FF2B5EF4-FFF2-40B4-BE49-F238E27FC236}">
              <a16:creationId xmlns:a16="http://schemas.microsoft.com/office/drawing/2014/main" id="{37CBF7BD-9650-4398-86CD-502739B94798}"/>
            </a:ext>
          </a:extLst>
        </xdr:cNvPr>
        <xdr:cNvSpPr txBox="1"/>
      </xdr:nvSpPr>
      <xdr:spPr>
        <a:xfrm>
          <a:off x="6445250" y="3221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17" name="CaixaDeTexto 116">
          <a:extLst>
            <a:ext uri="{FF2B5EF4-FFF2-40B4-BE49-F238E27FC236}">
              <a16:creationId xmlns:a16="http://schemas.microsoft.com/office/drawing/2014/main" id="{03F2D9EA-AD61-45DA-8740-BA0D1FA32269}"/>
            </a:ext>
          </a:extLst>
        </xdr:cNvPr>
        <xdr:cNvSpPr txBox="1"/>
      </xdr:nvSpPr>
      <xdr:spPr>
        <a:xfrm>
          <a:off x="6445250" y="2632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18" name="CaixaDeTexto 117">
          <a:extLst>
            <a:ext uri="{FF2B5EF4-FFF2-40B4-BE49-F238E27FC236}">
              <a16:creationId xmlns:a16="http://schemas.microsoft.com/office/drawing/2014/main" id="{66553D69-A7EB-4EB5-B84A-30329947FE8B}"/>
            </a:ext>
          </a:extLst>
        </xdr:cNvPr>
        <xdr:cNvSpPr txBox="1"/>
      </xdr:nvSpPr>
      <xdr:spPr>
        <a:xfrm>
          <a:off x="6445250" y="2632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19" name="CaixaDeTexto 118">
          <a:extLst>
            <a:ext uri="{FF2B5EF4-FFF2-40B4-BE49-F238E27FC236}">
              <a16:creationId xmlns:a16="http://schemas.microsoft.com/office/drawing/2014/main" id="{022847B2-FB2B-4A42-93D7-36C68B72CBA8}"/>
            </a:ext>
          </a:extLst>
        </xdr:cNvPr>
        <xdr:cNvSpPr txBox="1"/>
      </xdr:nvSpPr>
      <xdr:spPr>
        <a:xfrm>
          <a:off x="6445250" y="2632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20" name="CaixaDeTexto 119">
          <a:extLst>
            <a:ext uri="{FF2B5EF4-FFF2-40B4-BE49-F238E27FC236}">
              <a16:creationId xmlns:a16="http://schemas.microsoft.com/office/drawing/2014/main" id="{DBD7F49C-4E6B-412A-BD52-F1C4FB91866D}"/>
            </a:ext>
          </a:extLst>
        </xdr:cNvPr>
        <xdr:cNvSpPr txBox="1"/>
      </xdr:nvSpPr>
      <xdr:spPr>
        <a:xfrm>
          <a:off x="6445250" y="2632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21" name="CaixaDeTexto 120">
          <a:extLst>
            <a:ext uri="{FF2B5EF4-FFF2-40B4-BE49-F238E27FC236}">
              <a16:creationId xmlns:a16="http://schemas.microsoft.com/office/drawing/2014/main" id="{BD4A6711-AFCA-4036-A2BA-76C07483A84B}"/>
            </a:ext>
          </a:extLst>
        </xdr:cNvPr>
        <xdr:cNvSpPr txBox="1"/>
      </xdr:nvSpPr>
      <xdr:spPr>
        <a:xfrm>
          <a:off x="6445250" y="3576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22" name="CaixaDeTexto 121">
          <a:extLst>
            <a:ext uri="{FF2B5EF4-FFF2-40B4-BE49-F238E27FC236}">
              <a16:creationId xmlns:a16="http://schemas.microsoft.com/office/drawing/2014/main" id="{0C5847E0-0D55-4C10-A402-1E40711736EC}"/>
            </a:ext>
          </a:extLst>
        </xdr:cNvPr>
        <xdr:cNvSpPr txBox="1"/>
      </xdr:nvSpPr>
      <xdr:spPr>
        <a:xfrm>
          <a:off x="6445250" y="3576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23" name="CaixaDeTexto 122">
          <a:extLst>
            <a:ext uri="{FF2B5EF4-FFF2-40B4-BE49-F238E27FC236}">
              <a16:creationId xmlns:a16="http://schemas.microsoft.com/office/drawing/2014/main" id="{C5FCEED6-97EB-4F1F-99B4-F8C96E61D762}"/>
            </a:ext>
          </a:extLst>
        </xdr:cNvPr>
        <xdr:cNvSpPr txBox="1"/>
      </xdr:nvSpPr>
      <xdr:spPr>
        <a:xfrm>
          <a:off x="6445250" y="3576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24" name="CaixaDeTexto 123">
          <a:extLst>
            <a:ext uri="{FF2B5EF4-FFF2-40B4-BE49-F238E27FC236}">
              <a16:creationId xmlns:a16="http://schemas.microsoft.com/office/drawing/2014/main" id="{E681CCA2-2B95-43A2-BC8D-2FAA07E17FC6}"/>
            </a:ext>
          </a:extLst>
        </xdr:cNvPr>
        <xdr:cNvSpPr txBox="1"/>
      </xdr:nvSpPr>
      <xdr:spPr>
        <a:xfrm>
          <a:off x="6445250" y="3576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25" name="CaixaDeTexto 124">
          <a:extLst>
            <a:ext uri="{FF2B5EF4-FFF2-40B4-BE49-F238E27FC236}">
              <a16:creationId xmlns:a16="http://schemas.microsoft.com/office/drawing/2014/main" id="{38D3C16F-CEF4-417F-8884-A779CAA53AC5}"/>
            </a:ext>
          </a:extLst>
        </xdr:cNvPr>
        <xdr:cNvSpPr txBox="1"/>
      </xdr:nvSpPr>
      <xdr:spPr>
        <a:xfrm>
          <a:off x="6445250" y="3576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26" name="CaixaDeTexto 125">
          <a:extLst>
            <a:ext uri="{FF2B5EF4-FFF2-40B4-BE49-F238E27FC236}">
              <a16:creationId xmlns:a16="http://schemas.microsoft.com/office/drawing/2014/main" id="{30A8A438-BDE9-466C-A909-CE3F613CEF02}"/>
            </a:ext>
          </a:extLst>
        </xdr:cNvPr>
        <xdr:cNvSpPr txBox="1"/>
      </xdr:nvSpPr>
      <xdr:spPr>
        <a:xfrm>
          <a:off x="6445250" y="3576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27" name="CaixaDeTexto 126">
          <a:extLst>
            <a:ext uri="{FF2B5EF4-FFF2-40B4-BE49-F238E27FC236}">
              <a16:creationId xmlns:a16="http://schemas.microsoft.com/office/drawing/2014/main" id="{057509BC-2B71-44DE-8DAF-872D53ED14C0}"/>
            </a:ext>
          </a:extLst>
        </xdr:cNvPr>
        <xdr:cNvSpPr txBox="1"/>
      </xdr:nvSpPr>
      <xdr:spPr>
        <a:xfrm>
          <a:off x="6445250" y="3576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8CC31391-489B-45B4-B7BF-7A1ED31759E9}"/>
            </a:ext>
          </a:extLst>
        </xdr:cNvPr>
        <xdr:cNvSpPr txBox="1"/>
      </xdr:nvSpPr>
      <xdr:spPr>
        <a:xfrm>
          <a:off x="6445250" y="3576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05296625-8FD8-4A69-B479-7C9038DBC173}"/>
            </a:ext>
          </a:extLst>
        </xdr:cNvPr>
        <xdr:cNvSpPr txBox="1"/>
      </xdr:nvSpPr>
      <xdr:spPr>
        <a:xfrm>
          <a:off x="6445250" y="3576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30" name="CaixaDeTexto 129">
          <a:extLst>
            <a:ext uri="{FF2B5EF4-FFF2-40B4-BE49-F238E27FC236}">
              <a16:creationId xmlns:a16="http://schemas.microsoft.com/office/drawing/2014/main" id="{972CEDB3-395F-4562-8875-EFAFFF1681B0}"/>
            </a:ext>
          </a:extLst>
        </xdr:cNvPr>
        <xdr:cNvSpPr txBox="1"/>
      </xdr:nvSpPr>
      <xdr:spPr>
        <a:xfrm>
          <a:off x="6445250" y="3576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31" name="CaixaDeTexto 130">
          <a:extLst>
            <a:ext uri="{FF2B5EF4-FFF2-40B4-BE49-F238E27FC236}">
              <a16:creationId xmlns:a16="http://schemas.microsoft.com/office/drawing/2014/main" id="{238C16DD-CEF4-459D-9304-3D2729BF32E4}"/>
            </a:ext>
          </a:extLst>
        </xdr:cNvPr>
        <xdr:cNvSpPr txBox="1"/>
      </xdr:nvSpPr>
      <xdr:spPr>
        <a:xfrm>
          <a:off x="6445250" y="3576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32" name="CaixaDeTexto 131">
          <a:extLst>
            <a:ext uri="{FF2B5EF4-FFF2-40B4-BE49-F238E27FC236}">
              <a16:creationId xmlns:a16="http://schemas.microsoft.com/office/drawing/2014/main" id="{5C656C7F-11BA-4880-BB4E-628479157C07}"/>
            </a:ext>
          </a:extLst>
        </xdr:cNvPr>
        <xdr:cNvSpPr txBox="1"/>
      </xdr:nvSpPr>
      <xdr:spPr>
        <a:xfrm>
          <a:off x="6445250" y="3576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33" name="CaixaDeTexto 132">
          <a:extLst>
            <a:ext uri="{FF2B5EF4-FFF2-40B4-BE49-F238E27FC236}">
              <a16:creationId xmlns:a16="http://schemas.microsoft.com/office/drawing/2014/main" id="{2CA1B2CC-024A-4480-BDA3-5FC9F008B927}"/>
            </a:ext>
          </a:extLst>
        </xdr:cNvPr>
        <xdr:cNvSpPr txBox="1"/>
      </xdr:nvSpPr>
      <xdr:spPr>
        <a:xfrm>
          <a:off x="6445250" y="3576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34" name="CaixaDeTexto 133">
          <a:extLst>
            <a:ext uri="{FF2B5EF4-FFF2-40B4-BE49-F238E27FC236}">
              <a16:creationId xmlns:a16="http://schemas.microsoft.com/office/drawing/2014/main" id="{29E20509-1521-449B-99C3-0B6DBB7A883C}"/>
            </a:ext>
          </a:extLst>
        </xdr:cNvPr>
        <xdr:cNvSpPr txBox="1"/>
      </xdr:nvSpPr>
      <xdr:spPr>
        <a:xfrm>
          <a:off x="6445250" y="3576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35" name="CaixaDeTexto 134">
          <a:extLst>
            <a:ext uri="{FF2B5EF4-FFF2-40B4-BE49-F238E27FC236}">
              <a16:creationId xmlns:a16="http://schemas.microsoft.com/office/drawing/2014/main" id="{E973D665-9B4C-4B16-97BA-EAC9A57332D9}"/>
            </a:ext>
          </a:extLst>
        </xdr:cNvPr>
        <xdr:cNvSpPr txBox="1"/>
      </xdr:nvSpPr>
      <xdr:spPr>
        <a:xfrm>
          <a:off x="6445250" y="3576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36" name="CaixaDeTexto 135">
          <a:extLst>
            <a:ext uri="{FF2B5EF4-FFF2-40B4-BE49-F238E27FC236}">
              <a16:creationId xmlns:a16="http://schemas.microsoft.com/office/drawing/2014/main" id="{5D55B392-76BD-4FC3-8915-0323425394D2}"/>
            </a:ext>
          </a:extLst>
        </xdr:cNvPr>
        <xdr:cNvSpPr txBox="1"/>
      </xdr:nvSpPr>
      <xdr:spPr>
        <a:xfrm>
          <a:off x="6445250" y="3576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37" name="CaixaDeTexto 136">
          <a:extLst>
            <a:ext uri="{FF2B5EF4-FFF2-40B4-BE49-F238E27FC236}">
              <a16:creationId xmlns:a16="http://schemas.microsoft.com/office/drawing/2014/main" id="{5EBA8BE8-603D-46CB-AE4B-839A3CE49C9A}"/>
            </a:ext>
          </a:extLst>
        </xdr:cNvPr>
        <xdr:cNvSpPr txBox="1"/>
      </xdr:nvSpPr>
      <xdr:spPr>
        <a:xfrm>
          <a:off x="6445250" y="3576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38" name="CaixaDeTexto 137">
          <a:extLst>
            <a:ext uri="{FF2B5EF4-FFF2-40B4-BE49-F238E27FC236}">
              <a16:creationId xmlns:a16="http://schemas.microsoft.com/office/drawing/2014/main" id="{549C7738-792C-417E-A237-20F50BD9BE6D}"/>
            </a:ext>
          </a:extLst>
        </xdr:cNvPr>
        <xdr:cNvSpPr txBox="1"/>
      </xdr:nvSpPr>
      <xdr:spPr>
        <a:xfrm>
          <a:off x="6445250" y="3576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39" name="CaixaDeTexto 138">
          <a:extLst>
            <a:ext uri="{FF2B5EF4-FFF2-40B4-BE49-F238E27FC236}">
              <a16:creationId xmlns:a16="http://schemas.microsoft.com/office/drawing/2014/main" id="{1110934C-2FC8-4723-9E24-1A5E971C85AF}"/>
            </a:ext>
          </a:extLst>
        </xdr:cNvPr>
        <xdr:cNvSpPr txBox="1"/>
      </xdr:nvSpPr>
      <xdr:spPr>
        <a:xfrm>
          <a:off x="6445250" y="3576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40" name="CaixaDeTexto 139">
          <a:extLst>
            <a:ext uri="{FF2B5EF4-FFF2-40B4-BE49-F238E27FC236}">
              <a16:creationId xmlns:a16="http://schemas.microsoft.com/office/drawing/2014/main" id="{248CE076-EEDB-4822-A6C7-65C698A9EEFF}"/>
            </a:ext>
          </a:extLst>
        </xdr:cNvPr>
        <xdr:cNvSpPr txBox="1"/>
      </xdr:nvSpPr>
      <xdr:spPr>
        <a:xfrm>
          <a:off x="6445250" y="3576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41" name="CaixaDeTexto 140">
          <a:extLst>
            <a:ext uri="{FF2B5EF4-FFF2-40B4-BE49-F238E27FC236}">
              <a16:creationId xmlns:a16="http://schemas.microsoft.com/office/drawing/2014/main" id="{3F59862E-3C41-4FE8-B76B-FF17F860682C}"/>
            </a:ext>
          </a:extLst>
        </xdr:cNvPr>
        <xdr:cNvSpPr txBox="1"/>
      </xdr:nvSpPr>
      <xdr:spPr>
        <a:xfrm>
          <a:off x="6445250" y="3576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42" name="CaixaDeTexto 141">
          <a:extLst>
            <a:ext uri="{FF2B5EF4-FFF2-40B4-BE49-F238E27FC236}">
              <a16:creationId xmlns:a16="http://schemas.microsoft.com/office/drawing/2014/main" id="{DAD03197-5E93-4F78-8DE6-BCDBF25D7EFF}"/>
            </a:ext>
          </a:extLst>
        </xdr:cNvPr>
        <xdr:cNvSpPr txBox="1"/>
      </xdr:nvSpPr>
      <xdr:spPr>
        <a:xfrm>
          <a:off x="6445250" y="3576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43" name="CaixaDeTexto 142">
          <a:extLst>
            <a:ext uri="{FF2B5EF4-FFF2-40B4-BE49-F238E27FC236}">
              <a16:creationId xmlns:a16="http://schemas.microsoft.com/office/drawing/2014/main" id="{17F7AA8D-1C28-4CEC-861F-3E8F09FDBDEC}"/>
            </a:ext>
          </a:extLst>
        </xdr:cNvPr>
        <xdr:cNvSpPr txBox="1"/>
      </xdr:nvSpPr>
      <xdr:spPr>
        <a:xfrm>
          <a:off x="6445250" y="3576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44" name="CaixaDeTexto 143">
          <a:extLst>
            <a:ext uri="{FF2B5EF4-FFF2-40B4-BE49-F238E27FC236}">
              <a16:creationId xmlns:a16="http://schemas.microsoft.com/office/drawing/2014/main" id="{8A523F81-F0E5-4A18-9CE5-BED8464C263B}"/>
            </a:ext>
          </a:extLst>
        </xdr:cNvPr>
        <xdr:cNvSpPr txBox="1"/>
      </xdr:nvSpPr>
      <xdr:spPr>
        <a:xfrm>
          <a:off x="6445250" y="3576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45" name="CaixaDeTexto 144">
          <a:extLst>
            <a:ext uri="{FF2B5EF4-FFF2-40B4-BE49-F238E27FC236}">
              <a16:creationId xmlns:a16="http://schemas.microsoft.com/office/drawing/2014/main" id="{EBC36052-34D3-4A0C-A86C-DD8D26A48E11}"/>
            </a:ext>
          </a:extLst>
        </xdr:cNvPr>
        <xdr:cNvSpPr txBox="1"/>
      </xdr:nvSpPr>
      <xdr:spPr>
        <a:xfrm>
          <a:off x="64452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46" name="CaixaDeTexto 145">
          <a:extLst>
            <a:ext uri="{FF2B5EF4-FFF2-40B4-BE49-F238E27FC236}">
              <a16:creationId xmlns:a16="http://schemas.microsoft.com/office/drawing/2014/main" id="{93DC5E61-F397-4DB7-9161-A34668FCA985}"/>
            </a:ext>
          </a:extLst>
        </xdr:cNvPr>
        <xdr:cNvSpPr txBox="1"/>
      </xdr:nvSpPr>
      <xdr:spPr>
        <a:xfrm>
          <a:off x="64452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47" name="CaixaDeTexto 146">
          <a:extLst>
            <a:ext uri="{FF2B5EF4-FFF2-40B4-BE49-F238E27FC236}">
              <a16:creationId xmlns:a16="http://schemas.microsoft.com/office/drawing/2014/main" id="{5FA4050F-078D-40F2-BF0C-E9E05D02D0EC}"/>
            </a:ext>
          </a:extLst>
        </xdr:cNvPr>
        <xdr:cNvSpPr txBox="1"/>
      </xdr:nvSpPr>
      <xdr:spPr>
        <a:xfrm>
          <a:off x="64452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48" name="CaixaDeTexto 147">
          <a:extLst>
            <a:ext uri="{FF2B5EF4-FFF2-40B4-BE49-F238E27FC236}">
              <a16:creationId xmlns:a16="http://schemas.microsoft.com/office/drawing/2014/main" id="{2042CEF9-B20E-4458-B59B-7C3A6F620ECC}"/>
            </a:ext>
          </a:extLst>
        </xdr:cNvPr>
        <xdr:cNvSpPr txBox="1"/>
      </xdr:nvSpPr>
      <xdr:spPr>
        <a:xfrm>
          <a:off x="64452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49" name="CaixaDeTexto 148">
          <a:extLst>
            <a:ext uri="{FF2B5EF4-FFF2-40B4-BE49-F238E27FC236}">
              <a16:creationId xmlns:a16="http://schemas.microsoft.com/office/drawing/2014/main" id="{B8C87810-7891-4497-96E0-5AFAE32D061C}"/>
            </a:ext>
          </a:extLst>
        </xdr:cNvPr>
        <xdr:cNvSpPr txBox="1"/>
      </xdr:nvSpPr>
      <xdr:spPr>
        <a:xfrm>
          <a:off x="64452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50" name="CaixaDeTexto 149">
          <a:extLst>
            <a:ext uri="{FF2B5EF4-FFF2-40B4-BE49-F238E27FC236}">
              <a16:creationId xmlns:a16="http://schemas.microsoft.com/office/drawing/2014/main" id="{52728311-A715-4ABD-84D9-068F761F2A6D}"/>
            </a:ext>
          </a:extLst>
        </xdr:cNvPr>
        <xdr:cNvSpPr txBox="1"/>
      </xdr:nvSpPr>
      <xdr:spPr>
        <a:xfrm>
          <a:off x="64452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51" name="CaixaDeTexto 150">
          <a:extLst>
            <a:ext uri="{FF2B5EF4-FFF2-40B4-BE49-F238E27FC236}">
              <a16:creationId xmlns:a16="http://schemas.microsoft.com/office/drawing/2014/main" id="{524C8B77-EDB7-49AA-8EC5-4AD09FD04BA8}"/>
            </a:ext>
          </a:extLst>
        </xdr:cNvPr>
        <xdr:cNvSpPr txBox="1"/>
      </xdr:nvSpPr>
      <xdr:spPr>
        <a:xfrm>
          <a:off x="64452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52" name="CaixaDeTexto 151">
          <a:extLst>
            <a:ext uri="{FF2B5EF4-FFF2-40B4-BE49-F238E27FC236}">
              <a16:creationId xmlns:a16="http://schemas.microsoft.com/office/drawing/2014/main" id="{29CF931A-0BFB-4C1B-8B61-F21172A2B730}"/>
            </a:ext>
          </a:extLst>
        </xdr:cNvPr>
        <xdr:cNvSpPr txBox="1"/>
      </xdr:nvSpPr>
      <xdr:spPr>
        <a:xfrm>
          <a:off x="64452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53" name="CaixaDeTexto 152">
          <a:extLst>
            <a:ext uri="{FF2B5EF4-FFF2-40B4-BE49-F238E27FC236}">
              <a16:creationId xmlns:a16="http://schemas.microsoft.com/office/drawing/2014/main" id="{D4937277-BE32-4B76-96C2-808D7A210756}"/>
            </a:ext>
          </a:extLst>
        </xdr:cNvPr>
        <xdr:cNvSpPr txBox="1"/>
      </xdr:nvSpPr>
      <xdr:spPr>
        <a:xfrm>
          <a:off x="64452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54" name="CaixaDeTexto 153">
          <a:extLst>
            <a:ext uri="{FF2B5EF4-FFF2-40B4-BE49-F238E27FC236}">
              <a16:creationId xmlns:a16="http://schemas.microsoft.com/office/drawing/2014/main" id="{9D648575-ACB5-411A-8FAB-B7B3A36600AE}"/>
            </a:ext>
          </a:extLst>
        </xdr:cNvPr>
        <xdr:cNvSpPr txBox="1"/>
      </xdr:nvSpPr>
      <xdr:spPr>
        <a:xfrm>
          <a:off x="64452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55" name="CaixaDeTexto 154">
          <a:extLst>
            <a:ext uri="{FF2B5EF4-FFF2-40B4-BE49-F238E27FC236}">
              <a16:creationId xmlns:a16="http://schemas.microsoft.com/office/drawing/2014/main" id="{6DF2700E-C374-48DE-A276-14D7629A77C1}"/>
            </a:ext>
          </a:extLst>
        </xdr:cNvPr>
        <xdr:cNvSpPr txBox="1"/>
      </xdr:nvSpPr>
      <xdr:spPr>
        <a:xfrm>
          <a:off x="64452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56" name="CaixaDeTexto 155">
          <a:extLst>
            <a:ext uri="{FF2B5EF4-FFF2-40B4-BE49-F238E27FC236}">
              <a16:creationId xmlns:a16="http://schemas.microsoft.com/office/drawing/2014/main" id="{3BFAD403-5F79-4CC3-BF38-D94234AE73C6}"/>
            </a:ext>
          </a:extLst>
        </xdr:cNvPr>
        <xdr:cNvSpPr txBox="1"/>
      </xdr:nvSpPr>
      <xdr:spPr>
        <a:xfrm>
          <a:off x="64452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57" name="CaixaDeTexto 156">
          <a:extLst>
            <a:ext uri="{FF2B5EF4-FFF2-40B4-BE49-F238E27FC236}">
              <a16:creationId xmlns:a16="http://schemas.microsoft.com/office/drawing/2014/main" id="{B84A14FC-A089-4723-91E0-B8EF395BE259}"/>
            </a:ext>
          </a:extLst>
        </xdr:cNvPr>
        <xdr:cNvSpPr txBox="1"/>
      </xdr:nvSpPr>
      <xdr:spPr>
        <a:xfrm>
          <a:off x="64452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58" name="CaixaDeTexto 157">
          <a:extLst>
            <a:ext uri="{FF2B5EF4-FFF2-40B4-BE49-F238E27FC236}">
              <a16:creationId xmlns:a16="http://schemas.microsoft.com/office/drawing/2014/main" id="{55137936-EC38-470D-9B5B-00EBF3FDE6AD}"/>
            </a:ext>
          </a:extLst>
        </xdr:cNvPr>
        <xdr:cNvSpPr txBox="1"/>
      </xdr:nvSpPr>
      <xdr:spPr>
        <a:xfrm>
          <a:off x="64452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59" name="CaixaDeTexto 158">
          <a:extLst>
            <a:ext uri="{FF2B5EF4-FFF2-40B4-BE49-F238E27FC236}">
              <a16:creationId xmlns:a16="http://schemas.microsoft.com/office/drawing/2014/main" id="{1D0DE69E-FFD8-4432-A013-4FD251F4CCE5}"/>
            </a:ext>
          </a:extLst>
        </xdr:cNvPr>
        <xdr:cNvSpPr txBox="1"/>
      </xdr:nvSpPr>
      <xdr:spPr>
        <a:xfrm>
          <a:off x="64452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60" name="CaixaDeTexto 159">
          <a:extLst>
            <a:ext uri="{FF2B5EF4-FFF2-40B4-BE49-F238E27FC236}">
              <a16:creationId xmlns:a16="http://schemas.microsoft.com/office/drawing/2014/main" id="{E2DA0AAA-F588-4A8E-9D40-3C295F674042}"/>
            </a:ext>
          </a:extLst>
        </xdr:cNvPr>
        <xdr:cNvSpPr txBox="1"/>
      </xdr:nvSpPr>
      <xdr:spPr>
        <a:xfrm>
          <a:off x="64452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61" name="CaixaDeTexto 160">
          <a:extLst>
            <a:ext uri="{FF2B5EF4-FFF2-40B4-BE49-F238E27FC236}">
              <a16:creationId xmlns:a16="http://schemas.microsoft.com/office/drawing/2014/main" id="{6AA83530-3DED-466F-AB11-75D35845B827}"/>
            </a:ext>
          </a:extLst>
        </xdr:cNvPr>
        <xdr:cNvSpPr txBox="1"/>
      </xdr:nvSpPr>
      <xdr:spPr>
        <a:xfrm>
          <a:off x="64452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62" name="CaixaDeTexto 161">
          <a:extLst>
            <a:ext uri="{FF2B5EF4-FFF2-40B4-BE49-F238E27FC236}">
              <a16:creationId xmlns:a16="http://schemas.microsoft.com/office/drawing/2014/main" id="{64EF60C3-2B16-4259-81FE-5E1C82E0E268}"/>
            </a:ext>
          </a:extLst>
        </xdr:cNvPr>
        <xdr:cNvSpPr txBox="1"/>
      </xdr:nvSpPr>
      <xdr:spPr>
        <a:xfrm>
          <a:off x="64452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63" name="CaixaDeTexto 162">
          <a:extLst>
            <a:ext uri="{FF2B5EF4-FFF2-40B4-BE49-F238E27FC236}">
              <a16:creationId xmlns:a16="http://schemas.microsoft.com/office/drawing/2014/main" id="{57E9271D-6ACD-43F4-B21A-DDF4A01E0CEA}"/>
            </a:ext>
          </a:extLst>
        </xdr:cNvPr>
        <xdr:cNvSpPr txBox="1"/>
      </xdr:nvSpPr>
      <xdr:spPr>
        <a:xfrm>
          <a:off x="64452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64" name="CaixaDeTexto 163">
          <a:extLst>
            <a:ext uri="{FF2B5EF4-FFF2-40B4-BE49-F238E27FC236}">
              <a16:creationId xmlns:a16="http://schemas.microsoft.com/office/drawing/2014/main" id="{6CFF3AEB-CC45-46DB-A397-B81273104C33}"/>
            </a:ext>
          </a:extLst>
        </xdr:cNvPr>
        <xdr:cNvSpPr txBox="1"/>
      </xdr:nvSpPr>
      <xdr:spPr>
        <a:xfrm>
          <a:off x="64452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65" name="CaixaDeTexto 164">
          <a:extLst>
            <a:ext uri="{FF2B5EF4-FFF2-40B4-BE49-F238E27FC236}">
              <a16:creationId xmlns:a16="http://schemas.microsoft.com/office/drawing/2014/main" id="{6C19AFDA-E08C-4552-9F97-81E28DA273E3}"/>
            </a:ext>
          </a:extLst>
        </xdr:cNvPr>
        <xdr:cNvSpPr txBox="1"/>
      </xdr:nvSpPr>
      <xdr:spPr>
        <a:xfrm>
          <a:off x="64452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66" name="CaixaDeTexto 165">
          <a:extLst>
            <a:ext uri="{FF2B5EF4-FFF2-40B4-BE49-F238E27FC236}">
              <a16:creationId xmlns:a16="http://schemas.microsoft.com/office/drawing/2014/main" id="{122D1DBF-B7C4-494C-8CCC-58B33E64C9A9}"/>
            </a:ext>
          </a:extLst>
        </xdr:cNvPr>
        <xdr:cNvSpPr txBox="1"/>
      </xdr:nvSpPr>
      <xdr:spPr>
        <a:xfrm>
          <a:off x="64452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67" name="CaixaDeTexto 166">
          <a:extLst>
            <a:ext uri="{FF2B5EF4-FFF2-40B4-BE49-F238E27FC236}">
              <a16:creationId xmlns:a16="http://schemas.microsoft.com/office/drawing/2014/main" id="{AFA2602A-A30C-4035-BC96-3B4D94638445}"/>
            </a:ext>
          </a:extLst>
        </xdr:cNvPr>
        <xdr:cNvSpPr txBox="1"/>
      </xdr:nvSpPr>
      <xdr:spPr>
        <a:xfrm>
          <a:off x="64452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68" name="CaixaDeTexto 167">
          <a:extLst>
            <a:ext uri="{FF2B5EF4-FFF2-40B4-BE49-F238E27FC236}">
              <a16:creationId xmlns:a16="http://schemas.microsoft.com/office/drawing/2014/main" id="{EB9A17DE-E325-4F33-BA82-FDED2AE36304}"/>
            </a:ext>
          </a:extLst>
        </xdr:cNvPr>
        <xdr:cNvSpPr txBox="1"/>
      </xdr:nvSpPr>
      <xdr:spPr>
        <a:xfrm>
          <a:off x="64452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69" name="CaixaDeTexto 168">
          <a:extLst>
            <a:ext uri="{FF2B5EF4-FFF2-40B4-BE49-F238E27FC236}">
              <a16:creationId xmlns:a16="http://schemas.microsoft.com/office/drawing/2014/main" id="{2DB52E15-7A41-43C1-8120-636C2B83D5AA}"/>
            </a:ext>
          </a:extLst>
        </xdr:cNvPr>
        <xdr:cNvSpPr txBox="1"/>
      </xdr:nvSpPr>
      <xdr:spPr>
        <a:xfrm>
          <a:off x="64452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70" name="CaixaDeTexto 169">
          <a:extLst>
            <a:ext uri="{FF2B5EF4-FFF2-40B4-BE49-F238E27FC236}">
              <a16:creationId xmlns:a16="http://schemas.microsoft.com/office/drawing/2014/main" id="{0F2A8AA1-6D81-4589-BA47-82CDD340FBAD}"/>
            </a:ext>
          </a:extLst>
        </xdr:cNvPr>
        <xdr:cNvSpPr txBox="1"/>
      </xdr:nvSpPr>
      <xdr:spPr>
        <a:xfrm>
          <a:off x="64452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71" name="CaixaDeTexto 170">
          <a:extLst>
            <a:ext uri="{FF2B5EF4-FFF2-40B4-BE49-F238E27FC236}">
              <a16:creationId xmlns:a16="http://schemas.microsoft.com/office/drawing/2014/main" id="{36357443-3EDD-4E49-B941-603E5468FB20}"/>
            </a:ext>
          </a:extLst>
        </xdr:cNvPr>
        <xdr:cNvSpPr txBox="1"/>
      </xdr:nvSpPr>
      <xdr:spPr>
        <a:xfrm>
          <a:off x="64452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72" name="CaixaDeTexto 171">
          <a:extLst>
            <a:ext uri="{FF2B5EF4-FFF2-40B4-BE49-F238E27FC236}">
              <a16:creationId xmlns:a16="http://schemas.microsoft.com/office/drawing/2014/main" id="{BB114ECC-2F88-4778-8599-109157E039D1}"/>
            </a:ext>
          </a:extLst>
        </xdr:cNvPr>
        <xdr:cNvSpPr txBox="1"/>
      </xdr:nvSpPr>
      <xdr:spPr>
        <a:xfrm>
          <a:off x="64452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73" name="CaixaDeTexto 172">
          <a:extLst>
            <a:ext uri="{FF2B5EF4-FFF2-40B4-BE49-F238E27FC236}">
              <a16:creationId xmlns:a16="http://schemas.microsoft.com/office/drawing/2014/main" id="{12C0F9CD-93CD-4DA9-801A-281821A4ECEC}"/>
            </a:ext>
          </a:extLst>
        </xdr:cNvPr>
        <xdr:cNvSpPr txBox="1"/>
      </xdr:nvSpPr>
      <xdr:spPr>
        <a:xfrm>
          <a:off x="64452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74" name="CaixaDeTexto 173">
          <a:extLst>
            <a:ext uri="{FF2B5EF4-FFF2-40B4-BE49-F238E27FC236}">
              <a16:creationId xmlns:a16="http://schemas.microsoft.com/office/drawing/2014/main" id="{A856E2E7-02AC-4516-AB94-7121B69CFD25}"/>
            </a:ext>
          </a:extLst>
        </xdr:cNvPr>
        <xdr:cNvSpPr txBox="1"/>
      </xdr:nvSpPr>
      <xdr:spPr>
        <a:xfrm>
          <a:off x="64452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75" name="CaixaDeTexto 174">
          <a:extLst>
            <a:ext uri="{FF2B5EF4-FFF2-40B4-BE49-F238E27FC236}">
              <a16:creationId xmlns:a16="http://schemas.microsoft.com/office/drawing/2014/main" id="{423A1CC0-90B7-45D9-B642-368C18DA27D6}"/>
            </a:ext>
          </a:extLst>
        </xdr:cNvPr>
        <xdr:cNvSpPr txBox="1"/>
      </xdr:nvSpPr>
      <xdr:spPr>
        <a:xfrm>
          <a:off x="64452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76" name="CaixaDeTexto 175">
          <a:extLst>
            <a:ext uri="{FF2B5EF4-FFF2-40B4-BE49-F238E27FC236}">
              <a16:creationId xmlns:a16="http://schemas.microsoft.com/office/drawing/2014/main" id="{1AC1C61B-8189-4544-AC7A-3774E725135D}"/>
            </a:ext>
          </a:extLst>
        </xdr:cNvPr>
        <xdr:cNvSpPr txBox="1"/>
      </xdr:nvSpPr>
      <xdr:spPr>
        <a:xfrm>
          <a:off x="64452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77" name="CaixaDeTexto 176">
          <a:extLst>
            <a:ext uri="{FF2B5EF4-FFF2-40B4-BE49-F238E27FC236}">
              <a16:creationId xmlns:a16="http://schemas.microsoft.com/office/drawing/2014/main" id="{C64FBA8F-51DF-4FCF-8527-1CC3A1F0D95C}"/>
            </a:ext>
          </a:extLst>
        </xdr:cNvPr>
        <xdr:cNvSpPr txBox="1"/>
      </xdr:nvSpPr>
      <xdr:spPr>
        <a:xfrm>
          <a:off x="6445250" y="3783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78" name="CaixaDeTexto 177">
          <a:extLst>
            <a:ext uri="{FF2B5EF4-FFF2-40B4-BE49-F238E27FC236}">
              <a16:creationId xmlns:a16="http://schemas.microsoft.com/office/drawing/2014/main" id="{7E9660D8-42DA-42B1-8118-29014CBFBB41}"/>
            </a:ext>
          </a:extLst>
        </xdr:cNvPr>
        <xdr:cNvSpPr txBox="1"/>
      </xdr:nvSpPr>
      <xdr:spPr>
        <a:xfrm>
          <a:off x="6445250" y="3783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79" name="CaixaDeTexto 178">
          <a:extLst>
            <a:ext uri="{FF2B5EF4-FFF2-40B4-BE49-F238E27FC236}">
              <a16:creationId xmlns:a16="http://schemas.microsoft.com/office/drawing/2014/main" id="{755CA695-9114-4077-98D3-92107CFC0351}"/>
            </a:ext>
          </a:extLst>
        </xdr:cNvPr>
        <xdr:cNvSpPr txBox="1"/>
      </xdr:nvSpPr>
      <xdr:spPr>
        <a:xfrm>
          <a:off x="6445250" y="3783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80" name="CaixaDeTexto 179">
          <a:extLst>
            <a:ext uri="{FF2B5EF4-FFF2-40B4-BE49-F238E27FC236}">
              <a16:creationId xmlns:a16="http://schemas.microsoft.com/office/drawing/2014/main" id="{A6F6A2BB-40A1-4E00-8AFF-6AC23DC81C92}"/>
            </a:ext>
          </a:extLst>
        </xdr:cNvPr>
        <xdr:cNvSpPr txBox="1"/>
      </xdr:nvSpPr>
      <xdr:spPr>
        <a:xfrm>
          <a:off x="6445250" y="3783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81" name="CaixaDeTexto 180">
          <a:extLst>
            <a:ext uri="{FF2B5EF4-FFF2-40B4-BE49-F238E27FC236}">
              <a16:creationId xmlns:a16="http://schemas.microsoft.com/office/drawing/2014/main" id="{DB71145F-9E27-469E-A029-D6D195FDE0E6}"/>
            </a:ext>
          </a:extLst>
        </xdr:cNvPr>
        <xdr:cNvSpPr txBox="1"/>
      </xdr:nvSpPr>
      <xdr:spPr>
        <a:xfrm>
          <a:off x="6445250" y="3783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82" name="CaixaDeTexto 181">
          <a:extLst>
            <a:ext uri="{FF2B5EF4-FFF2-40B4-BE49-F238E27FC236}">
              <a16:creationId xmlns:a16="http://schemas.microsoft.com/office/drawing/2014/main" id="{3F21DBE2-E14D-447A-8C32-E83463E023E7}"/>
            </a:ext>
          </a:extLst>
        </xdr:cNvPr>
        <xdr:cNvSpPr txBox="1"/>
      </xdr:nvSpPr>
      <xdr:spPr>
        <a:xfrm>
          <a:off x="6445250" y="3783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83" name="CaixaDeTexto 182">
          <a:extLst>
            <a:ext uri="{FF2B5EF4-FFF2-40B4-BE49-F238E27FC236}">
              <a16:creationId xmlns:a16="http://schemas.microsoft.com/office/drawing/2014/main" id="{1456C904-7EA1-473B-990C-D572BC1B9DEE}"/>
            </a:ext>
          </a:extLst>
        </xdr:cNvPr>
        <xdr:cNvSpPr txBox="1"/>
      </xdr:nvSpPr>
      <xdr:spPr>
        <a:xfrm>
          <a:off x="6445250" y="3783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84" name="CaixaDeTexto 183">
          <a:extLst>
            <a:ext uri="{FF2B5EF4-FFF2-40B4-BE49-F238E27FC236}">
              <a16:creationId xmlns:a16="http://schemas.microsoft.com/office/drawing/2014/main" id="{72D919A7-4787-441A-B45D-2BAE14590D67}"/>
            </a:ext>
          </a:extLst>
        </xdr:cNvPr>
        <xdr:cNvSpPr txBox="1"/>
      </xdr:nvSpPr>
      <xdr:spPr>
        <a:xfrm>
          <a:off x="6445250" y="3783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85" name="CaixaDeTexto 184">
          <a:extLst>
            <a:ext uri="{FF2B5EF4-FFF2-40B4-BE49-F238E27FC236}">
              <a16:creationId xmlns:a16="http://schemas.microsoft.com/office/drawing/2014/main" id="{9A0C895D-18EC-4615-8C72-94BC8B9264E9}"/>
            </a:ext>
          </a:extLst>
        </xdr:cNvPr>
        <xdr:cNvSpPr txBox="1"/>
      </xdr:nvSpPr>
      <xdr:spPr>
        <a:xfrm>
          <a:off x="6445250" y="3783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86" name="CaixaDeTexto 185">
          <a:extLst>
            <a:ext uri="{FF2B5EF4-FFF2-40B4-BE49-F238E27FC236}">
              <a16:creationId xmlns:a16="http://schemas.microsoft.com/office/drawing/2014/main" id="{0E444FD0-5116-496F-BF6B-E8CBA82D7007}"/>
            </a:ext>
          </a:extLst>
        </xdr:cNvPr>
        <xdr:cNvSpPr txBox="1"/>
      </xdr:nvSpPr>
      <xdr:spPr>
        <a:xfrm>
          <a:off x="6445250" y="3783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87" name="CaixaDeTexto 186">
          <a:extLst>
            <a:ext uri="{FF2B5EF4-FFF2-40B4-BE49-F238E27FC236}">
              <a16:creationId xmlns:a16="http://schemas.microsoft.com/office/drawing/2014/main" id="{C99B10F4-25CC-4006-A68B-34D53DBCD216}"/>
            </a:ext>
          </a:extLst>
        </xdr:cNvPr>
        <xdr:cNvSpPr txBox="1"/>
      </xdr:nvSpPr>
      <xdr:spPr>
        <a:xfrm>
          <a:off x="6445250" y="3783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88" name="CaixaDeTexto 187">
          <a:extLst>
            <a:ext uri="{FF2B5EF4-FFF2-40B4-BE49-F238E27FC236}">
              <a16:creationId xmlns:a16="http://schemas.microsoft.com/office/drawing/2014/main" id="{901DA604-4285-48F7-AFE8-92B8BB440661}"/>
            </a:ext>
          </a:extLst>
        </xdr:cNvPr>
        <xdr:cNvSpPr txBox="1"/>
      </xdr:nvSpPr>
      <xdr:spPr>
        <a:xfrm>
          <a:off x="6445250" y="3783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89" name="CaixaDeTexto 188">
          <a:extLst>
            <a:ext uri="{FF2B5EF4-FFF2-40B4-BE49-F238E27FC236}">
              <a16:creationId xmlns:a16="http://schemas.microsoft.com/office/drawing/2014/main" id="{37B92344-870F-492C-A5ED-556C957CFCFF}"/>
            </a:ext>
          </a:extLst>
        </xdr:cNvPr>
        <xdr:cNvSpPr txBox="1"/>
      </xdr:nvSpPr>
      <xdr:spPr>
        <a:xfrm>
          <a:off x="6445250" y="3783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90" name="CaixaDeTexto 189">
          <a:extLst>
            <a:ext uri="{FF2B5EF4-FFF2-40B4-BE49-F238E27FC236}">
              <a16:creationId xmlns:a16="http://schemas.microsoft.com/office/drawing/2014/main" id="{2BE73F39-1DE7-47F1-AA71-E73B8038968A}"/>
            </a:ext>
          </a:extLst>
        </xdr:cNvPr>
        <xdr:cNvSpPr txBox="1"/>
      </xdr:nvSpPr>
      <xdr:spPr>
        <a:xfrm>
          <a:off x="6445250" y="3783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91" name="CaixaDeTexto 190">
          <a:extLst>
            <a:ext uri="{FF2B5EF4-FFF2-40B4-BE49-F238E27FC236}">
              <a16:creationId xmlns:a16="http://schemas.microsoft.com/office/drawing/2014/main" id="{42EC135F-A102-4827-859B-31235EBBF1A1}"/>
            </a:ext>
          </a:extLst>
        </xdr:cNvPr>
        <xdr:cNvSpPr txBox="1"/>
      </xdr:nvSpPr>
      <xdr:spPr>
        <a:xfrm>
          <a:off x="6445250" y="3783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92" name="CaixaDeTexto 191">
          <a:extLst>
            <a:ext uri="{FF2B5EF4-FFF2-40B4-BE49-F238E27FC236}">
              <a16:creationId xmlns:a16="http://schemas.microsoft.com/office/drawing/2014/main" id="{63B00428-BC3D-43C0-8EE2-5E505D815B03}"/>
            </a:ext>
          </a:extLst>
        </xdr:cNvPr>
        <xdr:cNvSpPr txBox="1"/>
      </xdr:nvSpPr>
      <xdr:spPr>
        <a:xfrm>
          <a:off x="6445250" y="3783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09" name="CaixaDeTexto 208">
          <a:extLst>
            <a:ext uri="{FF2B5EF4-FFF2-40B4-BE49-F238E27FC236}">
              <a16:creationId xmlns:a16="http://schemas.microsoft.com/office/drawing/2014/main" id="{AB080A09-7A85-4841-B28F-0D5719901FEE}"/>
            </a:ext>
          </a:extLst>
        </xdr:cNvPr>
        <xdr:cNvSpPr txBox="1"/>
      </xdr:nvSpPr>
      <xdr:spPr>
        <a:xfrm>
          <a:off x="6445250" y="3819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10" name="CaixaDeTexto 209">
          <a:extLst>
            <a:ext uri="{FF2B5EF4-FFF2-40B4-BE49-F238E27FC236}">
              <a16:creationId xmlns:a16="http://schemas.microsoft.com/office/drawing/2014/main" id="{8BDF74CD-7E3D-4B80-BC47-035942BCD04F}"/>
            </a:ext>
          </a:extLst>
        </xdr:cNvPr>
        <xdr:cNvSpPr txBox="1"/>
      </xdr:nvSpPr>
      <xdr:spPr>
        <a:xfrm>
          <a:off x="6445250" y="3819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11" name="CaixaDeTexto 210">
          <a:extLst>
            <a:ext uri="{FF2B5EF4-FFF2-40B4-BE49-F238E27FC236}">
              <a16:creationId xmlns:a16="http://schemas.microsoft.com/office/drawing/2014/main" id="{ACF31462-2CA1-456B-A7AE-EBA74E713805}"/>
            </a:ext>
          </a:extLst>
        </xdr:cNvPr>
        <xdr:cNvSpPr txBox="1"/>
      </xdr:nvSpPr>
      <xdr:spPr>
        <a:xfrm>
          <a:off x="6445250" y="3819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12" name="CaixaDeTexto 211">
          <a:extLst>
            <a:ext uri="{FF2B5EF4-FFF2-40B4-BE49-F238E27FC236}">
              <a16:creationId xmlns:a16="http://schemas.microsoft.com/office/drawing/2014/main" id="{F16E91A0-EAE8-48C3-BB5A-3A32CC372464}"/>
            </a:ext>
          </a:extLst>
        </xdr:cNvPr>
        <xdr:cNvSpPr txBox="1"/>
      </xdr:nvSpPr>
      <xdr:spPr>
        <a:xfrm>
          <a:off x="6445250" y="3819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13" name="CaixaDeTexto 212">
          <a:extLst>
            <a:ext uri="{FF2B5EF4-FFF2-40B4-BE49-F238E27FC236}">
              <a16:creationId xmlns:a16="http://schemas.microsoft.com/office/drawing/2014/main" id="{60D3B30B-1B3D-41F6-99E0-F3141EBDB767}"/>
            </a:ext>
          </a:extLst>
        </xdr:cNvPr>
        <xdr:cNvSpPr txBox="1"/>
      </xdr:nvSpPr>
      <xdr:spPr>
        <a:xfrm>
          <a:off x="6445250" y="3819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14" name="CaixaDeTexto 213">
          <a:extLst>
            <a:ext uri="{FF2B5EF4-FFF2-40B4-BE49-F238E27FC236}">
              <a16:creationId xmlns:a16="http://schemas.microsoft.com/office/drawing/2014/main" id="{A8B6E801-DAA3-40EA-8349-E666042557F8}"/>
            </a:ext>
          </a:extLst>
        </xdr:cNvPr>
        <xdr:cNvSpPr txBox="1"/>
      </xdr:nvSpPr>
      <xdr:spPr>
        <a:xfrm>
          <a:off x="6445250" y="3819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15" name="CaixaDeTexto 214">
          <a:extLst>
            <a:ext uri="{FF2B5EF4-FFF2-40B4-BE49-F238E27FC236}">
              <a16:creationId xmlns:a16="http://schemas.microsoft.com/office/drawing/2014/main" id="{CEF54F50-7E74-48CC-9B7A-BEE3AF36F2D6}"/>
            </a:ext>
          </a:extLst>
        </xdr:cNvPr>
        <xdr:cNvSpPr txBox="1"/>
      </xdr:nvSpPr>
      <xdr:spPr>
        <a:xfrm>
          <a:off x="6445250" y="3819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16" name="CaixaDeTexto 215">
          <a:extLst>
            <a:ext uri="{FF2B5EF4-FFF2-40B4-BE49-F238E27FC236}">
              <a16:creationId xmlns:a16="http://schemas.microsoft.com/office/drawing/2014/main" id="{ACA5F870-010F-4995-8CE3-4334F7886058}"/>
            </a:ext>
          </a:extLst>
        </xdr:cNvPr>
        <xdr:cNvSpPr txBox="1"/>
      </xdr:nvSpPr>
      <xdr:spPr>
        <a:xfrm>
          <a:off x="6445250" y="3819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17" name="CaixaDeTexto 216">
          <a:extLst>
            <a:ext uri="{FF2B5EF4-FFF2-40B4-BE49-F238E27FC236}">
              <a16:creationId xmlns:a16="http://schemas.microsoft.com/office/drawing/2014/main" id="{9B3271A5-8FF0-4B2F-A6F7-59D9DA0952AB}"/>
            </a:ext>
          </a:extLst>
        </xdr:cNvPr>
        <xdr:cNvSpPr txBox="1"/>
      </xdr:nvSpPr>
      <xdr:spPr>
        <a:xfrm>
          <a:off x="6445250" y="3819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18" name="CaixaDeTexto 217">
          <a:extLst>
            <a:ext uri="{FF2B5EF4-FFF2-40B4-BE49-F238E27FC236}">
              <a16:creationId xmlns:a16="http://schemas.microsoft.com/office/drawing/2014/main" id="{3A58280B-FB50-40EE-81FD-1560233FE668}"/>
            </a:ext>
          </a:extLst>
        </xdr:cNvPr>
        <xdr:cNvSpPr txBox="1"/>
      </xdr:nvSpPr>
      <xdr:spPr>
        <a:xfrm>
          <a:off x="6445250" y="3819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19" name="CaixaDeTexto 218">
          <a:extLst>
            <a:ext uri="{FF2B5EF4-FFF2-40B4-BE49-F238E27FC236}">
              <a16:creationId xmlns:a16="http://schemas.microsoft.com/office/drawing/2014/main" id="{1313C3D8-277B-4F32-BFB5-36A3ADC4E0C6}"/>
            </a:ext>
          </a:extLst>
        </xdr:cNvPr>
        <xdr:cNvSpPr txBox="1"/>
      </xdr:nvSpPr>
      <xdr:spPr>
        <a:xfrm>
          <a:off x="6445250" y="3819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20" name="CaixaDeTexto 219">
          <a:extLst>
            <a:ext uri="{FF2B5EF4-FFF2-40B4-BE49-F238E27FC236}">
              <a16:creationId xmlns:a16="http://schemas.microsoft.com/office/drawing/2014/main" id="{EAEE144D-C700-4A12-A03F-2FA0A3DE5E2A}"/>
            </a:ext>
          </a:extLst>
        </xdr:cNvPr>
        <xdr:cNvSpPr txBox="1"/>
      </xdr:nvSpPr>
      <xdr:spPr>
        <a:xfrm>
          <a:off x="6445250" y="3819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21" name="CaixaDeTexto 220">
          <a:extLst>
            <a:ext uri="{FF2B5EF4-FFF2-40B4-BE49-F238E27FC236}">
              <a16:creationId xmlns:a16="http://schemas.microsoft.com/office/drawing/2014/main" id="{B586492F-E94A-44A6-949D-7981A89D3D92}"/>
            </a:ext>
          </a:extLst>
        </xdr:cNvPr>
        <xdr:cNvSpPr txBox="1"/>
      </xdr:nvSpPr>
      <xdr:spPr>
        <a:xfrm>
          <a:off x="6445250" y="3819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22" name="CaixaDeTexto 221">
          <a:extLst>
            <a:ext uri="{FF2B5EF4-FFF2-40B4-BE49-F238E27FC236}">
              <a16:creationId xmlns:a16="http://schemas.microsoft.com/office/drawing/2014/main" id="{03CF1F89-80DE-4BE8-B39E-991BDD1F61E0}"/>
            </a:ext>
          </a:extLst>
        </xdr:cNvPr>
        <xdr:cNvSpPr txBox="1"/>
      </xdr:nvSpPr>
      <xdr:spPr>
        <a:xfrm>
          <a:off x="6445250" y="3819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23" name="CaixaDeTexto 222">
          <a:extLst>
            <a:ext uri="{FF2B5EF4-FFF2-40B4-BE49-F238E27FC236}">
              <a16:creationId xmlns:a16="http://schemas.microsoft.com/office/drawing/2014/main" id="{63BAC66A-A68D-44EA-B9AD-5DCB09CA20FB}"/>
            </a:ext>
          </a:extLst>
        </xdr:cNvPr>
        <xdr:cNvSpPr txBox="1"/>
      </xdr:nvSpPr>
      <xdr:spPr>
        <a:xfrm>
          <a:off x="6445250" y="3819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24" name="CaixaDeTexto 223">
          <a:extLst>
            <a:ext uri="{FF2B5EF4-FFF2-40B4-BE49-F238E27FC236}">
              <a16:creationId xmlns:a16="http://schemas.microsoft.com/office/drawing/2014/main" id="{58CA9E8D-29C1-4611-A5CE-3ED6064277E4}"/>
            </a:ext>
          </a:extLst>
        </xdr:cNvPr>
        <xdr:cNvSpPr txBox="1"/>
      </xdr:nvSpPr>
      <xdr:spPr>
        <a:xfrm>
          <a:off x="6445250" y="3819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07" name="CaixaDeTexto 206">
          <a:extLst>
            <a:ext uri="{FF2B5EF4-FFF2-40B4-BE49-F238E27FC236}">
              <a16:creationId xmlns:a16="http://schemas.microsoft.com/office/drawing/2014/main" id="{3D68D7AD-EFC2-4703-8EF5-DB4ED9C3EA55}"/>
            </a:ext>
          </a:extLst>
        </xdr:cNvPr>
        <xdr:cNvSpPr txBox="1"/>
      </xdr:nvSpPr>
      <xdr:spPr>
        <a:xfrm>
          <a:off x="6353175" y="1784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08" name="CaixaDeTexto 207">
          <a:extLst>
            <a:ext uri="{FF2B5EF4-FFF2-40B4-BE49-F238E27FC236}">
              <a16:creationId xmlns:a16="http://schemas.microsoft.com/office/drawing/2014/main" id="{A007A58E-33DA-4688-89D9-E1C96C4623EE}"/>
            </a:ext>
          </a:extLst>
        </xdr:cNvPr>
        <xdr:cNvSpPr txBox="1"/>
      </xdr:nvSpPr>
      <xdr:spPr>
        <a:xfrm>
          <a:off x="6353175" y="1784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25" name="CaixaDeTexto 224">
          <a:extLst>
            <a:ext uri="{FF2B5EF4-FFF2-40B4-BE49-F238E27FC236}">
              <a16:creationId xmlns:a16="http://schemas.microsoft.com/office/drawing/2014/main" id="{9DE4D4B0-B732-4C6E-A5B1-45FD301E25C9}"/>
            </a:ext>
          </a:extLst>
        </xdr:cNvPr>
        <xdr:cNvSpPr txBox="1"/>
      </xdr:nvSpPr>
      <xdr:spPr>
        <a:xfrm>
          <a:off x="6353175" y="1784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26" name="CaixaDeTexto 225">
          <a:extLst>
            <a:ext uri="{FF2B5EF4-FFF2-40B4-BE49-F238E27FC236}">
              <a16:creationId xmlns:a16="http://schemas.microsoft.com/office/drawing/2014/main" id="{8CAF2E94-4130-4532-A7C1-83CA7A42C81E}"/>
            </a:ext>
          </a:extLst>
        </xdr:cNvPr>
        <xdr:cNvSpPr txBox="1"/>
      </xdr:nvSpPr>
      <xdr:spPr>
        <a:xfrm>
          <a:off x="6353175" y="1784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27" name="CaixaDeTexto 226">
          <a:extLst>
            <a:ext uri="{FF2B5EF4-FFF2-40B4-BE49-F238E27FC236}">
              <a16:creationId xmlns:a16="http://schemas.microsoft.com/office/drawing/2014/main" id="{EDEF32DC-6570-4BAF-8D11-DF30B29C0AB3}"/>
            </a:ext>
          </a:extLst>
        </xdr:cNvPr>
        <xdr:cNvSpPr txBox="1"/>
      </xdr:nvSpPr>
      <xdr:spPr>
        <a:xfrm>
          <a:off x="6353175" y="2718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28" name="CaixaDeTexto 227">
          <a:extLst>
            <a:ext uri="{FF2B5EF4-FFF2-40B4-BE49-F238E27FC236}">
              <a16:creationId xmlns:a16="http://schemas.microsoft.com/office/drawing/2014/main" id="{1FE6F408-CB2E-445E-A284-80621F427F46}"/>
            </a:ext>
          </a:extLst>
        </xdr:cNvPr>
        <xdr:cNvSpPr txBox="1"/>
      </xdr:nvSpPr>
      <xdr:spPr>
        <a:xfrm>
          <a:off x="6353175" y="2718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29" name="CaixaDeTexto 228">
          <a:extLst>
            <a:ext uri="{FF2B5EF4-FFF2-40B4-BE49-F238E27FC236}">
              <a16:creationId xmlns:a16="http://schemas.microsoft.com/office/drawing/2014/main" id="{15A392B1-D34F-4C88-A6C9-99BD2D739544}"/>
            </a:ext>
          </a:extLst>
        </xdr:cNvPr>
        <xdr:cNvSpPr txBox="1"/>
      </xdr:nvSpPr>
      <xdr:spPr>
        <a:xfrm>
          <a:off x="6353175" y="2718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30" name="CaixaDeTexto 229">
          <a:extLst>
            <a:ext uri="{FF2B5EF4-FFF2-40B4-BE49-F238E27FC236}">
              <a16:creationId xmlns:a16="http://schemas.microsoft.com/office/drawing/2014/main" id="{7811C0C7-03EB-482F-872A-FB4C98EB909A}"/>
            </a:ext>
          </a:extLst>
        </xdr:cNvPr>
        <xdr:cNvSpPr txBox="1"/>
      </xdr:nvSpPr>
      <xdr:spPr>
        <a:xfrm>
          <a:off x="6353175" y="2718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184731" cy="264560"/>
    <xdr:sp macro="" textlink="">
      <xdr:nvSpPr>
        <xdr:cNvPr id="231" name="CaixaDeTexto 230">
          <a:extLst>
            <a:ext uri="{FF2B5EF4-FFF2-40B4-BE49-F238E27FC236}">
              <a16:creationId xmlns:a16="http://schemas.microsoft.com/office/drawing/2014/main" id="{97410025-1D96-4235-9ADB-1DC163F56651}"/>
            </a:ext>
          </a:extLst>
        </xdr:cNvPr>
        <xdr:cNvSpPr txBox="1"/>
      </xdr:nvSpPr>
      <xdr:spPr>
        <a:xfrm>
          <a:off x="635317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184731" cy="264560"/>
    <xdr:sp macro="" textlink="">
      <xdr:nvSpPr>
        <xdr:cNvPr id="232" name="CaixaDeTexto 231">
          <a:extLst>
            <a:ext uri="{FF2B5EF4-FFF2-40B4-BE49-F238E27FC236}">
              <a16:creationId xmlns:a16="http://schemas.microsoft.com/office/drawing/2014/main" id="{6D26A14F-A778-4C0D-8CB3-3033E44182D7}"/>
            </a:ext>
          </a:extLst>
        </xdr:cNvPr>
        <xdr:cNvSpPr txBox="1"/>
      </xdr:nvSpPr>
      <xdr:spPr>
        <a:xfrm>
          <a:off x="635317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184731" cy="264560"/>
    <xdr:sp macro="" textlink="">
      <xdr:nvSpPr>
        <xdr:cNvPr id="233" name="CaixaDeTexto 232">
          <a:extLst>
            <a:ext uri="{FF2B5EF4-FFF2-40B4-BE49-F238E27FC236}">
              <a16:creationId xmlns:a16="http://schemas.microsoft.com/office/drawing/2014/main" id="{CDA7960B-8325-4875-8E2A-77952ECE15C4}"/>
            </a:ext>
          </a:extLst>
        </xdr:cNvPr>
        <xdr:cNvSpPr txBox="1"/>
      </xdr:nvSpPr>
      <xdr:spPr>
        <a:xfrm>
          <a:off x="635317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184731" cy="264560"/>
    <xdr:sp macro="" textlink="">
      <xdr:nvSpPr>
        <xdr:cNvPr id="234" name="CaixaDeTexto 233">
          <a:extLst>
            <a:ext uri="{FF2B5EF4-FFF2-40B4-BE49-F238E27FC236}">
              <a16:creationId xmlns:a16="http://schemas.microsoft.com/office/drawing/2014/main" id="{086DBEE9-8E3B-48F7-BE1C-5975048B1375}"/>
            </a:ext>
          </a:extLst>
        </xdr:cNvPr>
        <xdr:cNvSpPr txBox="1"/>
      </xdr:nvSpPr>
      <xdr:spPr>
        <a:xfrm>
          <a:off x="635317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235" name="CaixaDeTexto 234">
          <a:extLst>
            <a:ext uri="{FF2B5EF4-FFF2-40B4-BE49-F238E27FC236}">
              <a16:creationId xmlns:a16="http://schemas.microsoft.com/office/drawing/2014/main" id="{402F471F-75BC-4D8F-9E0E-3D5C16553DC7}"/>
            </a:ext>
          </a:extLst>
        </xdr:cNvPr>
        <xdr:cNvSpPr txBox="1"/>
      </xdr:nvSpPr>
      <xdr:spPr>
        <a:xfrm>
          <a:off x="635317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236" name="CaixaDeTexto 235">
          <a:extLst>
            <a:ext uri="{FF2B5EF4-FFF2-40B4-BE49-F238E27FC236}">
              <a16:creationId xmlns:a16="http://schemas.microsoft.com/office/drawing/2014/main" id="{DDA83C7D-BA25-4A77-90C4-C4BCD51BFCB4}"/>
            </a:ext>
          </a:extLst>
        </xdr:cNvPr>
        <xdr:cNvSpPr txBox="1"/>
      </xdr:nvSpPr>
      <xdr:spPr>
        <a:xfrm>
          <a:off x="635317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237" name="CaixaDeTexto 236">
          <a:extLst>
            <a:ext uri="{FF2B5EF4-FFF2-40B4-BE49-F238E27FC236}">
              <a16:creationId xmlns:a16="http://schemas.microsoft.com/office/drawing/2014/main" id="{27FADCCF-8B6A-4F50-B4BC-E54CABAAFED5}"/>
            </a:ext>
          </a:extLst>
        </xdr:cNvPr>
        <xdr:cNvSpPr txBox="1"/>
      </xdr:nvSpPr>
      <xdr:spPr>
        <a:xfrm>
          <a:off x="635317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238" name="CaixaDeTexto 237">
          <a:extLst>
            <a:ext uri="{FF2B5EF4-FFF2-40B4-BE49-F238E27FC236}">
              <a16:creationId xmlns:a16="http://schemas.microsoft.com/office/drawing/2014/main" id="{13CEFBCE-FE5F-4DCA-A67D-C5D7AB4160CD}"/>
            </a:ext>
          </a:extLst>
        </xdr:cNvPr>
        <xdr:cNvSpPr txBox="1"/>
      </xdr:nvSpPr>
      <xdr:spPr>
        <a:xfrm>
          <a:off x="635317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9" name="CaixaDeTexto 238">
          <a:extLst>
            <a:ext uri="{FF2B5EF4-FFF2-40B4-BE49-F238E27FC236}">
              <a16:creationId xmlns:a16="http://schemas.microsoft.com/office/drawing/2014/main" id="{BEA9D602-32AB-485D-88CC-90BACE2DC5FD}"/>
            </a:ext>
          </a:extLst>
        </xdr:cNvPr>
        <xdr:cNvSpPr txBox="1"/>
      </xdr:nvSpPr>
      <xdr:spPr>
        <a:xfrm>
          <a:off x="635317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0" name="CaixaDeTexto 239">
          <a:extLst>
            <a:ext uri="{FF2B5EF4-FFF2-40B4-BE49-F238E27FC236}">
              <a16:creationId xmlns:a16="http://schemas.microsoft.com/office/drawing/2014/main" id="{15C981A5-5525-487C-BFFD-7F0AB0F1CF8C}"/>
            </a:ext>
          </a:extLst>
        </xdr:cNvPr>
        <xdr:cNvSpPr txBox="1"/>
      </xdr:nvSpPr>
      <xdr:spPr>
        <a:xfrm>
          <a:off x="635317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1" name="CaixaDeTexto 240">
          <a:extLst>
            <a:ext uri="{FF2B5EF4-FFF2-40B4-BE49-F238E27FC236}">
              <a16:creationId xmlns:a16="http://schemas.microsoft.com/office/drawing/2014/main" id="{04E82A0A-8273-45B0-B9AB-245E7352AE5D}"/>
            </a:ext>
          </a:extLst>
        </xdr:cNvPr>
        <xdr:cNvSpPr txBox="1"/>
      </xdr:nvSpPr>
      <xdr:spPr>
        <a:xfrm>
          <a:off x="635317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2" name="CaixaDeTexto 241">
          <a:extLst>
            <a:ext uri="{FF2B5EF4-FFF2-40B4-BE49-F238E27FC236}">
              <a16:creationId xmlns:a16="http://schemas.microsoft.com/office/drawing/2014/main" id="{362E9DE6-7310-4B6E-B125-E7FFFA2F3C77}"/>
            </a:ext>
          </a:extLst>
        </xdr:cNvPr>
        <xdr:cNvSpPr txBox="1"/>
      </xdr:nvSpPr>
      <xdr:spPr>
        <a:xfrm>
          <a:off x="635317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43" name="CaixaDeTexto 242">
          <a:extLst>
            <a:ext uri="{FF2B5EF4-FFF2-40B4-BE49-F238E27FC236}">
              <a16:creationId xmlns:a16="http://schemas.microsoft.com/office/drawing/2014/main" id="{524B6747-7736-4887-8E49-BF5981F7840F}"/>
            </a:ext>
          </a:extLst>
        </xdr:cNvPr>
        <xdr:cNvSpPr txBox="1"/>
      </xdr:nvSpPr>
      <xdr:spPr>
        <a:xfrm>
          <a:off x="6353175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44" name="CaixaDeTexto 243">
          <a:extLst>
            <a:ext uri="{FF2B5EF4-FFF2-40B4-BE49-F238E27FC236}">
              <a16:creationId xmlns:a16="http://schemas.microsoft.com/office/drawing/2014/main" id="{884A2274-66E8-4F31-8A8B-3867D0C86D60}"/>
            </a:ext>
          </a:extLst>
        </xdr:cNvPr>
        <xdr:cNvSpPr txBox="1"/>
      </xdr:nvSpPr>
      <xdr:spPr>
        <a:xfrm>
          <a:off x="6353175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45" name="CaixaDeTexto 244">
          <a:extLst>
            <a:ext uri="{FF2B5EF4-FFF2-40B4-BE49-F238E27FC236}">
              <a16:creationId xmlns:a16="http://schemas.microsoft.com/office/drawing/2014/main" id="{3BB63500-CB5A-439F-9476-132E0868A5E1}"/>
            </a:ext>
          </a:extLst>
        </xdr:cNvPr>
        <xdr:cNvSpPr txBox="1"/>
      </xdr:nvSpPr>
      <xdr:spPr>
        <a:xfrm>
          <a:off x="6353175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46" name="CaixaDeTexto 245">
          <a:extLst>
            <a:ext uri="{FF2B5EF4-FFF2-40B4-BE49-F238E27FC236}">
              <a16:creationId xmlns:a16="http://schemas.microsoft.com/office/drawing/2014/main" id="{7216EB51-3B0D-4B2F-AB26-12F0A33113ED}"/>
            </a:ext>
          </a:extLst>
        </xdr:cNvPr>
        <xdr:cNvSpPr txBox="1"/>
      </xdr:nvSpPr>
      <xdr:spPr>
        <a:xfrm>
          <a:off x="6353175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184731" cy="264560"/>
    <xdr:sp macro="" textlink="">
      <xdr:nvSpPr>
        <xdr:cNvPr id="247" name="CaixaDeTexto 246">
          <a:extLst>
            <a:ext uri="{FF2B5EF4-FFF2-40B4-BE49-F238E27FC236}">
              <a16:creationId xmlns:a16="http://schemas.microsoft.com/office/drawing/2014/main" id="{A2ED2F3A-921F-4D04-BB36-3D127FBB877A}"/>
            </a:ext>
          </a:extLst>
        </xdr:cNvPr>
        <xdr:cNvSpPr txBox="1"/>
      </xdr:nvSpPr>
      <xdr:spPr>
        <a:xfrm>
          <a:off x="6353175" y="18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184731" cy="264560"/>
    <xdr:sp macro="" textlink="">
      <xdr:nvSpPr>
        <xdr:cNvPr id="248" name="CaixaDeTexto 247">
          <a:extLst>
            <a:ext uri="{FF2B5EF4-FFF2-40B4-BE49-F238E27FC236}">
              <a16:creationId xmlns:a16="http://schemas.microsoft.com/office/drawing/2014/main" id="{73268842-0908-479B-AD52-537587042395}"/>
            </a:ext>
          </a:extLst>
        </xdr:cNvPr>
        <xdr:cNvSpPr txBox="1"/>
      </xdr:nvSpPr>
      <xdr:spPr>
        <a:xfrm>
          <a:off x="6353175" y="18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184731" cy="264560"/>
    <xdr:sp macro="" textlink="">
      <xdr:nvSpPr>
        <xdr:cNvPr id="249" name="CaixaDeTexto 248">
          <a:extLst>
            <a:ext uri="{FF2B5EF4-FFF2-40B4-BE49-F238E27FC236}">
              <a16:creationId xmlns:a16="http://schemas.microsoft.com/office/drawing/2014/main" id="{6203820E-E55B-42D0-BCEB-EB6654E2A53B}"/>
            </a:ext>
          </a:extLst>
        </xdr:cNvPr>
        <xdr:cNvSpPr txBox="1"/>
      </xdr:nvSpPr>
      <xdr:spPr>
        <a:xfrm>
          <a:off x="6353175" y="18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184731" cy="264560"/>
    <xdr:sp macro="" textlink="">
      <xdr:nvSpPr>
        <xdr:cNvPr id="250" name="CaixaDeTexto 249">
          <a:extLst>
            <a:ext uri="{FF2B5EF4-FFF2-40B4-BE49-F238E27FC236}">
              <a16:creationId xmlns:a16="http://schemas.microsoft.com/office/drawing/2014/main" id="{ADFCD2D8-DF95-4044-A1DF-A140E81479E5}"/>
            </a:ext>
          </a:extLst>
        </xdr:cNvPr>
        <xdr:cNvSpPr txBox="1"/>
      </xdr:nvSpPr>
      <xdr:spPr>
        <a:xfrm>
          <a:off x="6353175" y="18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251" name="CaixaDeTexto 250">
          <a:extLst>
            <a:ext uri="{FF2B5EF4-FFF2-40B4-BE49-F238E27FC236}">
              <a16:creationId xmlns:a16="http://schemas.microsoft.com/office/drawing/2014/main" id="{6EEFC456-8068-41DC-A13A-A526923B8C64}"/>
            </a:ext>
          </a:extLst>
        </xdr:cNvPr>
        <xdr:cNvSpPr txBox="1"/>
      </xdr:nvSpPr>
      <xdr:spPr>
        <a:xfrm>
          <a:off x="635317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252" name="CaixaDeTexto 251">
          <a:extLst>
            <a:ext uri="{FF2B5EF4-FFF2-40B4-BE49-F238E27FC236}">
              <a16:creationId xmlns:a16="http://schemas.microsoft.com/office/drawing/2014/main" id="{6EB824EE-5306-4449-94B3-21387B21E5C9}"/>
            </a:ext>
          </a:extLst>
        </xdr:cNvPr>
        <xdr:cNvSpPr txBox="1"/>
      </xdr:nvSpPr>
      <xdr:spPr>
        <a:xfrm>
          <a:off x="635317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253" name="CaixaDeTexto 252">
          <a:extLst>
            <a:ext uri="{FF2B5EF4-FFF2-40B4-BE49-F238E27FC236}">
              <a16:creationId xmlns:a16="http://schemas.microsoft.com/office/drawing/2014/main" id="{0269F0A0-FA31-436C-A9BD-D4BD0ACA9F6F}"/>
            </a:ext>
          </a:extLst>
        </xdr:cNvPr>
        <xdr:cNvSpPr txBox="1"/>
      </xdr:nvSpPr>
      <xdr:spPr>
        <a:xfrm>
          <a:off x="635317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254" name="CaixaDeTexto 253">
          <a:extLst>
            <a:ext uri="{FF2B5EF4-FFF2-40B4-BE49-F238E27FC236}">
              <a16:creationId xmlns:a16="http://schemas.microsoft.com/office/drawing/2014/main" id="{0BE59899-D782-4F98-96CA-F629435E8A4E}"/>
            </a:ext>
          </a:extLst>
        </xdr:cNvPr>
        <xdr:cNvSpPr txBox="1"/>
      </xdr:nvSpPr>
      <xdr:spPr>
        <a:xfrm>
          <a:off x="635317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55" name="CaixaDeTexto 254">
          <a:extLst>
            <a:ext uri="{FF2B5EF4-FFF2-40B4-BE49-F238E27FC236}">
              <a16:creationId xmlns:a16="http://schemas.microsoft.com/office/drawing/2014/main" id="{F64953EF-2E88-4EF1-A63E-DD8C916F97C7}"/>
            </a:ext>
          </a:extLst>
        </xdr:cNvPr>
        <xdr:cNvSpPr txBox="1"/>
      </xdr:nvSpPr>
      <xdr:spPr>
        <a:xfrm>
          <a:off x="6353175" y="384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56" name="CaixaDeTexto 255">
          <a:extLst>
            <a:ext uri="{FF2B5EF4-FFF2-40B4-BE49-F238E27FC236}">
              <a16:creationId xmlns:a16="http://schemas.microsoft.com/office/drawing/2014/main" id="{FF5DDD4D-7A6E-4E65-97C0-17F8914B4A87}"/>
            </a:ext>
          </a:extLst>
        </xdr:cNvPr>
        <xdr:cNvSpPr txBox="1"/>
      </xdr:nvSpPr>
      <xdr:spPr>
        <a:xfrm>
          <a:off x="6353175" y="384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57" name="CaixaDeTexto 256">
          <a:extLst>
            <a:ext uri="{FF2B5EF4-FFF2-40B4-BE49-F238E27FC236}">
              <a16:creationId xmlns:a16="http://schemas.microsoft.com/office/drawing/2014/main" id="{E69EA4C4-A936-45C4-BF10-01C54AE4946E}"/>
            </a:ext>
          </a:extLst>
        </xdr:cNvPr>
        <xdr:cNvSpPr txBox="1"/>
      </xdr:nvSpPr>
      <xdr:spPr>
        <a:xfrm>
          <a:off x="6353175" y="384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58" name="CaixaDeTexto 257">
          <a:extLst>
            <a:ext uri="{FF2B5EF4-FFF2-40B4-BE49-F238E27FC236}">
              <a16:creationId xmlns:a16="http://schemas.microsoft.com/office/drawing/2014/main" id="{7AD56558-8A11-4FC1-A054-621F0C9A5083}"/>
            </a:ext>
          </a:extLst>
        </xdr:cNvPr>
        <xdr:cNvSpPr txBox="1"/>
      </xdr:nvSpPr>
      <xdr:spPr>
        <a:xfrm>
          <a:off x="6353175" y="384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259" name="CaixaDeTexto 258">
          <a:extLst>
            <a:ext uri="{FF2B5EF4-FFF2-40B4-BE49-F238E27FC236}">
              <a16:creationId xmlns:a16="http://schemas.microsoft.com/office/drawing/2014/main" id="{389821E3-A1AB-414A-87FF-152E74B51963}"/>
            </a:ext>
          </a:extLst>
        </xdr:cNvPr>
        <xdr:cNvSpPr txBox="1"/>
      </xdr:nvSpPr>
      <xdr:spPr>
        <a:xfrm>
          <a:off x="6353175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260" name="CaixaDeTexto 259">
          <a:extLst>
            <a:ext uri="{FF2B5EF4-FFF2-40B4-BE49-F238E27FC236}">
              <a16:creationId xmlns:a16="http://schemas.microsoft.com/office/drawing/2014/main" id="{B790587E-FCC0-47F1-834B-C26077E00698}"/>
            </a:ext>
          </a:extLst>
        </xdr:cNvPr>
        <xdr:cNvSpPr txBox="1"/>
      </xdr:nvSpPr>
      <xdr:spPr>
        <a:xfrm>
          <a:off x="6353175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261" name="CaixaDeTexto 260">
          <a:extLst>
            <a:ext uri="{FF2B5EF4-FFF2-40B4-BE49-F238E27FC236}">
              <a16:creationId xmlns:a16="http://schemas.microsoft.com/office/drawing/2014/main" id="{C7FA1139-EF46-43D2-9E9A-DFF1BC2CF90F}"/>
            </a:ext>
          </a:extLst>
        </xdr:cNvPr>
        <xdr:cNvSpPr txBox="1"/>
      </xdr:nvSpPr>
      <xdr:spPr>
        <a:xfrm>
          <a:off x="6353175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262" name="CaixaDeTexto 261">
          <a:extLst>
            <a:ext uri="{FF2B5EF4-FFF2-40B4-BE49-F238E27FC236}">
              <a16:creationId xmlns:a16="http://schemas.microsoft.com/office/drawing/2014/main" id="{308F2573-1C1B-43EE-9616-00483ECFE904}"/>
            </a:ext>
          </a:extLst>
        </xdr:cNvPr>
        <xdr:cNvSpPr txBox="1"/>
      </xdr:nvSpPr>
      <xdr:spPr>
        <a:xfrm>
          <a:off x="6353175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263" name="CaixaDeTexto 262">
          <a:extLst>
            <a:ext uri="{FF2B5EF4-FFF2-40B4-BE49-F238E27FC236}">
              <a16:creationId xmlns:a16="http://schemas.microsoft.com/office/drawing/2014/main" id="{D7C608BB-7A61-456C-8755-548162CA558A}"/>
            </a:ext>
          </a:extLst>
        </xdr:cNvPr>
        <xdr:cNvSpPr txBox="1"/>
      </xdr:nvSpPr>
      <xdr:spPr>
        <a:xfrm>
          <a:off x="6353175" y="240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264" name="CaixaDeTexto 263">
          <a:extLst>
            <a:ext uri="{FF2B5EF4-FFF2-40B4-BE49-F238E27FC236}">
              <a16:creationId xmlns:a16="http://schemas.microsoft.com/office/drawing/2014/main" id="{5C8D0730-B56A-4F03-903F-C7065EB5B249}"/>
            </a:ext>
          </a:extLst>
        </xdr:cNvPr>
        <xdr:cNvSpPr txBox="1"/>
      </xdr:nvSpPr>
      <xdr:spPr>
        <a:xfrm>
          <a:off x="6353175" y="240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265" name="CaixaDeTexto 264">
          <a:extLst>
            <a:ext uri="{FF2B5EF4-FFF2-40B4-BE49-F238E27FC236}">
              <a16:creationId xmlns:a16="http://schemas.microsoft.com/office/drawing/2014/main" id="{C72752C8-FB02-44A1-B8DA-C1CAD5856492}"/>
            </a:ext>
          </a:extLst>
        </xdr:cNvPr>
        <xdr:cNvSpPr txBox="1"/>
      </xdr:nvSpPr>
      <xdr:spPr>
        <a:xfrm>
          <a:off x="6353175" y="240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266" name="CaixaDeTexto 265">
          <a:extLst>
            <a:ext uri="{FF2B5EF4-FFF2-40B4-BE49-F238E27FC236}">
              <a16:creationId xmlns:a16="http://schemas.microsoft.com/office/drawing/2014/main" id="{6CEE9F39-E8CA-4BAD-BC0B-86C6901E3649}"/>
            </a:ext>
          </a:extLst>
        </xdr:cNvPr>
        <xdr:cNvSpPr txBox="1"/>
      </xdr:nvSpPr>
      <xdr:spPr>
        <a:xfrm>
          <a:off x="6353175" y="240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267" name="CaixaDeTexto 266">
          <a:extLst>
            <a:ext uri="{FF2B5EF4-FFF2-40B4-BE49-F238E27FC236}">
              <a16:creationId xmlns:a16="http://schemas.microsoft.com/office/drawing/2014/main" id="{1A8CF79B-3754-4B48-8DEA-4F5308CC7135}"/>
            </a:ext>
          </a:extLst>
        </xdr:cNvPr>
        <xdr:cNvSpPr txBox="1"/>
      </xdr:nvSpPr>
      <xdr:spPr>
        <a:xfrm>
          <a:off x="63531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268" name="CaixaDeTexto 267">
          <a:extLst>
            <a:ext uri="{FF2B5EF4-FFF2-40B4-BE49-F238E27FC236}">
              <a16:creationId xmlns:a16="http://schemas.microsoft.com/office/drawing/2014/main" id="{E577E792-5543-41CC-8AD7-1D20B971D769}"/>
            </a:ext>
          </a:extLst>
        </xdr:cNvPr>
        <xdr:cNvSpPr txBox="1"/>
      </xdr:nvSpPr>
      <xdr:spPr>
        <a:xfrm>
          <a:off x="63531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269" name="CaixaDeTexto 268">
          <a:extLst>
            <a:ext uri="{FF2B5EF4-FFF2-40B4-BE49-F238E27FC236}">
              <a16:creationId xmlns:a16="http://schemas.microsoft.com/office/drawing/2014/main" id="{66AD49E5-29C0-41D4-A4BF-092AA39F8AA1}"/>
            </a:ext>
          </a:extLst>
        </xdr:cNvPr>
        <xdr:cNvSpPr txBox="1"/>
      </xdr:nvSpPr>
      <xdr:spPr>
        <a:xfrm>
          <a:off x="63531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270" name="CaixaDeTexto 269">
          <a:extLst>
            <a:ext uri="{FF2B5EF4-FFF2-40B4-BE49-F238E27FC236}">
              <a16:creationId xmlns:a16="http://schemas.microsoft.com/office/drawing/2014/main" id="{FFDE41B2-A8A4-401E-9DA8-4D3E82262B99}"/>
            </a:ext>
          </a:extLst>
        </xdr:cNvPr>
        <xdr:cNvSpPr txBox="1"/>
      </xdr:nvSpPr>
      <xdr:spPr>
        <a:xfrm>
          <a:off x="63531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271" name="CaixaDeTexto 270">
          <a:extLst>
            <a:ext uri="{FF2B5EF4-FFF2-40B4-BE49-F238E27FC236}">
              <a16:creationId xmlns:a16="http://schemas.microsoft.com/office/drawing/2014/main" id="{20051D74-3111-49BF-8740-3296991C5317}"/>
            </a:ext>
          </a:extLst>
        </xdr:cNvPr>
        <xdr:cNvSpPr txBox="1"/>
      </xdr:nvSpPr>
      <xdr:spPr>
        <a:xfrm>
          <a:off x="6353175" y="567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272" name="CaixaDeTexto 271">
          <a:extLst>
            <a:ext uri="{FF2B5EF4-FFF2-40B4-BE49-F238E27FC236}">
              <a16:creationId xmlns:a16="http://schemas.microsoft.com/office/drawing/2014/main" id="{1A11B08F-ED75-4365-AEE2-58E26015CE6A}"/>
            </a:ext>
          </a:extLst>
        </xdr:cNvPr>
        <xdr:cNvSpPr txBox="1"/>
      </xdr:nvSpPr>
      <xdr:spPr>
        <a:xfrm>
          <a:off x="6353175" y="567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273" name="CaixaDeTexto 272">
          <a:extLst>
            <a:ext uri="{FF2B5EF4-FFF2-40B4-BE49-F238E27FC236}">
              <a16:creationId xmlns:a16="http://schemas.microsoft.com/office/drawing/2014/main" id="{2C7291A8-3BBB-4176-BB7C-1EEF4E4EFEB0}"/>
            </a:ext>
          </a:extLst>
        </xdr:cNvPr>
        <xdr:cNvSpPr txBox="1"/>
      </xdr:nvSpPr>
      <xdr:spPr>
        <a:xfrm>
          <a:off x="6353175" y="567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274" name="CaixaDeTexto 273">
          <a:extLst>
            <a:ext uri="{FF2B5EF4-FFF2-40B4-BE49-F238E27FC236}">
              <a16:creationId xmlns:a16="http://schemas.microsoft.com/office/drawing/2014/main" id="{FE9D862E-8544-4FB3-B517-DD17EAD6DF2C}"/>
            </a:ext>
          </a:extLst>
        </xdr:cNvPr>
        <xdr:cNvSpPr txBox="1"/>
      </xdr:nvSpPr>
      <xdr:spPr>
        <a:xfrm>
          <a:off x="6353175" y="567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275" name="CaixaDeTexto 274">
          <a:extLst>
            <a:ext uri="{FF2B5EF4-FFF2-40B4-BE49-F238E27FC236}">
              <a16:creationId xmlns:a16="http://schemas.microsoft.com/office/drawing/2014/main" id="{241A8822-F375-4BD5-B572-0A82D5447247}"/>
            </a:ext>
          </a:extLst>
        </xdr:cNvPr>
        <xdr:cNvSpPr txBox="1"/>
      </xdr:nvSpPr>
      <xdr:spPr>
        <a:xfrm>
          <a:off x="6353175" y="567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276" name="CaixaDeTexto 275">
          <a:extLst>
            <a:ext uri="{FF2B5EF4-FFF2-40B4-BE49-F238E27FC236}">
              <a16:creationId xmlns:a16="http://schemas.microsoft.com/office/drawing/2014/main" id="{071291A6-0D0E-45AC-978A-D424C13A8084}"/>
            </a:ext>
          </a:extLst>
        </xdr:cNvPr>
        <xdr:cNvSpPr txBox="1"/>
      </xdr:nvSpPr>
      <xdr:spPr>
        <a:xfrm>
          <a:off x="6353175" y="567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277" name="CaixaDeTexto 276">
          <a:extLst>
            <a:ext uri="{FF2B5EF4-FFF2-40B4-BE49-F238E27FC236}">
              <a16:creationId xmlns:a16="http://schemas.microsoft.com/office/drawing/2014/main" id="{F0B0D8B8-8807-41C5-957E-614D790FDB65}"/>
            </a:ext>
          </a:extLst>
        </xdr:cNvPr>
        <xdr:cNvSpPr txBox="1"/>
      </xdr:nvSpPr>
      <xdr:spPr>
        <a:xfrm>
          <a:off x="6353175" y="567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278" name="CaixaDeTexto 277">
          <a:extLst>
            <a:ext uri="{FF2B5EF4-FFF2-40B4-BE49-F238E27FC236}">
              <a16:creationId xmlns:a16="http://schemas.microsoft.com/office/drawing/2014/main" id="{24A19B6F-AE34-4FA3-B64C-223ED92D2B8F}"/>
            </a:ext>
          </a:extLst>
        </xdr:cNvPr>
        <xdr:cNvSpPr txBox="1"/>
      </xdr:nvSpPr>
      <xdr:spPr>
        <a:xfrm>
          <a:off x="6353175" y="567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279" name="CaixaDeTexto 278">
          <a:extLst>
            <a:ext uri="{FF2B5EF4-FFF2-40B4-BE49-F238E27FC236}">
              <a16:creationId xmlns:a16="http://schemas.microsoft.com/office/drawing/2014/main" id="{C30F66A0-818B-440D-90E6-B6D1BC31DB5A}"/>
            </a:ext>
          </a:extLst>
        </xdr:cNvPr>
        <xdr:cNvSpPr txBox="1"/>
      </xdr:nvSpPr>
      <xdr:spPr>
        <a:xfrm>
          <a:off x="6353175" y="621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280" name="CaixaDeTexto 279">
          <a:extLst>
            <a:ext uri="{FF2B5EF4-FFF2-40B4-BE49-F238E27FC236}">
              <a16:creationId xmlns:a16="http://schemas.microsoft.com/office/drawing/2014/main" id="{E3E00B8B-78C2-474D-9A98-32591ADA7289}"/>
            </a:ext>
          </a:extLst>
        </xdr:cNvPr>
        <xdr:cNvSpPr txBox="1"/>
      </xdr:nvSpPr>
      <xdr:spPr>
        <a:xfrm>
          <a:off x="6353175" y="621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281" name="CaixaDeTexto 280">
          <a:extLst>
            <a:ext uri="{FF2B5EF4-FFF2-40B4-BE49-F238E27FC236}">
              <a16:creationId xmlns:a16="http://schemas.microsoft.com/office/drawing/2014/main" id="{A0F72D5E-4ABA-4C60-8DC9-DFAE361B26BF}"/>
            </a:ext>
          </a:extLst>
        </xdr:cNvPr>
        <xdr:cNvSpPr txBox="1"/>
      </xdr:nvSpPr>
      <xdr:spPr>
        <a:xfrm>
          <a:off x="6353175" y="621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282" name="CaixaDeTexto 281">
          <a:extLst>
            <a:ext uri="{FF2B5EF4-FFF2-40B4-BE49-F238E27FC236}">
              <a16:creationId xmlns:a16="http://schemas.microsoft.com/office/drawing/2014/main" id="{D21DD204-7B50-47D0-8DAD-78FD4C445AE9}"/>
            </a:ext>
          </a:extLst>
        </xdr:cNvPr>
        <xdr:cNvSpPr txBox="1"/>
      </xdr:nvSpPr>
      <xdr:spPr>
        <a:xfrm>
          <a:off x="6353175" y="621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283" name="CaixaDeTexto 282">
          <a:extLst>
            <a:ext uri="{FF2B5EF4-FFF2-40B4-BE49-F238E27FC236}">
              <a16:creationId xmlns:a16="http://schemas.microsoft.com/office/drawing/2014/main" id="{591EC26E-41F2-44B3-AD96-4C9F1B7B4407}"/>
            </a:ext>
          </a:extLst>
        </xdr:cNvPr>
        <xdr:cNvSpPr txBox="1"/>
      </xdr:nvSpPr>
      <xdr:spPr>
        <a:xfrm>
          <a:off x="6353175" y="585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284" name="CaixaDeTexto 283">
          <a:extLst>
            <a:ext uri="{FF2B5EF4-FFF2-40B4-BE49-F238E27FC236}">
              <a16:creationId xmlns:a16="http://schemas.microsoft.com/office/drawing/2014/main" id="{2E5F0E5E-BC11-48D3-99C7-E6322AF28C7C}"/>
            </a:ext>
          </a:extLst>
        </xdr:cNvPr>
        <xdr:cNvSpPr txBox="1"/>
      </xdr:nvSpPr>
      <xdr:spPr>
        <a:xfrm>
          <a:off x="6353175" y="585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285" name="CaixaDeTexto 284">
          <a:extLst>
            <a:ext uri="{FF2B5EF4-FFF2-40B4-BE49-F238E27FC236}">
              <a16:creationId xmlns:a16="http://schemas.microsoft.com/office/drawing/2014/main" id="{52168BF4-FA98-4F08-BA6E-5DBFDF5EE2D9}"/>
            </a:ext>
          </a:extLst>
        </xdr:cNvPr>
        <xdr:cNvSpPr txBox="1"/>
      </xdr:nvSpPr>
      <xdr:spPr>
        <a:xfrm>
          <a:off x="6353175" y="585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286" name="CaixaDeTexto 285">
          <a:extLst>
            <a:ext uri="{FF2B5EF4-FFF2-40B4-BE49-F238E27FC236}">
              <a16:creationId xmlns:a16="http://schemas.microsoft.com/office/drawing/2014/main" id="{0FD5C5AE-0295-4F52-A178-CB5D2EDE8412}"/>
            </a:ext>
          </a:extLst>
        </xdr:cNvPr>
        <xdr:cNvSpPr txBox="1"/>
      </xdr:nvSpPr>
      <xdr:spPr>
        <a:xfrm>
          <a:off x="6353175" y="585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184731" cy="264560"/>
    <xdr:sp macro="" textlink="">
      <xdr:nvSpPr>
        <xdr:cNvPr id="287" name="CaixaDeTexto 286">
          <a:extLst>
            <a:ext uri="{FF2B5EF4-FFF2-40B4-BE49-F238E27FC236}">
              <a16:creationId xmlns:a16="http://schemas.microsoft.com/office/drawing/2014/main" id="{3B53E355-23EA-45C2-A33D-6CC02A4B5021}"/>
            </a:ext>
          </a:extLst>
        </xdr:cNvPr>
        <xdr:cNvSpPr txBox="1"/>
      </xdr:nvSpPr>
      <xdr:spPr>
        <a:xfrm>
          <a:off x="635317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184731" cy="264560"/>
    <xdr:sp macro="" textlink="">
      <xdr:nvSpPr>
        <xdr:cNvPr id="288" name="CaixaDeTexto 287">
          <a:extLst>
            <a:ext uri="{FF2B5EF4-FFF2-40B4-BE49-F238E27FC236}">
              <a16:creationId xmlns:a16="http://schemas.microsoft.com/office/drawing/2014/main" id="{45264A90-A449-4A9F-ADD7-311D1B017960}"/>
            </a:ext>
          </a:extLst>
        </xdr:cNvPr>
        <xdr:cNvSpPr txBox="1"/>
      </xdr:nvSpPr>
      <xdr:spPr>
        <a:xfrm>
          <a:off x="635317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184731" cy="264560"/>
    <xdr:sp macro="" textlink="">
      <xdr:nvSpPr>
        <xdr:cNvPr id="289" name="CaixaDeTexto 288">
          <a:extLst>
            <a:ext uri="{FF2B5EF4-FFF2-40B4-BE49-F238E27FC236}">
              <a16:creationId xmlns:a16="http://schemas.microsoft.com/office/drawing/2014/main" id="{ABED05DB-855C-47F7-BA45-17A81561CF93}"/>
            </a:ext>
          </a:extLst>
        </xdr:cNvPr>
        <xdr:cNvSpPr txBox="1"/>
      </xdr:nvSpPr>
      <xdr:spPr>
        <a:xfrm>
          <a:off x="635317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184731" cy="264560"/>
    <xdr:sp macro="" textlink="">
      <xdr:nvSpPr>
        <xdr:cNvPr id="290" name="CaixaDeTexto 289">
          <a:extLst>
            <a:ext uri="{FF2B5EF4-FFF2-40B4-BE49-F238E27FC236}">
              <a16:creationId xmlns:a16="http://schemas.microsoft.com/office/drawing/2014/main" id="{252F6586-869A-40CA-A878-6F9833730F87}"/>
            </a:ext>
          </a:extLst>
        </xdr:cNvPr>
        <xdr:cNvSpPr txBox="1"/>
      </xdr:nvSpPr>
      <xdr:spPr>
        <a:xfrm>
          <a:off x="635317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291" name="CaixaDeTexto 290">
          <a:extLst>
            <a:ext uri="{FF2B5EF4-FFF2-40B4-BE49-F238E27FC236}">
              <a16:creationId xmlns:a16="http://schemas.microsoft.com/office/drawing/2014/main" id="{72C6F4DB-E660-4E26-9020-600AF2787530}"/>
            </a:ext>
          </a:extLst>
        </xdr:cNvPr>
        <xdr:cNvSpPr txBox="1"/>
      </xdr:nvSpPr>
      <xdr:spPr>
        <a:xfrm>
          <a:off x="6353175" y="49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292" name="CaixaDeTexto 291">
          <a:extLst>
            <a:ext uri="{FF2B5EF4-FFF2-40B4-BE49-F238E27FC236}">
              <a16:creationId xmlns:a16="http://schemas.microsoft.com/office/drawing/2014/main" id="{143DAF6F-206B-44AA-9CC9-3812D7578B2E}"/>
            </a:ext>
          </a:extLst>
        </xdr:cNvPr>
        <xdr:cNvSpPr txBox="1"/>
      </xdr:nvSpPr>
      <xdr:spPr>
        <a:xfrm>
          <a:off x="6353175" y="49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293" name="CaixaDeTexto 292">
          <a:extLst>
            <a:ext uri="{FF2B5EF4-FFF2-40B4-BE49-F238E27FC236}">
              <a16:creationId xmlns:a16="http://schemas.microsoft.com/office/drawing/2014/main" id="{95F12E24-23FC-4836-9CEB-09087FAFE9AE}"/>
            </a:ext>
          </a:extLst>
        </xdr:cNvPr>
        <xdr:cNvSpPr txBox="1"/>
      </xdr:nvSpPr>
      <xdr:spPr>
        <a:xfrm>
          <a:off x="6353175" y="49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294" name="CaixaDeTexto 293">
          <a:extLst>
            <a:ext uri="{FF2B5EF4-FFF2-40B4-BE49-F238E27FC236}">
              <a16:creationId xmlns:a16="http://schemas.microsoft.com/office/drawing/2014/main" id="{792BB1AD-9F32-452B-BAC9-82F49FB50E43}"/>
            </a:ext>
          </a:extLst>
        </xdr:cNvPr>
        <xdr:cNvSpPr txBox="1"/>
      </xdr:nvSpPr>
      <xdr:spPr>
        <a:xfrm>
          <a:off x="6353175" y="49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184731" cy="264560"/>
    <xdr:sp macro="" textlink="">
      <xdr:nvSpPr>
        <xdr:cNvPr id="295" name="CaixaDeTexto 294">
          <a:extLst>
            <a:ext uri="{FF2B5EF4-FFF2-40B4-BE49-F238E27FC236}">
              <a16:creationId xmlns:a16="http://schemas.microsoft.com/office/drawing/2014/main" id="{BB5D7438-5E82-4061-8645-662CA738F4D5}"/>
            </a:ext>
          </a:extLst>
        </xdr:cNvPr>
        <xdr:cNvSpPr txBox="1"/>
      </xdr:nvSpPr>
      <xdr:spPr>
        <a:xfrm>
          <a:off x="6353175" y="714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184731" cy="264560"/>
    <xdr:sp macro="" textlink="">
      <xdr:nvSpPr>
        <xdr:cNvPr id="296" name="CaixaDeTexto 295">
          <a:extLst>
            <a:ext uri="{FF2B5EF4-FFF2-40B4-BE49-F238E27FC236}">
              <a16:creationId xmlns:a16="http://schemas.microsoft.com/office/drawing/2014/main" id="{C6A87283-DECB-4800-A3DB-D6AB22AAB7AA}"/>
            </a:ext>
          </a:extLst>
        </xdr:cNvPr>
        <xdr:cNvSpPr txBox="1"/>
      </xdr:nvSpPr>
      <xdr:spPr>
        <a:xfrm>
          <a:off x="6353175" y="714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184731" cy="264560"/>
    <xdr:sp macro="" textlink="">
      <xdr:nvSpPr>
        <xdr:cNvPr id="297" name="CaixaDeTexto 296">
          <a:extLst>
            <a:ext uri="{FF2B5EF4-FFF2-40B4-BE49-F238E27FC236}">
              <a16:creationId xmlns:a16="http://schemas.microsoft.com/office/drawing/2014/main" id="{688B7A08-F043-4C69-AF53-6C5CF4D7C9AB}"/>
            </a:ext>
          </a:extLst>
        </xdr:cNvPr>
        <xdr:cNvSpPr txBox="1"/>
      </xdr:nvSpPr>
      <xdr:spPr>
        <a:xfrm>
          <a:off x="6353175" y="714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184731" cy="264560"/>
    <xdr:sp macro="" textlink="">
      <xdr:nvSpPr>
        <xdr:cNvPr id="298" name="CaixaDeTexto 297">
          <a:extLst>
            <a:ext uri="{FF2B5EF4-FFF2-40B4-BE49-F238E27FC236}">
              <a16:creationId xmlns:a16="http://schemas.microsoft.com/office/drawing/2014/main" id="{C90D4482-9B06-4E78-B062-6B95450DE2D5}"/>
            </a:ext>
          </a:extLst>
        </xdr:cNvPr>
        <xdr:cNvSpPr txBox="1"/>
      </xdr:nvSpPr>
      <xdr:spPr>
        <a:xfrm>
          <a:off x="6353175" y="714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299" name="CaixaDeTexto 298">
          <a:extLst>
            <a:ext uri="{FF2B5EF4-FFF2-40B4-BE49-F238E27FC236}">
              <a16:creationId xmlns:a16="http://schemas.microsoft.com/office/drawing/2014/main" id="{53D515D9-8E2B-4008-8421-85E7227E73D0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00" name="CaixaDeTexto 299">
          <a:extLst>
            <a:ext uri="{FF2B5EF4-FFF2-40B4-BE49-F238E27FC236}">
              <a16:creationId xmlns:a16="http://schemas.microsoft.com/office/drawing/2014/main" id="{9C3E0643-F4A7-427B-8FBF-4935EE831475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01" name="CaixaDeTexto 300">
          <a:extLst>
            <a:ext uri="{FF2B5EF4-FFF2-40B4-BE49-F238E27FC236}">
              <a16:creationId xmlns:a16="http://schemas.microsoft.com/office/drawing/2014/main" id="{A6B52F1A-7654-41EC-9860-25E5118BD53B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02" name="CaixaDeTexto 301">
          <a:extLst>
            <a:ext uri="{FF2B5EF4-FFF2-40B4-BE49-F238E27FC236}">
              <a16:creationId xmlns:a16="http://schemas.microsoft.com/office/drawing/2014/main" id="{D86BAEDE-E2B9-4205-A243-F9324FF7C8F7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03" name="CaixaDeTexto 302">
          <a:extLst>
            <a:ext uri="{FF2B5EF4-FFF2-40B4-BE49-F238E27FC236}">
              <a16:creationId xmlns:a16="http://schemas.microsoft.com/office/drawing/2014/main" id="{29CACC71-ABF6-4140-9A33-73E3A15DDA52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04" name="CaixaDeTexto 303">
          <a:extLst>
            <a:ext uri="{FF2B5EF4-FFF2-40B4-BE49-F238E27FC236}">
              <a16:creationId xmlns:a16="http://schemas.microsoft.com/office/drawing/2014/main" id="{3235B409-6796-4A84-81CB-E3157163894C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05" name="CaixaDeTexto 304">
          <a:extLst>
            <a:ext uri="{FF2B5EF4-FFF2-40B4-BE49-F238E27FC236}">
              <a16:creationId xmlns:a16="http://schemas.microsoft.com/office/drawing/2014/main" id="{297D66C5-7CF4-4F84-BCCF-A28906A54039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06" name="CaixaDeTexto 305">
          <a:extLst>
            <a:ext uri="{FF2B5EF4-FFF2-40B4-BE49-F238E27FC236}">
              <a16:creationId xmlns:a16="http://schemas.microsoft.com/office/drawing/2014/main" id="{DE8DF451-0E50-4D01-A19C-DCEF28B3D7B7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07" name="CaixaDeTexto 306">
          <a:extLst>
            <a:ext uri="{FF2B5EF4-FFF2-40B4-BE49-F238E27FC236}">
              <a16:creationId xmlns:a16="http://schemas.microsoft.com/office/drawing/2014/main" id="{DD329FB6-E301-4657-B824-888F6A159E05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08" name="CaixaDeTexto 307">
          <a:extLst>
            <a:ext uri="{FF2B5EF4-FFF2-40B4-BE49-F238E27FC236}">
              <a16:creationId xmlns:a16="http://schemas.microsoft.com/office/drawing/2014/main" id="{403B7D9B-4FAB-457D-9203-348C87691675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09" name="CaixaDeTexto 308">
          <a:extLst>
            <a:ext uri="{FF2B5EF4-FFF2-40B4-BE49-F238E27FC236}">
              <a16:creationId xmlns:a16="http://schemas.microsoft.com/office/drawing/2014/main" id="{8BBEDC03-905A-4E24-BBD4-0EFC10127103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10" name="CaixaDeTexto 309">
          <a:extLst>
            <a:ext uri="{FF2B5EF4-FFF2-40B4-BE49-F238E27FC236}">
              <a16:creationId xmlns:a16="http://schemas.microsoft.com/office/drawing/2014/main" id="{86EEEC17-8638-4478-B337-61CA8787EB17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11" name="CaixaDeTexto 310">
          <a:extLst>
            <a:ext uri="{FF2B5EF4-FFF2-40B4-BE49-F238E27FC236}">
              <a16:creationId xmlns:a16="http://schemas.microsoft.com/office/drawing/2014/main" id="{4BF16252-A405-4D22-9FF4-DD1E72BC32FC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12" name="CaixaDeTexto 311">
          <a:extLst>
            <a:ext uri="{FF2B5EF4-FFF2-40B4-BE49-F238E27FC236}">
              <a16:creationId xmlns:a16="http://schemas.microsoft.com/office/drawing/2014/main" id="{D14CDF9D-0E86-4FE6-93B6-B682BA7A364F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13" name="CaixaDeTexto 312">
          <a:extLst>
            <a:ext uri="{FF2B5EF4-FFF2-40B4-BE49-F238E27FC236}">
              <a16:creationId xmlns:a16="http://schemas.microsoft.com/office/drawing/2014/main" id="{1A765B8C-21B8-4662-8618-2DDC14FEECA3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14" name="CaixaDeTexto 313">
          <a:extLst>
            <a:ext uri="{FF2B5EF4-FFF2-40B4-BE49-F238E27FC236}">
              <a16:creationId xmlns:a16="http://schemas.microsoft.com/office/drawing/2014/main" id="{2734EEF9-A8CC-4BB6-A37B-380CE88CEFE3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15" name="CaixaDeTexto 314">
          <a:extLst>
            <a:ext uri="{FF2B5EF4-FFF2-40B4-BE49-F238E27FC236}">
              <a16:creationId xmlns:a16="http://schemas.microsoft.com/office/drawing/2014/main" id="{AB07B390-0067-44D8-891A-18A449A283A9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16" name="CaixaDeTexto 315">
          <a:extLst>
            <a:ext uri="{FF2B5EF4-FFF2-40B4-BE49-F238E27FC236}">
              <a16:creationId xmlns:a16="http://schemas.microsoft.com/office/drawing/2014/main" id="{56703F97-A417-4F41-A36A-A175FAF1CD9D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17" name="CaixaDeTexto 316">
          <a:extLst>
            <a:ext uri="{FF2B5EF4-FFF2-40B4-BE49-F238E27FC236}">
              <a16:creationId xmlns:a16="http://schemas.microsoft.com/office/drawing/2014/main" id="{11227D04-4B18-43F6-8BBA-2F499EA723C8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18" name="CaixaDeTexto 317">
          <a:extLst>
            <a:ext uri="{FF2B5EF4-FFF2-40B4-BE49-F238E27FC236}">
              <a16:creationId xmlns:a16="http://schemas.microsoft.com/office/drawing/2014/main" id="{231C54A2-4349-44DB-B123-951110E7293A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19" name="CaixaDeTexto 318">
          <a:extLst>
            <a:ext uri="{FF2B5EF4-FFF2-40B4-BE49-F238E27FC236}">
              <a16:creationId xmlns:a16="http://schemas.microsoft.com/office/drawing/2014/main" id="{200D1A65-314E-434A-B56A-29C255676A61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20" name="CaixaDeTexto 319">
          <a:extLst>
            <a:ext uri="{FF2B5EF4-FFF2-40B4-BE49-F238E27FC236}">
              <a16:creationId xmlns:a16="http://schemas.microsoft.com/office/drawing/2014/main" id="{93643E23-EF8D-42AF-AE98-07670AE05A4D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21" name="CaixaDeTexto 320">
          <a:extLst>
            <a:ext uri="{FF2B5EF4-FFF2-40B4-BE49-F238E27FC236}">
              <a16:creationId xmlns:a16="http://schemas.microsoft.com/office/drawing/2014/main" id="{9BB9EB95-86A2-4DFF-BF47-D7A4BBE99533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22" name="CaixaDeTexto 321">
          <a:extLst>
            <a:ext uri="{FF2B5EF4-FFF2-40B4-BE49-F238E27FC236}">
              <a16:creationId xmlns:a16="http://schemas.microsoft.com/office/drawing/2014/main" id="{6241FCD5-E618-490B-A84C-E21FEBAD925A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184731" cy="264560"/>
    <xdr:sp macro="" textlink="">
      <xdr:nvSpPr>
        <xdr:cNvPr id="323" name="CaixaDeTexto 322">
          <a:extLst>
            <a:ext uri="{FF2B5EF4-FFF2-40B4-BE49-F238E27FC236}">
              <a16:creationId xmlns:a16="http://schemas.microsoft.com/office/drawing/2014/main" id="{4D9827DD-701E-46A8-A3DB-25CE18237BF2}"/>
            </a:ext>
          </a:extLst>
        </xdr:cNvPr>
        <xdr:cNvSpPr txBox="1"/>
      </xdr:nvSpPr>
      <xdr:spPr>
        <a:xfrm>
          <a:off x="6353175" y="714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184731" cy="264560"/>
    <xdr:sp macro="" textlink="">
      <xdr:nvSpPr>
        <xdr:cNvPr id="324" name="CaixaDeTexto 323">
          <a:extLst>
            <a:ext uri="{FF2B5EF4-FFF2-40B4-BE49-F238E27FC236}">
              <a16:creationId xmlns:a16="http://schemas.microsoft.com/office/drawing/2014/main" id="{A89A7ADE-BBDF-4C71-A298-843CEBFB9029}"/>
            </a:ext>
          </a:extLst>
        </xdr:cNvPr>
        <xdr:cNvSpPr txBox="1"/>
      </xdr:nvSpPr>
      <xdr:spPr>
        <a:xfrm>
          <a:off x="6353175" y="714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184731" cy="264560"/>
    <xdr:sp macro="" textlink="">
      <xdr:nvSpPr>
        <xdr:cNvPr id="325" name="CaixaDeTexto 324">
          <a:extLst>
            <a:ext uri="{FF2B5EF4-FFF2-40B4-BE49-F238E27FC236}">
              <a16:creationId xmlns:a16="http://schemas.microsoft.com/office/drawing/2014/main" id="{E4CDE567-3BFB-42C1-83C3-2827E2722A42}"/>
            </a:ext>
          </a:extLst>
        </xdr:cNvPr>
        <xdr:cNvSpPr txBox="1"/>
      </xdr:nvSpPr>
      <xdr:spPr>
        <a:xfrm>
          <a:off x="6353175" y="714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184731" cy="264560"/>
    <xdr:sp macro="" textlink="">
      <xdr:nvSpPr>
        <xdr:cNvPr id="326" name="CaixaDeTexto 325">
          <a:extLst>
            <a:ext uri="{FF2B5EF4-FFF2-40B4-BE49-F238E27FC236}">
              <a16:creationId xmlns:a16="http://schemas.microsoft.com/office/drawing/2014/main" id="{AF1995ED-22A8-42E9-9477-EAFDDB9A4E56}"/>
            </a:ext>
          </a:extLst>
        </xdr:cNvPr>
        <xdr:cNvSpPr txBox="1"/>
      </xdr:nvSpPr>
      <xdr:spPr>
        <a:xfrm>
          <a:off x="6353175" y="714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27" name="CaixaDeTexto 326">
          <a:extLst>
            <a:ext uri="{FF2B5EF4-FFF2-40B4-BE49-F238E27FC236}">
              <a16:creationId xmlns:a16="http://schemas.microsoft.com/office/drawing/2014/main" id="{A5C81E24-FF69-4421-A90E-9700EACC718D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28" name="CaixaDeTexto 327">
          <a:extLst>
            <a:ext uri="{FF2B5EF4-FFF2-40B4-BE49-F238E27FC236}">
              <a16:creationId xmlns:a16="http://schemas.microsoft.com/office/drawing/2014/main" id="{0EE256C4-32A5-4E90-8E4D-9980F8D9F047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29" name="CaixaDeTexto 328">
          <a:extLst>
            <a:ext uri="{FF2B5EF4-FFF2-40B4-BE49-F238E27FC236}">
              <a16:creationId xmlns:a16="http://schemas.microsoft.com/office/drawing/2014/main" id="{77AB175A-7B8F-4414-8477-D7266F0826F2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30" name="CaixaDeTexto 329">
          <a:extLst>
            <a:ext uri="{FF2B5EF4-FFF2-40B4-BE49-F238E27FC236}">
              <a16:creationId xmlns:a16="http://schemas.microsoft.com/office/drawing/2014/main" id="{17EF94E8-A0E9-4057-870D-381B482C7897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32</xdr:row>
      <xdr:rowOff>0</xdr:rowOff>
    </xdr:from>
    <xdr:ext cx="184731" cy="264560"/>
    <xdr:sp macro="" textlink="">
      <xdr:nvSpPr>
        <xdr:cNvPr id="331" name="CaixaDeTexto 330">
          <a:extLst>
            <a:ext uri="{FF2B5EF4-FFF2-40B4-BE49-F238E27FC236}">
              <a16:creationId xmlns:a16="http://schemas.microsoft.com/office/drawing/2014/main" id="{491E60AF-02E6-4C21-810E-9775428EA253}"/>
            </a:ext>
          </a:extLst>
        </xdr:cNvPr>
        <xdr:cNvSpPr txBox="1"/>
      </xdr:nvSpPr>
      <xdr:spPr>
        <a:xfrm>
          <a:off x="6353175" y="770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32</xdr:row>
      <xdr:rowOff>0</xdr:rowOff>
    </xdr:from>
    <xdr:ext cx="184731" cy="264560"/>
    <xdr:sp macro="" textlink="">
      <xdr:nvSpPr>
        <xdr:cNvPr id="332" name="CaixaDeTexto 331">
          <a:extLst>
            <a:ext uri="{FF2B5EF4-FFF2-40B4-BE49-F238E27FC236}">
              <a16:creationId xmlns:a16="http://schemas.microsoft.com/office/drawing/2014/main" id="{4561BE51-72C8-4984-9F68-DED83A2004D8}"/>
            </a:ext>
          </a:extLst>
        </xdr:cNvPr>
        <xdr:cNvSpPr txBox="1"/>
      </xdr:nvSpPr>
      <xdr:spPr>
        <a:xfrm>
          <a:off x="6353175" y="770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32</xdr:row>
      <xdr:rowOff>0</xdr:rowOff>
    </xdr:from>
    <xdr:ext cx="184731" cy="264560"/>
    <xdr:sp macro="" textlink="">
      <xdr:nvSpPr>
        <xdr:cNvPr id="333" name="CaixaDeTexto 332">
          <a:extLst>
            <a:ext uri="{FF2B5EF4-FFF2-40B4-BE49-F238E27FC236}">
              <a16:creationId xmlns:a16="http://schemas.microsoft.com/office/drawing/2014/main" id="{FCBFB29E-87BC-43E4-977D-3A62A610C80F}"/>
            </a:ext>
          </a:extLst>
        </xdr:cNvPr>
        <xdr:cNvSpPr txBox="1"/>
      </xdr:nvSpPr>
      <xdr:spPr>
        <a:xfrm>
          <a:off x="6353175" y="770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32</xdr:row>
      <xdr:rowOff>0</xdr:rowOff>
    </xdr:from>
    <xdr:ext cx="184731" cy="264560"/>
    <xdr:sp macro="" textlink="">
      <xdr:nvSpPr>
        <xdr:cNvPr id="334" name="CaixaDeTexto 333">
          <a:extLst>
            <a:ext uri="{FF2B5EF4-FFF2-40B4-BE49-F238E27FC236}">
              <a16:creationId xmlns:a16="http://schemas.microsoft.com/office/drawing/2014/main" id="{B1928CE5-C6CD-4A92-9EC9-AC3FDD28E4B4}"/>
            </a:ext>
          </a:extLst>
        </xdr:cNvPr>
        <xdr:cNvSpPr txBox="1"/>
      </xdr:nvSpPr>
      <xdr:spPr>
        <a:xfrm>
          <a:off x="6353175" y="770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32</xdr:row>
      <xdr:rowOff>0</xdr:rowOff>
    </xdr:from>
    <xdr:ext cx="184731" cy="264560"/>
    <xdr:sp macro="" textlink="">
      <xdr:nvSpPr>
        <xdr:cNvPr id="335" name="CaixaDeTexto 334">
          <a:extLst>
            <a:ext uri="{FF2B5EF4-FFF2-40B4-BE49-F238E27FC236}">
              <a16:creationId xmlns:a16="http://schemas.microsoft.com/office/drawing/2014/main" id="{2557EEC7-02F5-4E3E-88BA-116CDFE48270}"/>
            </a:ext>
          </a:extLst>
        </xdr:cNvPr>
        <xdr:cNvSpPr txBox="1"/>
      </xdr:nvSpPr>
      <xdr:spPr>
        <a:xfrm>
          <a:off x="6353175" y="49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32</xdr:row>
      <xdr:rowOff>0</xdr:rowOff>
    </xdr:from>
    <xdr:ext cx="184731" cy="264560"/>
    <xdr:sp macro="" textlink="">
      <xdr:nvSpPr>
        <xdr:cNvPr id="336" name="CaixaDeTexto 335">
          <a:extLst>
            <a:ext uri="{FF2B5EF4-FFF2-40B4-BE49-F238E27FC236}">
              <a16:creationId xmlns:a16="http://schemas.microsoft.com/office/drawing/2014/main" id="{F836837D-AD3A-449E-AA98-83245C1ECD0E}"/>
            </a:ext>
          </a:extLst>
        </xdr:cNvPr>
        <xdr:cNvSpPr txBox="1"/>
      </xdr:nvSpPr>
      <xdr:spPr>
        <a:xfrm>
          <a:off x="6353175" y="49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32</xdr:row>
      <xdr:rowOff>0</xdr:rowOff>
    </xdr:from>
    <xdr:ext cx="184731" cy="264560"/>
    <xdr:sp macro="" textlink="">
      <xdr:nvSpPr>
        <xdr:cNvPr id="337" name="CaixaDeTexto 336">
          <a:extLst>
            <a:ext uri="{FF2B5EF4-FFF2-40B4-BE49-F238E27FC236}">
              <a16:creationId xmlns:a16="http://schemas.microsoft.com/office/drawing/2014/main" id="{8FA7ADA8-7FEA-417E-9F8B-68B228B11B59}"/>
            </a:ext>
          </a:extLst>
        </xdr:cNvPr>
        <xdr:cNvSpPr txBox="1"/>
      </xdr:nvSpPr>
      <xdr:spPr>
        <a:xfrm>
          <a:off x="6353175" y="49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32</xdr:row>
      <xdr:rowOff>0</xdr:rowOff>
    </xdr:from>
    <xdr:ext cx="184731" cy="264560"/>
    <xdr:sp macro="" textlink="">
      <xdr:nvSpPr>
        <xdr:cNvPr id="338" name="CaixaDeTexto 337">
          <a:extLst>
            <a:ext uri="{FF2B5EF4-FFF2-40B4-BE49-F238E27FC236}">
              <a16:creationId xmlns:a16="http://schemas.microsoft.com/office/drawing/2014/main" id="{2F672F35-B774-4F8B-A783-0C12EE282510}"/>
            </a:ext>
          </a:extLst>
        </xdr:cNvPr>
        <xdr:cNvSpPr txBox="1"/>
      </xdr:nvSpPr>
      <xdr:spPr>
        <a:xfrm>
          <a:off x="6353175" y="49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39" name="CaixaDeTexto 338">
          <a:extLst>
            <a:ext uri="{FF2B5EF4-FFF2-40B4-BE49-F238E27FC236}">
              <a16:creationId xmlns:a16="http://schemas.microsoft.com/office/drawing/2014/main" id="{EFA8FF1F-B604-408A-85C1-2AF1B64E1AA8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40" name="CaixaDeTexto 339">
          <a:extLst>
            <a:ext uri="{FF2B5EF4-FFF2-40B4-BE49-F238E27FC236}">
              <a16:creationId xmlns:a16="http://schemas.microsoft.com/office/drawing/2014/main" id="{A4BE3148-264E-408C-B5CF-3D80FE21A61F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41" name="CaixaDeTexto 340">
          <a:extLst>
            <a:ext uri="{FF2B5EF4-FFF2-40B4-BE49-F238E27FC236}">
              <a16:creationId xmlns:a16="http://schemas.microsoft.com/office/drawing/2014/main" id="{39D98BBE-B058-43E4-90CF-F40D4B9C522E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42" name="CaixaDeTexto 341">
          <a:extLst>
            <a:ext uri="{FF2B5EF4-FFF2-40B4-BE49-F238E27FC236}">
              <a16:creationId xmlns:a16="http://schemas.microsoft.com/office/drawing/2014/main" id="{B125F3CB-61EF-4E10-B196-287DE3205DF1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43" name="CaixaDeTexto 342">
          <a:extLst>
            <a:ext uri="{FF2B5EF4-FFF2-40B4-BE49-F238E27FC236}">
              <a16:creationId xmlns:a16="http://schemas.microsoft.com/office/drawing/2014/main" id="{0F18E78E-38EA-47EB-877A-69B44B23672E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44" name="CaixaDeTexto 343">
          <a:extLst>
            <a:ext uri="{FF2B5EF4-FFF2-40B4-BE49-F238E27FC236}">
              <a16:creationId xmlns:a16="http://schemas.microsoft.com/office/drawing/2014/main" id="{FE182266-2945-4E1E-86B2-5C3A11605739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45" name="CaixaDeTexto 344">
          <a:extLst>
            <a:ext uri="{FF2B5EF4-FFF2-40B4-BE49-F238E27FC236}">
              <a16:creationId xmlns:a16="http://schemas.microsoft.com/office/drawing/2014/main" id="{12D6AB21-F9F9-4072-B726-33BCC2861B9A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46" name="CaixaDeTexto 345">
          <a:extLst>
            <a:ext uri="{FF2B5EF4-FFF2-40B4-BE49-F238E27FC236}">
              <a16:creationId xmlns:a16="http://schemas.microsoft.com/office/drawing/2014/main" id="{95321FE2-98C9-46A7-B59A-D2C162B11858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47" name="CaixaDeTexto 346">
          <a:extLst>
            <a:ext uri="{FF2B5EF4-FFF2-40B4-BE49-F238E27FC236}">
              <a16:creationId xmlns:a16="http://schemas.microsoft.com/office/drawing/2014/main" id="{9D6FF407-F5A0-457C-9B3F-5E951E0369F0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48" name="CaixaDeTexto 347">
          <a:extLst>
            <a:ext uri="{FF2B5EF4-FFF2-40B4-BE49-F238E27FC236}">
              <a16:creationId xmlns:a16="http://schemas.microsoft.com/office/drawing/2014/main" id="{312CAC54-00C9-4FCE-803B-27FA48485A82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49" name="CaixaDeTexto 348">
          <a:extLst>
            <a:ext uri="{FF2B5EF4-FFF2-40B4-BE49-F238E27FC236}">
              <a16:creationId xmlns:a16="http://schemas.microsoft.com/office/drawing/2014/main" id="{5FDA25A3-5AC0-4768-AAF6-1D4F2B452722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50" name="CaixaDeTexto 349">
          <a:extLst>
            <a:ext uri="{FF2B5EF4-FFF2-40B4-BE49-F238E27FC236}">
              <a16:creationId xmlns:a16="http://schemas.microsoft.com/office/drawing/2014/main" id="{E9803988-777D-4941-8C46-6AA27C3AC6B4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51" name="CaixaDeTexto 350">
          <a:extLst>
            <a:ext uri="{FF2B5EF4-FFF2-40B4-BE49-F238E27FC236}">
              <a16:creationId xmlns:a16="http://schemas.microsoft.com/office/drawing/2014/main" id="{DBD18B1F-DFD3-4DE3-94B4-04AECFA1651F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52" name="CaixaDeTexto 351">
          <a:extLst>
            <a:ext uri="{FF2B5EF4-FFF2-40B4-BE49-F238E27FC236}">
              <a16:creationId xmlns:a16="http://schemas.microsoft.com/office/drawing/2014/main" id="{B89069AA-900C-4E0C-9CC0-6338D38D2D15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53" name="CaixaDeTexto 352">
          <a:extLst>
            <a:ext uri="{FF2B5EF4-FFF2-40B4-BE49-F238E27FC236}">
              <a16:creationId xmlns:a16="http://schemas.microsoft.com/office/drawing/2014/main" id="{4F356092-9DCC-4757-8043-75C06AB4F71E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54" name="CaixaDeTexto 353">
          <a:extLst>
            <a:ext uri="{FF2B5EF4-FFF2-40B4-BE49-F238E27FC236}">
              <a16:creationId xmlns:a16="http://schemas.microsoft.com/office/drawing/2014/main" id="{EFC6740E-7F18-44F7-A020-CCD45911549E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55" name="CaixaDeTexto 354">
          <a:extLst>
            <a:ext uri="{FF2B5EF4-FFF2-40B4-BE49-F238E27FC236}">
              <a16:creationId xmlns:a16="http://schemas.microsoft.com/office/drawing/2014/main" id="{A299F9E3-84C5-4AD5-8656-325C592B62A6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56" name="CaixaDeTexto 355">
          <a:extLst>
            <a:ext uri="{FF2B5EF4-FFF2-40B4-BE49-F238E27FC236}">
              <a16:creationId xmlns:a16="http://schemas.microsoft.com/office/drawing/2014/main" id="{36BBC663-CE6A-417D-BB3D-4D7C0157F81C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57" name="CaixaDeTexto 356">
          <a:extLst>
            <a:ext uri="{FF2B5EF4-FFF2-40B4-BE49-F238E27FC236}">
              <a16:creationId xmlns:a16="http://schemas.microsoft.com/office/drawing/2014/main" id="{EE903989-0789-41BD-98E4-8228E3EDC63A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58" name="CaixaDeTexto 357">
          <a:extLst>
            <a:ext uri="{FF2B5EF4-FFF2-40B4-BE49-F238E27FC236}">
              <a16:creationId xmlns:a16="http://schemas.microsoft.com/office/drawing/2014/main" id="{AA32B99D-3691-42C8-B117-C4A1E74342D4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59" name="CaixaDeTexto 358">
          <a:extLst>
            <a:ext uri="{FF2B5EF4-FFF2-40B4-BE49-F238E27FC236}">
              <a16:creationId xmlns:a16="http://schemas.microsoft.com/office/drawing/2014/main" id="{7669AA32-896B-4B0F-82D9-DBED40A5F58C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60" name="CaixaDeTexto 359">
          <a:extLst>
            <a:ext uri="{FF2B5EF4-FFF2-40B4-BE49-F238E27FC236}">
              <a16:creationId xmlns:a16="http://schemas.microsoft.com/office/drawing/2014/main" id="{3D3036EE-0E07-42C1-BB98-271F99432802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61" name="CaixaDeTexto 360">
          <a:extLst>
            <a:ext uri="{FF2B5EF4-FFF2-40B4-BE49-F238E27FC236}">
              <a16:creationId xmlns:a16="http://schemas.microsoft.com/office/drawing/2014/main" id="{8ED2FA23-639C-4629-A14A-2604DB59FEC7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62" name="CaixaDeTexto 361">
          <a:extLst>
            <a:ext uri="{FF2B5EF4-FFF2-40B4-BE49-F238E27FC236}">
              <a16:creationId xmlns:a16="http://schemas.microsoft.com/office/drawing/2014/main" id="{1ADD9086-3566-4D89-B63A-C0F7744825B7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33</xdr:row>
      <xdr:rowOff>0</xdr:rowOff>
    </xdr:from>
    <xdr:ext cx="184731" cy="264560"/>
    <xdr:sp macro="" textlink="">
      <xdr:nvSpPr>
        <xdr:cNvPr id="363" name="CaixaDeTexto 362">
          <a:extLst>
            <a:ext uri="{FF2B5EF4-FFF2-40B4-BE49-F238E27FC236}">
              <a16:creationId xmlns:a16="http://schemas.microsoft.com/office/drawing/2014/main" id="{B61D988B-6298-4854-9EEB-2EF17C5D1BF8}"/>
            </a:ext>
          </a:extLst>
        </xdr:cNvPr>
        <xdr:cNvSpPr txBox="1"/>
      </xdr:nvSpPr>
      <xdr:spPr>
        <a:xfrm>
          <a:off x="6353175" y="714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33</xdr:row>
      <xdr:rowOff>0</xdr:rowOff>
    </xdr:from>
    <xdr:ext cx="184731" cy="264560"/>
    <xdr:sp macro="" textlink="">
      <xdr:nvSpPr>
        <xdr:cNvPr id="364" name="CaixaDeTexto 363">
          <a:extLst>
            <a:ext uri="{FF2B5EF4-FFF2-40B4-BE49-F238E27FC236}">
              <a16:creationId xmlns:a16="http://schemas.microsoft.com/office/drawing/2014/main" id="{FC8BBE6C-8E93-4837-92E9-E7EA887C3033}"/>
            </a:ext>
          </a:extLst>
        </xdr:cNvPr>
        <xdr:cNvSpPr txBox="1"/>
      </xdr:nvSpPr>
      <xdr:spPr>
        <a:xfrm>
          <a:off x="6353175" y="714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33</xdr:row>
      <xdr:rowOff>0</xdr:rowOff>
    </xdr:from>
    <xdr:ext cx="184731" cy="264560"/>
    <xdr:sp macro="" textlink="">
      <xdr:nvSpPr>
        <xdr:cNvPr id="365" name="CaixaDeTexto 364">
          <a:extLst>
            <a:ext uri="{FF2B5EF4-FFF2-40B4-BE49-F238E27FC236}">
              <a16:creationId xmlns:a16="http://schemas.microsoft.com/office/drawing/2014/main" id="{76B51AD6-48A0-4617-85E8-0FB8FA1791C8}"/>
            </a:ext>
          </a:extLst>
        </xdr:cNvPr>
        <xdr:cNvSpPr txBox="1"/>
      </xdr:nvSpPr>
      <xdr:spPr>
        <a:xfrm>
          <a:off x="6353175" y="714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33</xdr:row>
      <xdr:rowOff>0</xdr:rowOff>
    </xdr:from>
    <xdr:ext cx="184731" cy="264560"/>
    <xdr:sp macro="" textlink="">
      <xdr:nvSpPr>
        <xdr:cNvPr id="366" name="CaixaDeTexto 365">
          <a:extLst>
            <a:ext uri="{FF2B5EF4-FFF2-40B4-BE49-F238E27FC236}">
              <a16:creationId xmlns:a16="http://schemas.microsoft.com/office/drawing/2014/main" id="{B4FCC818-6116-4F98-B65E-7DA48E6BE11C}"/>
            </a:ext>
          </a:extLst>
        </xdr:cNvPr>
        <xdr:cNvSpPr txBox="1"/>
      </xdr:nvSpPr>
      <xdr:spPr>
        <a:xfrm>
          <a:off x="6353175" y="714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67" name="CaixaDeTexto 366">
          <a:extLst>
            <a:ext uri="{FF2B5EF4-FFF2-40B4-BE49-F238E27FC236}">
              <a16:creationId xmlns:a16="http://schemas.microsoft.com/office/drawing/2014/main" id="{8C811051-8402-48BB-942C-A96846D714D2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68" name="CaixaDeTexto 367">
          <a:extLst>
            <a:ext uri="{FF2B5EF4-FFF2-40B4-BE49-F238E27FC236}">
              <a16:creationId xmlns:a16="http://schemas.microsoft.com/office/drawing/2014/main" id="{64E3D901-2164-4C98-A5AF-2CCF22D1CF33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69" name="CaixaDeTexto 368">
          <a:extLst>
            <a:ext uri="{FF2B5EF4-FFF2-40B4-BE49-F238E27FC236}">
              <a16:creationId xmlns:a16="http://schemas.microsoft.com/office/drawing/2014/main" id="{D34511E0-FFE9-4C70-A800-B764BAF27389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70" name="CaixaDeTexto 369">
          <a:extLst>
            <a:ext uri="{FF2B5EF4-FFF2-40B4-BE49-F238E27FC236}">
              <a16:creationId xmlns:a16="http://schemas.microsoft.com/office/drawing/2014/main" id="{C77BE77B-81C7-41BF-9798-FEC7B5E391CD}"/>
            </a:ext>
          </a:extLst>
        </xdr:cNvPr>
        <xdr:cNvSpPr txBox="1"/>
      </xdr:nvSpPr>
      <xdr:spPr>
        <a:xfrm>
          <a:off x="63531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371" name="CaixaDeTexto 370">
          <a:extLst>
            <a:ext uri="{FF2B5EF4-FFF2-40B4-BE49-F238E27FC236}">
              <a16:creationId xmlns:a16="http://schemas.microsoft.com/office/drawing/2014/main" id="{16974D61-8B70-4D23-A56C-F23FE9859883}"/>
            </a:ext>
          </a:extLst>
        </xdr:cNvPr>
        <xdr:cNvSpPr txBox="1"/>
      </xdr:nvSpPr>
      <xdr:spPr>
        <a:xfrm>
          <a:off x="6353175" y="770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372" name="CaixaDeTexto 371">
          <a:extLst>
            <a:ext uri="{FF2B5EF4-FFF2-40B4-BE49-F238E27FC236}">
              <a16:creationId xmlns:a16="http://schemas.microsoft.com/office/drawing/2014/main" id="{F9BE0A60-56B3-4A3A-8B93-933B2CA4F9CA}"/>
            </a:ext>
          </a:extLst>
        </xdr:cNvPr>
        <xdr:cNvSpPr txBox="1"/>
      </xdr:nvSpPr>
      <xdr:spPr>
        <a:xfrm>
          <a:off x="6353175" y="770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373" name="CaixaDeTexto 372">
          <a:extLst>
            <a:ext uri="{FF2B5EF4-FFF2-40B4-BE49-F238E27FC236}">
              <a16:creationId xmlns:a16="http://schemas.microsoft.com/office/drawing/2014/main" id="{3E28E24E-5006-4A66-A41C-C5884BA2FF2C}"/>
            </a:ext>
          </a:extLst>
        </xdr:cNvPr>
        <xdr:cNvSpPr txBox="1"/>
      </xdr:nvSpPr>
      <xdr:spPr>
        <a:xfrm>
          <a:off x="6353175" y="770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374" name="CaixaDeTexto 373">
          <a:extLst>
            <a:ext uri="{FF2B5EF4-FFF2-40B4-BE49-F238E27FC236}">
              <a16:creationId xmlns:a16="http://schemas.microsoft.com/office/drawing/2014/main" id="{1F06D63D-F011-4E8B-8610-0633A162EE93}"/>
            </a:ext>
          </a:extLst>
        </xdr:cNvPr>
        <xdr:cNvSpPr txBox="1"/>
      </xdr:nvSpPr>
      <xdr:spPr>
        <a:xfrm>
          <a:off x="6353175" y="770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375" name="CaixaDeTexto 374">
          <a:extLst>
            <a:ext uri="{FF2B5EF4-FFF2-40B4-BE49-F238E27FC236}">
              <a16:creationId xmlns:a16="http://schemas.microsoft.com/office/drawing/2014/main" id="{82741627-5F5D-42F0-9349-A547A461EC14}"/>
            </a:ext>
          </a:extLst>
        </xdr:cNvPr>
        <xdr:cNvSpPr txBox="1"/>
      </xdr:nvSpPr>
      <xdr:spPr>
        <a:xfrm>
          <a:off x="6353175" y="770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376" name="CaixaDeTexto 375">
          <a:extLst>
            <a:ext uri="{FF2B5EF4-FFF2-40B4-BE49-F238E27FC236}">
              <a16:creationId xmlns:a16="http://schemas.microsoft.com/office/drawing/2014/main" id="{5FDD6595-6404-490F-AFDB-CB90E5BA9CC7}"/>
            </a:ext>
          </a:extLst>
        </xdr:cNvPr>
        <xdr:cNvSpPr txBox="1"/>
      </xdr:nvSpPr>
      <xdr:spPr>
        <a:xfrm>
          <a:off x="6353175" y="770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377" name="CaixaDeTexto 376">
          <a:extLst>
            <a:ext uri="{FF2B5EF4-FFF2-40B4-BE49-F238E27FC236}">
              <a16:creationId xmlns:a16="http://schemas.microsoft.com/office/drawing/2014/main" id="{D9621661-E141-469B-944C-D4B2EADFC8EC}"/>
            </a:ext>
          </a:extLst>
        </xdr:cNvPr>
        <xdr:cNvSpPr txBox="1"/>
      </xdr:nvSpPr>
      <xdr:spPr>
        <a:xfrm>
          <a:off x="6353175" y="770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378" name="CaixaDeTexto 377">
          <a:extLst>
            <a:ext uri="{FF2B5EF4-FFF2-40B4-BE49-F238E27FC236}">
              <a16:creationId xmlns:a16="http://schemas.microsoft.com/office/drawing/2014/main" id="{615B61BC-E0D2-4B29-92E7-112D94FB14A0}"/>
            </a:ext>
          </a:extLst>
        </xdr:cNvPr>
        <xdr:cNvSpPr txBox="1"/>
      </xdr:nvSpPr>
      <xdr:spPr>
        <a:xfrm>
          <a:off x="6353175" y="770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79" name="CaixaDeTexto 378">
          <a:extLst>
            <a:ext uri="{FF2B5EF4-FFF2-40B4-BE49-F238E27FC236}">
              <a16:creationId xmlns:a16="http://schemas.microsoft.com/office/drawing/2014/main" id="{AB76EF92-494E-443B-9DD3-754E6ECDDAF2}"/>
            </a:ext>
          </a:extLst>
        </xdr:cNvPr>
        <xdr:cNvSpPr txBox="1"/>
      </xdr:nvSpPr>
      <xdr:spPr>
        <a:xfrm>
          <a:off x="6353175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0" name="CaixaDeTexto 379">
          <a:extLst>
            <a:ext uri="{FF2B5EF4-FFF2-40B4-BE49-F238E27FC236}">
              <a16:creationId xmlns:a16="http://schemas.microsoft.com/office/drawing/2014/main" id="{91490F1A-29BD-494E-85A8-4CF6E75522DD}"/>
            </a:ext>
          </a:extLst>
        </xdr:cNvPr>
        <xdr:cNvSpPr txBox="1"/>
      </xdr:nvSpPr>
      <xdr:spPr>
        <a:xfrm>
          <a:off x="6353175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1" name="CaixaDeTexto 380">
          <a:extLst>
            <a:ext uri="{FF2B5EF4-FFF2-40B4-BE49-F238E27FC236}">
              <a16:creationId xmlns:a16="http://schemas.microsoft.com/office/drawing/2014/main" id="{AE1E0CEA-2793-4C25-AEA9-4613DE2D4BAA}"/>
            </a:ext>
          </a:extLst>
        </xdr:cNvPr>
        <xdr:cNvSpPr txBox="1"/>
      </xdr:nvSpPr>
      <xdr:spPr>
        <a:xfrm>
          <a:off x="6353175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2" name="CaixaDeTexto 381">
          <a:extLst>
            <a:ext uri="{FF2B5EF4-FFF2-40B4-BE49-F238E27FC236}">
              <a16:creationId xmlns:a16="http://schemas.microsoft.com/office/drawing/2014/main" id="{C200E44D-75CE-4318-B0ED-46B8340102A2}"/>
            </a:ext>
          </a:extLst>
        </xdr:cNvPr>
        <xdr:cNvSpPr txBox="1"/>
      </xdr:nvSpPr>
      <xdr:spPr>
        <a:xfrm>
          <a:off x="6353175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383" name="CaixaDeTexto 382">
          <a:extLst>
            <a:ext uri="{FF2B5EF4-FFF2-40B4-BE49-F238E27FC236}">
              <a16:creationId xmlns:a16="http://schemas.microsoft.com/office/drawing/2014/main" id="{C415D974-7429-48FC-B7C8-B8DD539A63E6}"/>
            </a:ext>
          </a:extLst>
        </xdr:cNvPr>
        <xdr:cNvSpPr txBox="1"/>
      </xdr:nvSpPr>
      <xdr:spPr>
        <a:xfrm>
          <a:off x="63531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384" name="CaixaDeTexto 383">
          <a:extLst>
            <a:ext uri="{FF2B5EF4-FFF2-40B4-BE49-F238E27FC236}">
              <a16:creationId xmlns:a16="http://schemas.microsoft.com/office/drawing/2014/main" id="{28A75108-42CA-467D-BFEB-3EFF2F68B6E2}"/>
            </a:ext>
          </a:extLst>
        </xdr:cNvPr>
        <xdr:cNvSpPr txBox="1"/>
      </xdr:nvSpPr>
      <xdr:spPr>
        <a:xfrm>
          <a:off x="63531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385" name="CaixaDeTexto 384">
          <a:extLst>
            <a:ext uri="{FF2B5EF4-FFF2-40B4-BE49-F238E27FC236}">
              <a16:creationId xmlns:a16="http://schemas.microsoft.com/office/drawing/2014/main" id="{2937C659-78CC-45A4-B13B-F951D73E409D}"/>
            </a:ext>
          </a:extLst>
        </xdr:cNvPr>
        <xdr:cNvSpPr txBox="1"/>
      </xdr:nvSpPr>
      <xdr:spPr>
        <a:xfrm>
          <a:off x="63531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386" name="CaixaDeTexto 385">
          <a:extLst>
            <a:ext uri="{FF2B5EF4-FFF2-40B4-BE49-F238E27FC236}">
              <a16:creationId xmlns:a16="http://schemas.microsoft.com/office/drawing/2014/main" id="{451AD13C-D4F0-4244-BEFE-DD9254479419}"/>
            </a:ext>
          </a:extLst>
        </xdr:cNvPr>
        <xdr:cNvSpPr txBox="1"/>
      </xdr:nvSpPr>
      <xdr:spPr>
        <a:xfrm>
          <a:off x="63531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7" name="CaixaDeTexto 386">
          <a:extLst>
            <a:ext uri="{FF2B5EF4-FFF2-40B4-BE49-F238E27FC236}">
              <a16:creationId xmlns:a16="http://schemas.microsoft.com/office/drawing/2014/main" id="{62488F49-16AE-4E98-AA47-234DAB1707DA}"/>
            </a:ext>
          </a:extLst>
        </xdr:cNvPr>
        <xdr:cNvSpPr txBox="1"/>
      </xdr:nvSpPr>
      <xdr:spPr>
        <a:xfrm>
          <a:off x="6353175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8" name="CaixaDeTexto 387">
          <a:extLst>
            <a:ext uri="{FF2B5EF4-FFF2-40B4-BE49-F238E27FC236}">
              <a16:creationId xmlns:a16="http://schemas.microsoft.com/office/drawing/2014/main" id="{AC3656AE-CD11-4068-B5A8-5C8D7B53162C}"/>
            </a:ext>
          </a:extLst>
        </xdr:cNvPr>
        <xdr:cNvSpPr txBox="1"/>
      </xdr:nvSpPr>
      <xdr:spPr>
        <a:xfrm>
          <a:off x="6353175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9" name="CaixaDeTexto 388">
          <a:extLst>
            <a:ext uri="{FF2B5EF4-FFF2-40B4-BE49-F238E27FC236}">
              <a16:creationId xmlns:a16="http://schemas.microsoft.com/office/drawing/2014/main" id="{96EAC4A5-4DCE-4C49-BBED-70E8CDA3A041}"/>
            </a:ext>
          </a:extLst>
        </xdr:cNvPr>
        <xdr:cNvSpPr txBox="1"/>
      </xdr:nvSpPr>
      <xdr:spPr>
        <a:xfrm>
          <a:off x="6353175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0" name="CaixaDeTexto 389">
          <a:extLst>
            <a:ext uri="{FF2B5EF4-FFF2-40B4-BE49-F238E27FC236}">
              <a16:creationId xmlns:a16="http://schemas.microsoft.com/office/drawing/2014/main" id="{15455831-2EF7-45F1-BFAE-E0FB460A1477}"/>
            </a:ext>
          </a:extLst>
        </xdr:cNvPr>
        <xdr:cNvSpPr txBox="1"/>
      </xdr:nvSpPr>
      <xdr:spPr>
        <a:xfrm>
          <a:off x="6353175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184731" cy="264560"/>
    <xdr:sp macro="" textlink="">
      <xdr:nvSpPr>
        <xdr:cNvPr id="391" name="CaixaDeTexto 390">
          <a:extLst>
            <a:ext uri="{FF2B5EF4-FFF2-40B4-BE49-F238E27FC236}">
              <a16:creationId xmlns:a16="http://schemas.microsoft.com/office/drawing/2014/main" id="{6FA04672-40B3-4448-8FE8-1218CE57706B}"/>
            </a:ext>
          </a:extLst>
        </xdr:cNvPr>
        <xdr:cNvSpPr txBox="1"/>
      </xdr:nvSpPr>
      <xdr:spPr>
        <a:xfrm>
          <a:off x="6353175" y="240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184731" cy="264560"/>
    <xdr:sp macro="" textlink="">
      <xdr:nvSpPr>
        <xdr:cNvPr id="392" name="CaixaDeTexto 391">
          <a:extLst>
            <a:ext uri="{FF2B5EF4-FFF2-40B4-BE49-F238E27FC236}">
              <a16:creationId xmlns:a16="http://schemas.microsoft.com/office/drawing/2014/main" id="{2BCA4A8B-F850-4AD8-A4C3-61A1F298E9BF}"/>
            </a:ext>
          </a:extLst>
        </xdr:cNvPr>
        <xdr:cNvSpPr txBox="1"/>
      </xdr:nvSpPr>
      <xdr:spPr>
        <a:xfrm>
          <a:off x="6353175" y="240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184731" cy="264560"/>
    <xdr:sp macro="" textlink="">
      <xdr:nvSpPr>
        <xdr:cNvPr id="393" name="CaixaDeTexto 392">
          <a:extLst>
            <a:ext uri="{FF2B5EF4-FFF2-40B4-BE49-F238E27FC236}">
              <a16:creationId xmlns:a16="http://schemas.microsoft.com/office/drawing/2014/main" id="{62EC11A9-2485-4D47-A449-636D213B688F}"/>
            </a:ext>
          </a:extLst>
        </xdr:cNvPr>
        <xdr:cNvSpPr txBox="1"/>
      </xdr:nvSpPr>
      <xdr:spPr>
        <a:xfrm>
          <a:off x="6353175" y="240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184731" cy="264560"/>
    <xdr:sp macro="" textlink="">
      <xdr:nvSpPr>
        <xdr:cNvPr id="394" name="CaixaDeTexto 393">
          <a:extLst>
            <a:ext uri="{FF2B5EF4-FFF2-40B4-BE49-F238E27FC236}">
              <a16:creationId xmlns:a16="http://schemas.microsoft.com/office/drawing/2014/main" id="{CFBC4CE6-1791-495B-AF9E-E1280577273B}"/>
            </a:ext>
          </a:extLst>
        </xdr:cNvPr>
        <xdr:cNvSpPr txBox="1"/>
      </xdr:nvSpPr>
      <xdr:spPr>
        <a:xfrm>
          <a:off x="6353175" y="240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395" name="CaixaDeTexto 394">
          <a:extLst>
            <a:ext uri="{FF2B5EF4-FFF2-40B4-BE49-F238E27FC236}">
              <a16:creationId xmlns:a16="http://schemas.microsoft.com/office/drawing/2014/main" id="{55284BED-F3E1-491A-B934-4D1682CABDDB}"/>
            </a:ext>
          </a:extLst>
        </xdr:cNvPr>
        <xdr:cNvSpPr txBox="1"/>
      </xdr:nvSpPr>
      <xdr:spPr>
        <a:xfrm>
          <a:off x="63531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396" name="CaixaDeTexto 395">
          <a:extLst>
            <a:ext uri="{FF2B5EF4-FFF2-40B4-BE49-F238E27FC236}">
              <a16:creationId xmlns:a16="http://schemas.microsoft.com/office/drawing/2014/main" id="{9AAB445F-BCEC-44CB-9515-85BE69C19CC3}"/>
            </a:ext>
          </a:extLst>
        </xdr:cNvPr>
        <xdr:cNvSpPr txBox="1"/>
      </xdr:nvSpPr>
      <xdr:spPr>
        <a:xfrm>
          <a:off x="63531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397" name="CaixaDeTexto 396">
          <a:extLst>
            <a:ext uri="{FF2B5EF4-FFF2-40B4-BE49-F238E27FC236}">
              <a16:creationId xmlns:a16="http://schemas.microsoft.com/office/drawing/2014/main" id="{ED5F22EF-DD2C-4302-B043-6659B0EA75C1}"/>
            </a:ext>
          </a:extLst>
        </xdr:cNvPr>
        <xdr:cNvSpPr txBox="1"/>
      </xdr:nvSpPr>
      <xdr:spPr>
        <a:xfrm>
          <a:off x="63531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398" name="CaixaDeTexto 397">
          <a:extLst>
            <a:ext uri="{FF2B5EF4-FFF2-40B4-BE49-F238E27FC236}">
              <a16:creationId xmlns:a16="http://schemas.microsoft.com/office/drawing/2014/main" id="{800B7096-E23E-4E33-A239-4077AEA4DD7B}"/>
            </a:ext>
          </a:extLst>
        </xdr:cNvPr>
        <xdr:cNvSpPr txBox="1"/>
      </xdr:nvSpPr>
      <xdr:spPr>
        <a:xfrm>
          <a:off x="63531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399" name="CaixaDeTexto 398">
          <a:extLst>
            <a:ext uri="{FF2B5EF4-FFF2-40B4-BE49-F238E27FC236}">
              <a16:creationId xmlns:a16="http://schemas.microsoft.com/office/drawing/2014/main" id="{2D05B6CD-A968-48E5-914C-2BACA72622D8}"/>
            </a:ext>
          </a:extLst>
        </xdr:cNvPr>
        <xdr:cNvSpPr txBox="1"/>
      </xdr:nvSpPr>
      <xdr:spPr>
        <a:xfrm>
          <a:off x="63531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400" name="CaixaDeTexto 399">
          <a:extLst>
            <a:ext uri="{FF2B5EF4-FFF2-40B4-BE49-F238E27FC236}">
              <a16:creationId xmlns:a16="http://schemas.microsoft.com/office/drawing/2014/main" id="{C59E5B72-A95B-4580-8857-8FDA8BE60F3B}"/>
            </a:ext>
          </a:extLst>
        </xdr:cNvPr>
        <xdr:cNvSpPr txBox="1"/>
      </xdr:nvSpPr>
      <xdr:spPr>
        <a:xfrm>
          <a:off x="63531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401" name="CaixaDeTexto 400">
          <a:extLst>
            <a:ext uri="{FF2B5EF4-FFF2-40B4-BE49-F238E27FC236}">
              <a16:creationId xmlns:a16="http://schemas.microsoft.com/office/drawing/2014/main" id="{5B30D2E3-AE23-4F57-902C-A61F7D554078}"/>
            </a:ext>
          </a:extLst>
        </xdr:cNvPr>
        <xdr:cNvSpPr txBox="1"/>
      </xdr:nvSpPr>
      <xdr:spPr>
        <a:xfrm>
          <a:off x="63531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402" name="CaixaDeTexto 401">
          <a:extLst>
            <a:ext uri="{FF2B5EF4-FFF2-40B4-BE49-F238E27FC236}">
              <a16:creationId xmlns:a16="http://schemas.microsoft.com/office/drawing/2014/main" id="{6A84D06D-B488-4B66-9274-5309F24AFA3D}"/>
            </a:ext>
          </a:extLst>
        </xdr:cNvPr>
        <xdr:cNvSpPr txBox="1"/>
      </xdr:nvSpPr>
      <xdr:spPr>
        <a:xfrm>
          <a:off x="63531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D323C1D2-A2D5-484B-AFAA-85CBA101BC30}"/>
            </a:ext>
          </a:extLst>
        </xdr:cNvPr>
        <xdr:cNvSpPr txBox="1"/>
      </xdr:nvSpPr>
      <xdr:spPr>
        <a:xfrm>
          <a:off x="6905625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7BF97442-1187-47DB-8FC7-A4DCE249F3D0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E1D2FD91-A0E2-49B0-A29A-5FE38D646A7A}"/>
            </a:ext>
          </a:extLst>
        </xdr:cNvPr>
        <xdr:cNvSpPr txBox="1"/>
      </xdr:nvSpPr>
      <xdr:spPr>
        <a:xfrm>
          <a:off x="6905625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449E632-A41D-42CD-A3DE-2243C98089B6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7700F431-D167-40E3-9346-F42727865AF7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11F1EEDD-FEB3-4BF4-B27F-371543252E2E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29F777D2-2E33-446E-8DC3-F620BF07E0AA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6C351E62-BC08-419B-BCF4-712BB557BDBF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43F802B7-011B-47E8-9F1C-6CF09AAA5B5B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25982D37-E4A1-4629-B343-507962CCC323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C68D4766-56C3-4816-940E-5C591ED7072E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14D1B653-976A-441C-897A-D85F40589DDD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90690C7-E053-401A-BB93-313C791E8D59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1810C021-9FAE-4016-BC5A-2B6B7B7ABD52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C26F60AD-D756-4DCB-9437-D12C6EBE96B2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D2848780-F6A8-4428-9C1A-FAB56BA536CB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35BC7383-B094-4D08-B667-DDAB245BD8B6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25B74614-F860-4881-A4F1-247BD041DAFC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BB837F4B-6C7F-4184-A36E-BBA8FDF1608B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82D4D553-0B03-4EAF-BC32-FF0CBF350D7C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40910BB8-1A46-4443-9D8A-8B72C7CD183F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C8705158-8A77-4841-AF7C-0B6B40A5E46A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0924C7DA-FE19-4FB8-B9D9-2436F665F3E5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FA603FA5-8672-4B01-87EA-892D7CD773B8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23ABFB95-D5E9-40EE-9F6B-361A75D00116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6D55F2E4-5C6A-434D-B541-7E52BF2E0099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8EF73395-028F-4D91-AE43-AE551853EA79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DF1811F3-8A28-4A1F-B49F-03B2D09179DE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F4C211DA-CA6F-41B1-BF64-89DE9AA79DD8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31" name="CaixaDeTexto 30">
          <a:extLst>
            <a:ext uri="{FF2B5EF4-FFF2-40B4-BE49-F238E27FC236}">
              <a16:creationId xmlns:a16="http://schemas.microsoft.com/office/drawing/2014/main" id="{F77E8171-AEA3-4F22-98AC-447C525C799E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32" name="CaixaDeTexto 31">
          <a:extLst>
            <a:ext uri="{FF2B5EF4-FFF2-40B4-BE49-F238E27FC236}">
              <a16:creationId xmlns:a16="http://schemas.microsoft.com/office/drawing/2014/main" id="{8481B287-4751-4E53-8EC2-FDA701FC2CB1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517CD635-D1F6-44CE-9969-EE453BD74518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34" name="CaixaDeTexto 33">
          <a:extLst>
            <a:ext uri="{FF2B5EF4-FFF2-40B4-BE49-F238E27FC236}">
              <a16:creationId xmlns:a16="http://schemas.microsoft.com/office/drawing/2014/main" id="{AAD406A3-26E4-4C98-A64E-6F4877C29610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B33E34F9-DBBA-48AF-9999-4301D83AE260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36" name="CaixaDeTexto 35">
          <a:extLst>
            <a:ext uri="{FF2B5EF4-FFF2-40B4-BE49-F238E27FC236}">
              <a16:creationId xmlns:a16="http://schemas.microsoft.com/office/drawing/2014/main" id="{3CDD533E-B6F4-4D0F-9C08-144E5507FA61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37" name="CaixaDeTexto 36">
          <a:extLst>
            <a:ext uri="{FF2B5EF4-FFF2-40B4-BE49-F238E27FC236}">
              <a16:creationId xmlns:a16="http://schemas.microsoft.com/office/drawing/2014/main" id="{8657F9D7-E3B9-4879-93F0-549B6F477EB1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38" name="CaixaDeTexto 37">
          <a:extLst>
            <a:ext uri="{FF2B5EF4-FFF2-40B4-BE49-F238E27FC236}">
              <a16:creationId xmlns:a16="http://schemas.microsoft.com/office/drawing/2014/main" id="{5D1E600A-B691-4AEA-BBDD-6BBC097873E6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39" name="CaixaDeTexto 38">
          <a:extLst>
            <a:ext uri="{FF2B5EF4-FFF2-40B4-BE49-F238E27FC236}">
              <a16:creationId xmlns:a16="http://schemas.microsoft.com/office/drawing/2014/main" id="{2A69F737-217E-45A0-AF75-15E385D28154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40" name="CaixaDeTexto 39">
          <a:extLst>
            <a:ext uri="{FF2B5EF4-FFF2-40B4-BE49-F238E27FC236}">
              <a16:creationId xmlns:a16="http://schemas.microsoft.com/office/drawing/2014/main" id="{3B912846-5765-4CB9-8FF8-11257BCF087D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41" name="CaixaDeTexto 40">
          <a:extLst>
            <a:ext uri="{FF2B5EF4-FFF2-40B4-BE49-F238E27FC236}">
              <a16:creationId xmlns:a16="http://schemas.microsoft.com/office/drawing/2014/main" id="{5E0C7B5F-4DBA-45AE-A136-49617ACB0E91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42" name="CaixaDeTexto 41">
          <a:extLst>
            <a:ext uri="{FF2B5EF4-FFF2-40B4-BE49-F238E27FC236}">
              <a16:creationId xmlns:a16="http://schemas.microsoft.com/office/drawing/2014/main" id="{7A81AA26-8A7F-446A-A3AB-BFF22AF59304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43" name="CaixaDeTexto 42">
          <a:extLst>
            <a:ext uri="{FF2B5EF4-FFF2-40B4-BE49-F238E27FC236}">
              <a16:creationId xmlns:a16="http://schemas.microsoft.com/office/drawing/2014/main" id="{9F5C1DA4-0FE4-4F2F-B756-0F1D486C369D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44" name="CaixaDeTexto 43">
          <a:extLst>
            <a:ext uri="{FF2B5EF4-FFF2-40B4-BE49-F238E27FC236}">
              <a16:creationId xmlns:a16="http://schemas.microsoft.com/office/drawing/2014/main" id="{EA375659-1A87-4468-8F0A-73DBE75A5083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45" name="CaixaDeTexto 44">
          <a:extLst>
            <a:ext uri="{FF2B5EF4-FFF2-40B4-BE49-F238E27FC236}">
              <a16:creationId xmlns:a16="http://schemas.microsoft.com/office/drawing/2014/main" id="{48D279C3-7208-403F-B9A0-C03E11635E38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46" name="CaixaDeTexto 45">
          <a:extLst>
            <a:ext uri="{FF2B5EF4-FFF2-40B4-BE49-F238E27FC236}">
              <a16:creationId xmlns:a16="http://schemas.microsoft.com/office/drawing/2014/main" id="{68EB02FF-8CBF-4B1C-9EEB-A092DF3997E2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47" name="CaixaDeTexto 46">
          <a:extLst>
            <a:ext uri="{FF2B5EF4-FFF2-40B4-BE49-F238E27FC236}">
              <a16:creationId xmlns:a16="http://schemas.microsoft.com/office/drawing/2014/main" id="{DAC1B197-20B3-4E55-ADCF-57E6A0E63D84}"/>
            </a:ext>
          </a:extLst>
        </xdr:cNvPr>
        <xdr:cNvSpPr txBox="1"/>
      </xdr:nvSpPr>
      <xdr:spPr>
        <a:xfrm>
          <a:off x="6905625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48" name="CaixaDeTexto 47">
          <a:extLst>
            <a:ext uri="{FF2B5EF4-FFF2-40B4-BE49-F238E27FC236}">
              <a16:creationId xmlns:a16="http://schemas.microsoft.com/office/drawing/2014/main" id="{108BFF3F-4A48-47D3-ABF5-9E995D50CE32}"/>
            </a:ext>
          </a:extLst>
        </xdr:cNvPr>
        <xdr:cNvSpPr txBox="1"/>
      </xdr:nvSpPr>
      <xdr:spPr>
        <a:xfrm>
          <a:off x="6905625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49" name="CaixaDeTexto 48">
          <a:extLst>
            <a:ext uri="{FF2B5EF4-FFF2-40B4-BE49-F238E27FC236}">
              <a16:creationId xmlns:a16="http://schemas.microsoft.com/office/drawing/2014/main" id="{E007D014-C902-4C3E-B157-7B2BE2340FEE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50" name="CaixaDeTexto 49">
          <a:extLst>
            <a:ext uri="{FF2B5EF4-FFF2-40B4-BE49-F238E27FC236}">
              <a16:creationId xmlns:a16="http://schemas.microsoft.com/office/drawing/2014/main" id="{0027C45E-8CEC-4527-8285-351901229679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51" name="CaixaDeTexto 50">
          <a:extLst>
            <a:ext uri="{FF2B5EF4-FFF2-40B4-BE49-F238E27FC236}">
              <a16:creationId xmlns:a16="http://schemas.microsoft.com/office/drawing/2014/main" id="{DCA532EC-10C0-4CFD-8D77-41E4FF9C667E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52" name="CaixaDeTexto 51">
          <a:extLst>
            <a:ext uri="{FF2B5EF4-FFF2-40B4-BE49-F238E27FC236}">
              <a16:creationId xmlns:a16="http://schemas.microsoft.com/office/drawing/2014/main" id="{552C532B-06C2-4504-B40C-CA64EA770D3C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53" name="CaixaDeTexto 52">
          <a:extLst>
            <a:ext uri="{FF2B5EF4-FFF2-40B4-BE49-F238E27FC236}">
              <a16:creationId xmlns:a16="http://schemas.microsoft.com/office/drawing/2014/main" id="{79FE74E9-83EE-4ABD-9A8A-1FFF2CF64602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54" name="CaixaDeTexto 53">
          <a:extLst>
            <a:ext uri="{FF2B5EF4-FFF2-40B4-BE49-F238E27FC236}">
              <a16:creationId xmlns:a16="http://schemas.microsoft.com/office/drawing/2014/main" id="{11A1A2D1-7F48-4756-85A7-BDA937FF90BC}"/>
            </a:ext>
          </a:extLst>
        </xdr:cNvPr>
        <xdr:cNvSpPr txBox="1"/>
      </xdr:nvSpPr>
      <xdr:spPr>
        <a:xfrm>
          <a:off x="6905625" y="941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55" name="CaixaDeTexto 54">
          <a:extLst>
            <a:ext uri="{FF2B5EF4-FFF2-40B4-BE49-F238E27FC236}">
              <a16:creationId xmlns:a16="http://schemas.microsoft.com/office/drawing/2014/main" id="{EB372066-4568-4E76-BED0-965B69F05493}"/>
            </a:ext>
          </a:extLst>
        </xdr:cNvPr>
        <xdr:cNvSpPr txBox="1"/>
      </xdr:nvSpPr>
      <xdr:spPr>
        <a:xfrm>
          <a:off x="6905625" y="563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56" name="CaixaDeTexto 55">
          <a:extLst>
            <a:ext uri="{FF2B5EF4-FFF2-40B4-BE49-F238E27FC236}">
              <a16:creationId xmlns:a16="http://schemas.microsoft.com/office/drawing/2014/main" id="{F659D6C9-BF39-4A9E-B3F1-51B1E6E91623}"/>
            </a:ext>
          </a:extLst>
        </xdr:cNvPr>
        <xdr:cNvSpPr txBox="1"/>
      </xdr:nvSpPr>
      <xdr:spPr>
        <a:xfrm>
          <a:off x="6905625" y="563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57" name="CaixaDeTexto 56">
          <a:extLst>
            <a:ext uri="{FF2B5EF4-FFF2-40B4-BE49-F238E27FC236}">
              <a16:creationId xmlns:a16="http://schemas.microsoft.com/office/drawing/2014/main" id="{159664AF-4C44-45D5-97B5-89F4DB5174A5}"/>
            </a:ext>
          </a:extLst>
        </xdr:cNvPr>
        <xdr:cNvSpPr txBox="1"/>
      </xdr:nvSpPr>
      <xdr:spPr>
        <a:xfrm>
          <a:off x="6905625" y="563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58" name="CaixaDeTexto 57">
          <a:extLst>
            <a:ext uri="{FF2B5EF4-FFF2-40B4-BE49-F238E27FC236}">
              <a16:creationId xmlns:a16="http://schemas.microsoft.com/office/drawing/2014/main" id="{003C5E60-BF17-4641-A016-BD38567D7130}"/>
            </a:ext>
          </a:extLst>
        </xdr:cNvPr>
        <xdr:cNvSpPr txBox="1"/>
      </xdr:nvSpPr>
      <xdr:spPr>
        <a:xfrm>
          <a:off x="6905625" y="563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59" name="CaixaDeTexto 58">
          <a:extLst>
            <a:ext uri="{FF2B5EF4-FFF2-40B4-BE49-F238E27FC236}">
              <a16:creationId xmlns:a16="http://schemas.microsoft.com/office/drawing/2014/main" id="{E7CF8DF5-97CB-4EB4-83E3-0B1DFE967038}"/>
            </a:ext>
          </a:extLst>
        </xdr:cNvPr>
        <xdr:cNvSpPr txBox="1"/>
      </xdr:nvSpPr>
      <xdr:spPr>
        <a:xfrm>
          <a:off x="6905625" y="80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60" name="CaixaDeTexto 59">
          <a:extLst>
            <a:ext uri="{FF2B5EF4-FFF2-40B4-BE49-F238E27FC236}">
              <a16:creationId xmlns:a16="http://schemas.microsoft.com/office/drawing/2014/main" id="{DCD5C349-7633-44A5-9BEB-591D8C80BFB4}"/>
            </a:ext>
          </a:extLst>
        </xdr:cNvPr>
        <xdr:cNvSpPr txBox="1"/>
      </xdr:nvSpPr>
      <xdr:spPr>
        <a:xfrm>
          <a:off x="6905625" y="80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61" name="CaixaDeTexto 60">
          <a:extLst>
            <a:ext uri="{FF2B5EF4-FFF2-40B4-BE49-F238E27FC236}">
              <a16:creationId xmlns:a16="http://schemas.microsoft.com/office/drawing/2014/main" id="{3398E08D-80EE-4DE7-8F1A-60952B8CCD1C}"/>
            </a:ext>
          </a:extLst>
        </xdr:cNvPr>
        <xdr:cNvSpPr txBox="1"/>
      </xdr:nvSpPr>
      <xdr:spPr>
        <a:xfrm>
          <a:off x="6905625" y="80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62" name="CaixaDeTexto 61">
          <a:extLst>
            <a:ext uri="{FF2B5EF4-FFF2-40B4-BE49-F238E27FC236}">
              <a16:creationId xmlns:a16="http://schemas.microsoft.com/office/drawing/2014/main" id="{160E7701-4D90-47C3-9AD5-40EFE080EEA1}"/>
            </a:ext>
          </a:extLst>
        </xdr:cNvPr>
        <xdr:cNvSpPr txBox="1"/>
      </xdr:nvSpPr>
      <xdr:spPr>
        <a:xfrm>
          <a:off x="6905625" y="80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63" name="CaixaDeTexto 62">
          <a:extLst>
            <a:ext uri="{FF2B5EF4-FFF2-40B4-BE49-F238E27FC236}">
              <a16:creationId xmlns:a16="http://schemas.microsoft.com/office/drawing/2014/main" id="{310C4CFD-5B89-43E6-B8D5-4B5EABFF305A}"/>
            </a:ext>
          </a:extLst>
        </xdr:cNvPr>
        <xdr:cNvSpPr txBox="1"/>
      </xdr:nvSpPr>
      <xdr:spPr>
        <a:xfrm>
          <a:off x="6905625" y="1037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64" name="CaixaDeTexto 63">
          <a:extLst>
            <a:ext uri="{FF2B5EF4-FFF2-40B4-BE49-F238E27FC236}">
              <a16:creationId xmlns:a16="http://schemas.microsoft.com/office/drawing/2014/main" id="{9D30549D-871D-4F70-8F81-4132ED2576D0}"/>
            </a:ext>
          </a:extLst>
        </xdr:cNvPr>
        <xdr:cNvSpPr txBox="1"/>
      </xdr:nvSpPr>
      <xdr:spPr>
        <a:xfrm>
          <a:off x="6905625" y="1037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65" name="CaixaDeTexto 64">
          <a:extLst>
            <a:ext uri="{FF2B5EF4-FFF2-40B4-BE49-F238E27FC236}">
              <a16:creationId xmlns:a16="http://schemas.microsoft.com/office/drawing/2014/main" id="{5D98C82D-7AE7-442C-AB8E-926AFE5D15CE}"/>
            </a:ext>
          </a:extLst>
        </xdr:cNvPr>
        <xdr:cNvSpPr txBox="1"/>
      </xdr:nvSpPr>
      <xdr:spPr>
        <a:xfrm>
          <a:off x="6905625" y="1037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66" name="CaixaDeTexto 65">
          <a:extLst>
            <a:ext uri="{FF2B5EF4-FFF2-40B4-BE49-F238E27FC236}">
              <a16:creationId xmlns:a16="http://schemas.microsoft.com/office/drawing/2014/main" id="{CBD39231-7D7E-4796-97E5-ECAB35396B3B}"/>
            </a:ext>
          </a:extLst>
        </xdr:cNvPr>
        <xdr:cNvSpPr txBox="1"/>
      </xdr:nvSpPr>
      <xdr:spPr>
        <a:xfrm>
          <a:off x="6905625" y="1037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67" name="CaixaDeTexto 66">
          <a:extLst>
            <a:ext uri="{FF2B5EF4-FFF2-40B4-BE49-F238E27FC236}">
              <a16:creationId xmlns:a16="http://schemas.microsoft.com/office/drawing/2014/main" id="{187F918C-9285-4EC9-BE8E-BA9A006D5ABF}"/>
            </a:ext>
          </a:extLst>
        </xdr:cNvPr>
        <xdr:cNvSpPr txBox="1"/>
      </xdr:nvSpPr>
      <xdr:spPr>
        <a:xfrm>
          <a:off x="6905625" y="1225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68" name="CaixaDeTexto 67">
          <a:extLst>
            <a:ext uri="{FF2B5EF4-FFF2-40B4-BE49-F238E27FC236}">
              <a16:creationId xmlns:a16="http://schemas.microsoft.com/office/drawing/2014/main" id="{9E3FCF37-1D28-42B4-964E-CDAB335937EE}"/>
            </a:ext>
          </a:extLst>
        </xdr:cNvPr>
        <xdr:cNvSpPr txBox="1"/>
      </xdr:nvSpPr>
      <xdr:spPr>
        <a:xfrm>
          <a:off x="6905625" y="1225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69" name="CaixaDeTexto 68">
          <a:extLst>
            <a:ext uri="{FF2B5EF4-FFF2-40B4-BE49-F238E27FC236}">
              <a16:creationId xmlns:a16="http://schemas.microsoft.com/office/drawing/2014/main" id="{8AF16F82-2863-4F97-A779-C74807E69E3A}"/>
            </a:ext>
          </a:extLst>
        </xdr:cNvPr>
        <xdr:cNvSpPr txBox="1"/>
      </xdr:nvSpPr>
      <xdr:spPr>
        <a:xfrm>
          <a:off x="6905625" y="1225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70" name="CaixaDeTexto 69">
          <a:extLst>
            <a:ext uri="{FF2B5EF4-FFF2-40B4-BE49-F238E27FC236}">
              <a16:creationId xmlns:a16="http://schemas.microsoft.com/office/drawing/2014/main" id="{0135D5C4-6AEE-43E2-8DE7-8F8D42BC9C12}"/>
            </a:ext>
          </a:extLst>
        </xdr:cNvPr>
        <xdr:cNvSpPr txBox="1"/>
      </xdr:nvSpPr>
      <xdr:spPr>
        <a:xfrm>
          <a:off x="6905625" y="1225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71" name="CaixaDeTexto 70">
          <a:extLst>
            <a:ext uri="{FF2B5EF4-FFF2-40B4-BE49-F238E27FC236}">
              <a16:creationId xmlns:a16="http://schemas.microsoft.com/office/drawing/2014/main" id="{24B3169A-7C5B-4C4E-B991-6A16C49BD665}"/>
            </a:ext>
          </a:extLst>
        </xdr:cNvPr>
        <xdr:cNvSpPr txBox="1"/>
      </xdr:nvSpPr>
      <xdr:spPr>
        <a:xfrm>
          <a:off x="6905625" y="174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72" name="CaixaDeTexto 71">
          <a:extLst>
            <a:ext uri="{FF2B5EF4-FFF2-40B4-BE49-F238E27FC236}">
              <a16:creationId xmlns:a16="http://schemas.microsoft.com/office/drawing/2014/main" id="{731AF6C2-7079-4A2C-94CC-74BC755B1C08}"/>
            </a:ext>
          </a:extLst>
        </xdr:cNvPr>
        <xdr:cNvSpPr txBox="1"/>
      </xdr:nvSpPr>
      <xdr:spPr>
        <a:xfrm>
          <a:off x="6905625" y="174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73" name="CaixaDeTexto 72">
          <a:extLst>
            <a:ext uri="{FF2B5EF4-FFF2-40B4-BE49-F238E27FC236}">
              <a16:creationId xmlns:a16="http://schemas.microsoft.com/office/drawing/2014/main" id="{61DC1CC0-3C80-4149-BE93-3C6E19548506}"/>
            </a:ext>
          </a:extLst>
        </xdr:cNvPr>
        <xdr:cNvSpPr txBox="1"/>
      </xdr:nvSpPr>
      <xdr:spPr>
        <a:xfrm>
          <a:off x="6905625" y="174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74" name="CaixaDeTexto 73">
          <a:extLst>
            <a:ext uri="{FF2B5EF4-FFF2-40B4-BE49-F238E27FC236}">
              <a16:creationId xmlns:a16="http://schemas.microsoft.com/office/drawing/2014/main" id="{D6AE6A46-C385-40D5-861B-77D5471D4CBD}"/>
            </a:ext>
          </a:extLst>
        </xdr:cNvPr>
        <xdr:cNvSpPr txBox="1"/>
      </xdr:nvSpPr>
      <xdr:spPr>
        <a:xfrm>
          <a:off x="6905625" y="174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75" name="CaixaDeTexto 74">
          <a:extLst>
            <a:ext uri="{FF2B5EF4-FFF2-40B4-BE49-F238E27FC236}">
              <a16:creationId xmlns:a16="http://schemas.microsoft.com/office/drawing/2014/main" id="{E1C01E9A-CA65-4F47-93B2-1DC16B80F66E}"/>
            </a:ext>
          </a:extLst>
        </xdr:cNvPr>
        <xdr:cNvSpPr txBox="1"/>
      </xdr:nvSpPr>
      <xdr:spPr>
        <a:xfrm>
          <a:off x="6905625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76" name="CaixaDeTexto 75">
          <a:extLst>
            <a:ext uri="{FF2B5EF4-FFF2-40B4-BE49-F238E27FC236}">
              <a16:creationId xmlns:a16="http://schemas.microsoft.com/office/drawing/2014/main" id="{7D001062-16F1-45C0-A9B6-14908472DD11}"/>
            </a:ext>
          </a:extLst>
        </xdr:cNvPr>
        <xdr:cNvSpPr txBox="1"/>
      </xdr:nvSpPr>
      <xdr:spPr>
        <a:xfrm>
          <a:off x="6905625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77" name="CaixaDeTexto 76">
          <a:extLst>
            <a:ext uri="{FF2B5EF4-FFF2-40B4-BE49-F238E27FC236}">
              <a16:creationId xmlns:a16="http://schemas.microsoft.com/office/drawing/2014/main" id="{A3A96B08-A238-4F36-972F-064B3BBA1361}"/>
            </a:ext>
          </a:extLst>
        </xdr:cNvPr>
        <xdr:cNvSpPr txBox="1"/>
      </xdr:nvSpPr>
      <xdr:spPr>
        <a:xfrm>
          <a:off x="6905625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78" name="CaixaDeTexto 77">
          <a:extLst>
            <a:ext uri="{FF2B5EF4-FFF2-40B4-BE49-F238E27FC236}">
              <a16:creationId xmlns:a16="http://schemas.microsoft.com/office/drawing/2014/main" id="{4E22691D-4151-48AA-B5CC-FD5B7A29CEF8}"/>
            </a:ext>
          </a:extLst>
        </xdr:cNvPr>
        <xdr:cNvSpPr txBox="1"/>
      </xdr:nvSpPr>
      <xdr:spPr>
        <a:xfrm>
          <a:off x="6905625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79" name="CaixaDeTexto 78">
          <a:extLst>
            <a:ext uri="{FF2B5EF4-FFF2-40B4-BE49-F238E27FC236}">
              <a16:creationId xmlns:a16="http://schemas.microsoft.com/office/drawing/2014/main" id="{119A788C-8659-4DAF-9CBC-B75B883BBA57}"/>
            </a:ext>
          </a:extLst>
        </xdr:cNvPr>
        <xdr:cNvSpPr txBox="1"/>
      </xdr:nvSpPr>
      <xdr:spPr>
        <a:xfrm>
          <a:off x="6905625" y="2142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80" name="CaixaDeTexto 79">
          <a:extLst>
            <a:ext uri="{FF2B5EF4-FFF2-40B4-BE49-F238E27FC236}">
              <a16:creationId xmlns:a16="http://schemas.microsoft.com/office/drawing/2014/main" id="{1A9280D2-DB36-4F49-823F-5D0701610CCF}"/>
            </a:ext>
          </a:extLst>
        </xdr:cNvPr>
        <xdr:cNvSpPr txBox="1"/>
      </xdr:nvSpPr>
      <xdr:spPr>
        <a:xfrm>
          <a:off x="6905625" y="2142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81" name="CaixaDeTexto 80">
          <a:extLst>
            <a:ext uri="{FF2B5EF4-FFF2-40B4-BE49-F238E27FC236}">
              <a16:creationId xmlns:a16="http://schemas.microsoft.com/office/drawing/2014/main" id="{7E3844C9-BAAB-489D-B932-3A7BA0590D36}"/>
            </a:ext>
          </a:extLst>
        </xdr:cNvPr>
        <xdr:cNvSpPr txBox="1"/>
      </xdr:nvSpPr>
      <xdr:spPr>
        <a:xfrm>
          <a:off x="6905625" y="2142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82" name="CaixaDeTexto 81">
          <a:extLst>
            <a:ext uri="{FF2B5EF4-FFF2-40B4-BE49-F238E27FC236}">
              <a16:creationId xmlns:a16="http://schemas.microsoft.com/office/drawing/2014/main" id="{975CA91B-AD9B-4D74-B2A5-E031BE487395}"/>
            </a:ext>
          </a:extLst>
        </xdr:cNvPr>
        <xdr:cNvSpPr txBox="1"/>
      </xdr:nvSpPr>
      <xdr:spPr>
        <a:xfrm>
          <a:off x="6905625" y="2142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83" name="CaixaDeTexto 82">
          <a:extLst>
            <a:ext uri="{FF2B5EF4-FFF2-40B4-BE49-F238E27FC236}">
              <a16:creationId xmlns:a16="http://schemas.microsoft.com/office/drawing/2014/main" id="{4F314A07-DD12-412E-A315-E37BF971992C}"/>
            </a:ext>
          </a:extLst>
        </xdr:cNvPr>
        <xdr:cNvSpPr txBox="1"/>
      </xdr:nvSpPr>
      <xdr:spPr>
        <a:xfrm>
          <a:off x="6905625" y="2342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84" name="CaixaDeTexto 83">
          <a:extLst>
            <a:ext uri="{FF2B5EF4-FFF2-40B4-BE49-F238E27FC236}">
              <a16:creationId xmlns:a16="http://schemas.microsoft.com/office/drawing/2014/main" id="{359B15F3-DC87-476F-9911-FD16AA48FECD}"/>
            </a:ext>
          </a:extLst>
        </xdr:cNvPr>
        <xdr:cNvSpPr txBox="1"/>
      </xdr:nvSpPr>
      <xdr:spPr>
        <a:xfrm>
          <a:off x="6905625" y="2342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85" name="CaixaDeTexto 84">
          <a:extLst>
            <a:ext uri="{FF2B5EF4-FFF2-40B4-BE49-F238E27FC236}">
              <a16:creationId xmlns:a16="http://schemas.microsoft.com/office/drawing/2014/main" id="{99942122-EF77-47B6-B893-D1619747AB30}"/>
            </a:ext>
          </a:extLst>
        </xdr:cNvPr>
        <xdr:cNvSpPr txBox="1"/>
      </xdr:nvSpPr>
      <xdr:spPr>
        <a:xfrm>
          <a:off x="6905625" y="2342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86" name="CaixaDeTexto 85">
          <a:extLst>
            <a:ext uri="{FF2B5EF4-FFF2-40B4-BE49-F238E27FC236}">
              <a16:creationId xmlns:a16="http://schemas.microsoft.com/office/drawing/2014/main" id="{405118EA-90BE-4C81-BFE0-8A73EAB1DC2D}"/>
            </a:ext>
          </a:extLst>
        </xdr:cNvPr>
        <xdr:cNvSpPr txBox="1"/>
      </xdr:nvSpPr>
      <xdr:spPr>
        <a:xfrm>
          <a:off x="6905625" y="2342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87" name="CaixaDeTexto 86">
          <a:extLst>
            <a:ext uri="{FF2B5EF4-FFF2-40B4-BE49-F238E27FC236}">
              <a16:creationId xmlns:a16="http://schemas.microsoft.com/office/drawing/2014/main" id="{A439F3A1-9D5A-4F27-B9C4-CB21E41EC589}"/>
            </a:ext>
          </a:extLst>
        </xdr:cNvPr>
        <xdr:cNvSpPr txBox="1"/>
      </xdr:nvSpPr>
      <xdr:spPr>
        <a:xfrm>
          <a:off x="6905625" y="2669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88" name="CaixaDeTexto 87">
          <a:extLst>
            <a:ext uri="{FF2B5EF4-FFF2-40B4-BE49-F238E27FC236}">
              <a16:creationId xmlns:a16="http://schemas.microsoft.com/office/drawing/2014/main" id="{98D61298-69B6-4879-A912-F212FEE097CC}"/>
            </a:ext>
          </a:extLst>
        </xdr:cNvPr>
        <xdr:cNvSpPr txBox="1"/>
      </xdr:nvSpPr>
      <xdr:spPr>
        <a:xfrm>
          <a:off x="6905625" y="2669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89" name="CaixaDeTexto 88">
          <a:extLst>
            <a:ext uri="{FF2B5EF4-FFF2-40B4-BE49-F238E27FC236}">
              <a16:creationId xmlns:a16="http://schemas.microsoft.com/office/drawing/2014/main" id="{0F10EF2D-0403-4141-8C18-BDC266D73675}"/>
            </a:ext>
          </a:extLst>
        </xdr:cNvPr>
        <xdr:cNvSpPr txBox="1"/>
      </xdr:nvSpPr>
      <xdr:spPr>
        <a:xfrm>
          <a:off x="6905625" y="2669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90" name="CaixaDeTexto 89">
          <a:extLst>
            <a:ext uri="{FF2B5EF4-FFF2-40B4-BE49-F238E27FC236}">
              <a16:creationId xmlns:a16="http://schemas.microsoft.com/office/drawing/2014/main" id="{58E8FCA8-6F0C-4FE4-90A3-B465B23FD61E}"/>
            </a:ext>
          </a:extLst>
        </xdr:cNvPr>
        <xdr:cNvSpPr txBox="1"/>
      </xdr:nvSpPr>
      <xdr:spPr>
        <a:xfrm>
          <a:off x="6905625" y="2669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91" name="CaixaDeTexto 90">
          <a:extLst>
            <a:ext uri="{FF2B5EF4-FFF2-40B4-BE49-F238E27FC236}">
              <a16:creationId xmlns:a16="http://schemas.microsoft.com/office/drawing/2014/main" id="{DF63D43C-63F9-4942-A864-A5AC63F52E38}"/>
            </a:ext>
          </a:extLst>
        </xdr:cNvPr>
        <xdr:cNvSpPr txBox="1"/>
      </xdr:nvSpPr>
      <xdr:spPr>
        <a:xfrm>
          <a:off x="6905625" y="2688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92" name="CaixaDeTexto 91">
          <a:extLst>
            <a:ext uri="{FF2B5EF4-FFF2-40B4-BE49-F238E27FC236}">
              <a16:creationId xmlns:a16="http://schemas.microsoft.com/office/drawing/2014/main" id="{D590D395-4459-4255-AA6F-8518FFF75308}"/>
            </a:ext>
          </a:extLst>
        </xdr:cNvPr>
        <xdr:cNvSpPr txBox="1"/>
      </xdr:nvSpPr>
      <xdr:spPr>
        <a:xfrm>
          <a:off x="6905625" y="2688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93" name="CaixaDeTexto 92">
          <a:extLst>
            <a:ext uri="{FF2B5EF4-FFF2-40B4-BE49-F238E27FC236}">
              <a16:creationId xmlns:a16="http://schemas.microsoft.com/office/drawing/2014/main" id="{E401FE8D-F862-4D1C-AC1E-87EB5AAEB452}"/>
            </a:ext>
          </a:extLst>
        </xdr:cNvPr>
        <xdr:cNvSpPr txBox="1"/>
      </xdr:nvSpPr>
      <xdr:spPr>
        <a:xfrm>
          <a:off x="6905625" y="2688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94" name="CaixaDeTexto 93">
          <a:extLst>
            <a:ext uri="{FF2B5EF4-FFF2-40B4-BE49-F238E27FC236}">
              <a16:creationId xmlns:a16="http://schemas.microsoft.com/office/drawing/2014/main" id="{D68ECA58-7F8A-47E9-9EDC-7F84FAA45E3A}"/>
            </a:ext>
          </a:extLst>
        </xdr:cNvPr>
        <xdr:cNvSpPr txBox="1"/>
      </xdr:nvSpPr>
      <xdr:spPr>
        <a:xfrm>
          <a:off x="6905625" y="2688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95" name="CaixaDeTexto 94">
          <a:extLst>
            <a:ext uri="{FF2B5EF4-FFF2-40B4-BE49-F238E27FC236}">
              <a16:creationId xmlns:a16="http://schemas.microsoft.com/office/drawing/2014/main" id="{27AB39EB-BEA4-4A7F-A92F-E15E86EC25C5}"/>
            </a:ext>
          </a:extLst>
        </xdr:cNvPr>
        <xdr:cNvSpPr txBox="1"/>
      </xdr:nvSpPr>
      <xdr:spPr>
        <a:xfrm>
          <a:off x="6905625" y="2863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96" name="CaixaDeTexto 95">
          <a:extLst>
            <a:ext uri="{FF2B5EF4-FFF2-40B4-BE49-F238E27FC236}">
              <a16:creationId xmlns:a16="http://schemas.microsoft.com/office/drawing/2014/main" id="{34EBA51F-EABE-4187-9D8E-25D32CD9E187}"/>
            </a:ext>
          </a:extLst>
        </xdr:cNvPr>
        <xdr:cNvSpPr txBox="1"/>
      </xdr:nvSpPr>
      <xdr:spPr>
        <a:xfrm>
          <a:off x="6905625" y="2863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97" name="CaixaDeTexto 96">
          <a:extLst>
            <a:ext uri="{FF2B5EF4-FFF2-40B4-BE49-F238E27FC236}">
              <a16:creationId xmlns:a16="http://schemas.microsoft.com/office/drawing/2014/main" id="{E6A03254-4C01-4D7D-9DB6-E217CAC75C49}"/>
            </a:ext>
          </a:extLst>
        </xdr:cNvPr>
        <xdr:cNvSpPr txBox="1"/>
      </xdr:nvSpPr>
      <xdr:spPr>
        <a:xfrm>
          <a:off x="6905625" y="2863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98" name="CaixaDeTexto 97">
          <a:extLst>
            <a:ext uri="{FF2B5EF4-FFF2-40B4-BE49-F238E27FC236}">
              <a16:creationId xmlns:a16="http://schemas.microsoft.com/office/drawing/2014/main" id="{DAA05612-76C3-46DB-8B18-D7E5389F2568}"/>
            </a:ext>
          </a:extLst>
        </xdr:cNvPr>
        <xdr:cNvSpPr txBox="1"/>
      </xdr:nvSpPr>
      <xdr:spPr>
        <a:xfrm>
          <a:off x="6905625" y="2863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99" name="CaixaDeTexto 98">
          <a:extLst>
            <a:ext uri="{FF2B5EF4-FFF2-40B4-BE49-F238E27FC236}">
              <a16:creationId xmlns:a16="http://schemas.microsoft.com/office/drawing/2014/main" id="{81BC3097-AF74-49A7-8FDF-DED18C109C14}"/>
            </a:ext>
          </a:extLst>
        </xdr:cNvPr>
        <xdr:cNvSpPr txBox="1"/>
      </xdr:nvSpPr>
      <xdr:spPr>
        <a:xfrm>
          <a:off x="6905625" y="2895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00" name="CaixaDeTexto 99">
          <a:extLst>
            <a:ext uri="{FF2B5EF4-FFF2-40B4-BE49-F238E27FC236}">
              <a16:creationId xmlns:a16="http://schemas.microsoft.com/office/drawing/2014/main" id="{9237CA6C-AA06-481D-B4D5-4F2B079987B0}"/>
            </a:ext>
          </a:extLst>
        </xdr:cNvPr>
        <xdr:cNvSpPr txBox="1"/>
      </xdr:nvSpPr>
      <xdr:spPr>
        <a:xfrm>
          <a:off x="6905625" y="2895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01" name="CaixaDeTexto 100">
          <a:extLst>
            <a:ext uri="{FF2B5EF4-FFF2-40B4-BE49-F238E27FC236}">
              <a16:creationId xmlns:a16="http://schemas.microsoft.com/office/drawing/2014/main" id="{056D9999-5DD1-4ADB-9FFC-8233FECF7E78}"/>
            </a:ext>
          </a:extLst>
        </xdr:cNvPr>
        <xdr:cNvSpPr txBox="1"/>
      </xdr:nvSpPr>
      <xdr:spPr>
        <a:xfrm>
          <a:off x="6905625" y="2895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02" name="CaixaDeTexto 101">
          <a:extLst>
            <a:ext uri="{FF2B5EF4-FFF2-40B4-BE49-F238E27FC236}">
              <a16:creationId xmlns:a16="http://schemas.microsoft.com/office/drawing/2014/main" id="{74BF9167-C81F-439A-927F-5644C8DDB9CE}"/>
            </a:ext>
          </a:extLst>
        </xdr:cNvPr>
        <xdr:cNvSpPr txBox="1"/>
      </xdr:nvSpPr>
      <xdr:spPr>
        <a:xfrm>
          <a:off x="6905625" y="2895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03" name="CaixaDeTexto 102">
          <a:extLst>
            <a:ext uri="{FF2B5EF4-FFF2-40B4-BE49-F238E27FC236}">
              <a16:creationId xmlns:a16="http://schemas.microsoft.com/office/drawing/2014/main" id="{FC55230E-6385-42A2-A12E-1F9EF1CF8BFB}"/>
            </a:ext>
          </a:extLst>
        </xdr:cNvPr>
        <xdr:cNvSpPr txBox="1"/>
      </xdr:nvSpPr>
      <xdr:spPr>
        <a:xfrm>
          <a:off x="6905625" y="3120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04" name="CaixaDeTexto 103">
          <a:extLst>
            <a:ext uri="{FF2B5EF4-FFF2-40B4-BE49-F238E27FC236}">
              <a16:creationId xmlns:a16="http://schemas.microsoft.com/office/drawing/2014/main" id="{ADFA1349-EB9A-4D4B-AA9C-C982957FD471}"/>
            </a:ext>
          </a:extLst>
        </xdr:cNvPr>
        <xdr:cNvSpPr txBox="1"/>
      </xdr:nvSpPr>
      <xdr:spPr>
        <a:xfrm>
          <a:off x="6905625" y="3120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05" name="CaixaDeTexto 104">
          <a:extLst>
            <a:ext uri="{FF2B5EF4-FFF2-40B4-BE49-F238E27FC236}">
              <a16:creationId xmlns:a16="http://schemas.microsoft.com/office/drawing/2014/main" id="{EDD726D6-8452-4024-B3D2-F4123146D2E5}"/>
            </a:ext>
          </a:extLst>
        </xdr:cNvPr>
        <xdr:cNvSpPr txBox="1"/>
      </xdr:nvSpPr>
      <xdr:spPr>
        <a:xfrm>
          <a:off x="6905625" y="3120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06" name="CaixaDeTexto 105">
          <a:extLst>
            <a:ext uri="{FF2B5EF4-FFF2-40B4-BE49-F238E27FC236}">
              <a16:creationId xmlns:a16="http://schemas.microsoft.com/office/drawing/2014/main" id="{6CDC00CB-2EAF-46D9-9CA4-7DA324223B06}"/>
            </a:ext>
          </a:extLst>
        </xdr:cNvPr>
        <xdr:cNvSpPr txBox="1"/>
      </xdr:nvSpPr>
      <xdr:spPr>
        <a:xfrm>
          <a:off x="6905625" y="3120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07" name="CaixaDeTexto 106">
          <a:extLst>
            <a:ext uri="{FF2B5EF4-FFF2-40B4-BE49-F238E27FC236}">
              <a16:creationId xmlns:a16="http://schemas.microsoft.com/office/drawing/2014/main" id="{29828006-7F0C-4EB0-BD54-ADAD11739102}"/>
            </a:ext>
          </a:extLst>
        </xdr:cNvPr>
        <xdr:cNvSpPr txBox="1"/>
      </xdr:nvSpPr>
      <xdr:spPr>
        <a:xfrm>
          <a:off x="6905625" y="3238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08" name="CaixaDeTexto 107">
          <a:extLst>
            <a:ext uri="{FF2B5EF4-FFF2-40B4-BE49-F238E27FC236}">
              <a16:creationId xmlns:a16="http://schemas.microsoft.com/office/drawing/2014/main" id="{FB106CE8-7DE7-4213-82C3-39DA4C36D250}"/>
            </a:ext>
          </a:extLst>
        </xdr:cNvPr>
        <xdr:cNvSpPr txBox="1"/>
      </xdr:nvSpPr>
      <xdr:spPr>
        <a:xfrm>
          <a:off x="6905625" y="3238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09" name="CaixaDeTexto 108">
          <a:extLst>
            <a:ext uri="{FF2B5EF4-FFF2-40B4-BE49-F238E27FC236}">
              <a16:creationId xmlns:a16="http://schemas.microsoft.com/office/drawing/2014/main" id="{9CF424E0-2628-4D39-89A8-04B3F2EE7D1C}"/>
            </a:ext>
          </a:extLst>
        </xdr:cNvPr>
        <xdr:cNvSpPr txBox="1"/>
      </xdr:nvSpPr>
      <xdr:spPr>
        <a:xfrm>
          <a:off x="6905625" y="3238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10" name="CaixaDeTexto 109">
          <a:extLst>
            <a:ext uri="{FF2B5EF4-FFF2-40B4-BE49-F238E27FC236}">
              <a16:creationId xmlns:a16="http://schemas.microsoft.com/office/drawing/2014/main" id="{1CA3E41E-1E86-4FE9-804D-90A5B84265D9}"/>
            </a:ext>
          </a:extLst>
        </xdr:cNvPr>
        <xdr:cNvSpPr txBox="1"/>
      </xdr:nvSpPr>
      <xdr:spPr>
        <a:xfrm>
          <a:off x="6905625" y="3238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11" name="CaixaDeTexto 110">
          <a:extLst>
            <a:ext uri="{FF2B5EF4-FFF2-40B4-BE49-F238E27FC236}">
              <a16:creationId xmlns:a16="http://schemas.microsoft.com/office/drawing/2014/main" id="{E76982AB-0B67-4C54-8CD3-9A9A95E0C213}"/>
            </a:ext>
          </a:extLst>
        </xdr:cNvPr>
        <xdr:cNvSpPr txBox="1"/>
      </xdr:nvSpPr>
      <xdr:spPr>
        <a:xfrm>
          <a:off x="6905625" y="3731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12" name="CaixaDeTexto 111">
          <a:extLst>
            <a:ext uri="{FF2B5EF4-FFF2-40B4-BE49-F238E27FC236}">
              <a16:creationId xmlns:a16="http://schemas.microsoft.com/office/drawing/2014/main" id="{E115DAFF-1383-4C27-9855-17056E61FF7A}"/>
            </a:ext>
          </a:extLst>
        </xdr:cNvPr>
        <xdr:cNvSpPr txBox="1"/>
      </xdr:nvSpPr>
      <xdr:spPr>
        <a:xfrm>
          <a:off x="6905625" y="3731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13" name="CaixaDeTexto 112">
          <a:extLst>
            <a:ext uri="{FF2B5EF4-FFF2-40B4-BE49-F238E27FC236}">
              <a16:creationId xmlns:a16="http://schemas.microsoft.com/office/drawing/2014/main" id="{67BF9E2F-9913-4636-8990-7E033DC6888B}"/>
            </a:ext>
          </a:extLst>
        </xdr:cNvPr>
        <xdr:cNvSpPr txBox="1"/>
      </xdr:nvSpPr>
      <xdr:spPr>
        <a:xfrm>
          <a:off x="6905625" y="3731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14" name="CaixaDeTexto 113">
          <a:extLst>
            <a:ext uri="{FF2B5EF4-FFF2-40B4-BE49-F238E27FC236}">
              <a16:creationId xmlns:a16="http://schemas.microsoft.com/office/drawing/2014/main" id="{E7CF9BE6-7B6F-4629-A7C6-D2C766AF111F}"/>
            </a:ext>
          </a:extLst>
        </xdr:cNvPr>
        <xdr:cNvSpPr txBox="1"/>
      </xdr:nvSpPr>
      <xdr:spPr>
        <a:xfrm>
          <a:off x="6905625" y="3731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15" name="CaixaDeTexto 114">
          <a:extLst>
            <a:ext uri="{FF2B5EF4-FFF2-40B4-BE49-F238E27FC236}">
              <a16:creationId xmlns:a16="http://schemas.microsoft.com/office/drawing/2014/main" id="{12409417-98E5-43F5-AAA5-0123F8BF836C}"/>
            </a:ext>
          </a:extLst>
        </xdr:cNvPr>
        <xdr:cNvSpPr txBox="1"/>
      </xdr:nvSpPr>
      <xdr:spPr>
        <a:xfrm>
          <a:off x="6905625" y="3731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16" name="CaixaDeTexto 115">
          <a:extLst>
            <a:ext uri="{FF2B5EF4-FFF2-40B4-BE49-F238E27FC236}">
              <a16:creationId xmlns:a16="http://schemas.microsoft.com/office/drawing/2014/main" id="{22ACD424-1892-475A-80A7-1E26E887C0D0}"/>
            </a:ext>
          </a:extLst>
        </xdr:cNvPr>
        <xdr:cNvSpPr txBox="1"/>
      </xdr:nvSpPr>
      <xdr:spPr>
        <a:xfrm>
          <a:off x="6905625" y="3731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17" name="CaixaDeTexto 116">
          <a:extLst>
            <a:ext uri="{FF2B5EF4-FFF2-40B4-BE49-F238E27FC236}">
              <a16:creationId xmlns:a16="http://schemas.microsoft.com/office/drawing/2014/main" id="{5005C4B4-4BAE-47C7-B2BD-B31389388C5A}"/>
            </a:ext>
          </a:extLst>
        </xdr:cNvPr>
        <xdr:cNvSpPr txBox="1"/>
      </xdr:nvSpPr>
      <xdr:spPr>
        <a:xfrm>
          <a:off x="6905625" y="3731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18" name="CaixaDeTexto 117">
          <a:extLst>
            <a:ext uri="{FF2B5EF4-FFF2-40B4-BE49-F238E27FC236}">
              <a16:creationId xmlns:a16="http://schemas.microsoft.com/office/drawing/2014/main" id="{7CA5F600-C0EB-4D1C-A20F-4AEF32BF92DE}"/>
            </a:ext>
          </a:extLst>
        </xdr:cNvPr>
        <xdr:cNvSpPr txBox="1"/>
      </xdr:nvSpPr>
      <xdr:spPr>
        <a:xfrm>
          <a:off x="6905625" y="3731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19" name="CaixaDeTexto 118">
          <a:extLst>
            <a:ext uri="{FF2B5EF4-FFF2-40B4-BE49-F238E27FC236}">
              <a16:creationId xmlns:a16="http://schemas.microsoft.com/office/drawing/2014/main" id="{82D19037-5387-45BC-B53A-8A0D096D4869}"/>
            </a:ext>
          </a:extLst>
        </xdr:cNvPr>
        <xdr:cNvSpPr txBox="1"/>
      </xdr:nvSpPr>
      <xdr:spPr>
        <a:xfrm>
          <a:off x="6905625" y="3731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20" name="CaixaDeTexto 119">
          <a:extLst>
            <a:ext uri="{FF2B5EF4-FFF2-40B4-BE49-F238E27FC236}">
              <a16:creationId xmlns:a16="http://schemas.microsoft.com/office/drawing/2014/main" id="{E37544DC-CF2E-4A55-9EF1-46F4549C0F21}"/>
            </a:ext>
          </a:extLst>
        </xdr:cNvPr>
        <xdr:cNvSpPr txBox="1"/>
      </xdr:nvSpPr>
      <xdr:spPr>
        <a:xfrm>
          <a:off x="6905625" y="3731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21" name="CaixaDeTexto 120">
          <a:extLst>
            <a:ext uri="{FF2B5EF4-FFF2-40B4-BE49-F238E27FC236}">
              <a16:creationId xmlns:a16="http://schemas.microsoft.com/office/drawing/2014/main" id="{DE73D0A1-F42C-44F8-B570-5D235BF9A27D}"/>
            </a:ext>
          </a:extLst>
        </xdr:cNvPr>
        <xdr:cNvSpPr txBox="1"/>
      </xdr:nvSpPr>
      <xdr:spPr>
        <a:xfrm>
          <a:off x="6905625" y="3731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22" name="CaixaDeTexto 121">
          <a:extLst>
            <a:ext uri="{FF2B5EF4-FFF2-40B4-BE49-F238E27FC236}">
              <a16:creationId xmlns:a16="http://schemas.microsoft.com/office/drawing/2014/main" id="{EDB70BC6-95BA-4511-9BC6-F0D688A6B3D6}"/>
            </a:ext>
          </a:extLst>
        </xdr:cNvPr>
        <xdr:cNvSpPr txBox="1"/>
      </xdr:nvSpPr>
      <xdr:spPr>
        <a:xfrm>
          <a:off x="6905625" y="3731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23" name="CaixaDeTexto 122">
          <a:extLst>
            <a:ext uri="{FF2B5EF4-FFF2-40B4-BE49-F238E27FC236}">
              <a16:creationId xmlns:a16="http://schemas.microsoft.com/office/drawing/2014/main" id="{7261D313-FF4A-422A-929D-9E3DC619E4BD}"/>
            </a:ext>
          </a:extLst>
        </xdr:cNvPr>
        <xdr:cNvSpPr txBox="1"/>
      </xdr:nvSpPr>
      <xdr:spPr>
        <a:xfrm>
          <a:off x="6905625" y="3731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24" name="CaixaDeTexto 123">
          <a:extLst>
            <a:ext uri="{FF2B5EF4-FFF2-40B4-BE49-F238E27FC236}">
              <a16:creationId xmlns:a16="http://schemas.microsoft.com/office/drawing/2014/main" id="{4E8867DE-CB5E-409E-ADA7-E0D1AAB2EA1B}"/>
            </a:ext>
          </a:extLst>
        </xdr:cNvPr>
        <xdr:cNvSpPr txBox="1"/>
      </xdr:nvSpPr>
      <xdr:spPr>
        <a:xfrm>
          <a:off x="6905625" y="3731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25" name="CaixaDeTexto 124">
          <a:extLst>
            <a:ext uri="{FF2B5EF4-FFF2-40B4-BE49-F238E27FC236}">
              <a16:creationId xmlns:a16="http://schemas.microsoft.com/office/drawing/2014/main" id="{0F813B4C-2048-4242-ADDF-CF3C138BE2DF}"/>
            </a:ext>
          </a:extLst>
        </xdr:cNvPr>
        <xdr:cNvSpPr txBox="1"/>
      </xdr:nvSpPr>
      <xdr:spPr>
        <a:xfrm>
          <a:off x="6905625" y="3731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26" name="CaixaDeTexto 125">
          <a:extLst>
            <a:ext uri="{FF2B5EF4-FFF2-40B4-BE49-F238E27FC236}">
              <a16:creationId xmlns:a16="http://schemas.microsoft.com/office/drawing/2014/main" id="{A9F19977-293C-4E83-AFBD-423D2CD01F00}"/>
            </a:ext>
          </a:extLst>
        </xdr:cNvPr>
        <xdr:cNvSpPr txBox="1"/>
      </xdr:nvSpPr>
      <xdr:spPr>
        <a:xfrm>
          <a:off x="6905625" y="3731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27" name="CaixaDeTexto 126">
          <a:extLst>
            <a:ext uri="{FF2B5EF4-FFF2-40B4-BE49-F238E27FC236}">
              <a16:creationId xmlns:a16="http://schemas.microsoft.com/office/drawing/2014/main" id="{0244C9A8-8E2B-4061-AC61-E143C0250CD0}"/>
            </a:ext>
          </a:extLst>
        </xdr:cNvPr>
        <xdr:cNvSpPr txBox="1"/>
      </xdr:nvSpPr>
      <xdr:spPr>
        <a:xfrm>
          <a:off x="6905625" y="3891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00949C29-7E87-42D7-A0BF-94B0B36830FD}"/>
            </a:ext>
          </a:extLst>
        </xdr:cNvPr>
        <xdr:cNvSpPr txBox="1"/>
      </xdr:nvSpPr>
      <xdr:spPr>
        <a:xfrm>
          <a:off x="6905625" y="3891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E7565A84-8341-4BEA-80D5-4A134D943DE4}"/>
            </a:ext>
          </a:extLst>
        </xdr:cNvPr>
        <xdr:cNvSpPr txBox="1"/>
      </xdr:nvSpPr>
      <xdr:spPr>
        <a:xfrm>
          <a:off x="6905625" y="3891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30" name="CaixaDeTexto 129">
          <a:extLst>
            <a:ext uri="{FF2B5EF4-FFF2-40B4-BE49-F238E27FC236}">
              <a16:creationId xmlns:a16="http://schemas.microsoft.com/office/drawing/2014/main" id="{F256BA4D-E218-4CAA-9E6A-C476F0DEE6D0}"/>
            </a:ext>
          </a:extLst>
        </xdr:cNvPr>
        <xdr:cNvSpPr txBox="1"/>
      </xdr:nvSpPr>
      <xdr:spPr>
        <a:xfrm>
          <a:off x="6905625" y="3891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31" name="CaixaDeTexto 130">
          <a:extLst>
            <a:ext uri="{FF2B5EF4-FFF2-40B4-BE49-F238E27FC236}">
              <a16:creationId xmlns:a16="http://schemas.microsoft.com/office/drawing/2014/main" id="{B3BD8379-BFEB-40AF-B76F-A46E10AC6F4F}"/>
            </a:ext>
          </a:extLst>
        </xdr:cNvPr>
        <xdr:cNvSpPr txBox="1"/>
      </xdr:nvSpPr>
      <xdr:spPr>
        <a:xfrm>
          <a:off x="6905625" y="3891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32" name="CaixaDeTexto 131">
          <a:extLst>
            <a:ext uri="{FF2B5EF4-FFF2-40B4-BE49-F238E27FC236}">
              <a16:creationId xmlns:a16="http://schemas.microsoft.com/office/drawing/2014/main" id="{50A230B2-AB1C-419B-AAFE-F1F05EA31C3B}"/>
            </a:ext>
          </a:extLst>
        </xdr:cNvPr>
        <xdr:cNvSpPr txBox="1"/>
      </xdr:nvSpPr>
      <xdr:spPr>
        <a:xfrm>
          <a:off x="6905625" y="3891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33" name="CaixaDeTexto 132">
          <a:extLst>
            <a:ext uri="{FF2B5EF4-FFF2-40B4-BE49-F238E27FC236}">
              <a16:creationId xmlns:a16="http://schemas.microsoft.com/office/drawing/2014/main" id="{37B01ACB-DFCB-4881-8AA7-025BA1B3CB9A}"/>
            </a:ext>
          </a:extLst>
        </xdr:cNvPr>
        <xdr:cNvSpPr txBox="1"/>
      </xdr:nvSpPr>
      <xdr:spPr>
        <a:xfrm>
          <a:off x="6905625" y="3891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34" name="CaixaDeTexto 133">
          <a:extLst>
            <a:ext uri="{FF2B5EF4-FFF2-40B4-BE49-F238E27FC236}">
              <a16:creationId xmlns:a16="http://schemas.microsoft.com/office/drawing/2014/main" id="{6E0FED41-D812-4945-9B29-A21AB4F225A0}"/>
            </a:ext>
          </a:extLst>
        </xdr:cNvPr>
        <xdr:cNvSpPr txBox="1"/>
      </xdr:nvSpPr>
      <xdr:spPr>
        <a:xfrm>
          <a:off x="6905625" y="3891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35" name="CaixaDeTexto 134">
          <a:extLst>
            <a:ext uri="{FF2B5EF4-FFF2-40B4-BE49-F238E27FC236}">
              <a16:creationId xmlns:a16="http://schemas.microsoft.com/office/drawing/2014/main" id="{341D88D9-E185-4357-AB80-969F41276873}"/>
            </a:ext>
          </a:extLst>
        </xdr:cNvPr>
        <xdr:cNvSpPr txBox="1"/>
      </xdr:nvSpPr>
      <xdr:spPr>
        <a:xfrm>
          <a:off x="6905625" y="3891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36" name="CaixaDeTexto 135">
          <a:extLst>
            <a:ext uri="{FF2B5EF4-FFF2-40B4-BE49-F238E27FC236}">
              <a16:creationId xmlns:a16="http://schemas.microsoft.com/office/drawing/2014/main" id="{BC4B661B-6B77-41D3-92B4-EABF6E1486AA}"/>
            </a:ext>
          </a:extLst>
        </xdr:cNvPr>
        <xdr:cNvSpPr txBox="1"/>
      </xdr:nvSpPr>
      <xdr:spPr>
        <a:xfrm>
          <a:off x="6905625" y="3891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37" name="CaixaDeTexto 136">
          <a:extLst>
            <a:ext uri="{FF2B5EF4-FFF2-40B4-BE49-F238E27FC236}">
              <a16:creationId xmlns:a16="http://schemas.microsoft.com/office/drawing/2014/main" id="{A9ACF34C-3B7D-4AF6-9760-FF53C36FFAE0}"/>
            </a:ext>
          </a:extLst>
        </xdr:cNvPr>
        <xdr:cNvSpPr txBox="1"/>
      </xdr:nvSpPr>
      <xdr:spPr>
        <a:xfrm>
          <a:off x="6905625" y="3891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38" name="CaixaDeTexto 137">
          <a:extLst>
            <a:ext uri="{FF2B5EF4-FFF2-40B4-BE49-F238E27FC236}">
              <a16:creationId xmlns:a16="http://schemas.microsoft.com/office/drawing/2014/main" id="{5712A016-6D42-42B2-9743-E8CB6ED539EC}"/>
            </a:ext>
          </a:extLst>
        </xdr:cNvPr>
        <xdr:cNvSpPr txBox="1"/>
      </xdr:nvSpPr>
      <xdr:spPr>
        <a:xfrm>
          <a:off x="6905625" y="3891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39" name="CaixaDeTexto 138">
          <a:extLst>
            <a:ext uri="{FF2B5EF4-FFF2-40B4-BE49-F238E27FC236}">
              <a16:creationId xmlns:a16="http://schemas.microsoft.com/office/drawing/2014/main" id="{184A5BF8-F617-484A-B835-9A9779AF9E6D}"/>
            </a:ext>
          </a:extLst>
        </xdr:cNvPr>
        <xdr:cNvSpPr txBox="1"/>
      </xdr:nvSpPr>
      <xdr:spPr>
        <a:xfrm>
          <a:off x="6905625" y="3891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40" name="CaixaDeTexto 139">
          <a:extLst>
            <a:ext uri="{FF2B5EF4-FFF2-40B4-BE49-F238E27FC236}">
              <a16:creationId xmlns:a16="http://schemas.microsoft.com/office/drawing/2014/main" id="{F526C83F-387D-4B94-A56F-2725B6247E64}"/>
            </a:ext>
          </a:extLst>
        </xdr:cNvPr>
        <xdr:cNvSpPr txBox="1"/>
      </xdr:nvSpPr>
      <xdr:spPr>
        <a:xfrm>
          <a:off x="6905625" y="3891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41" name="CaixaDeTexto 140">
          <a:extLst>
            <a:ext uri="{FF2B5EF4-FFF2-40B4-BE49-F238E27FC236}">
              <a16:creationId xmlns:a16="http://schemas.microsoft.com/office/drawing/2014/main" id="{198B4AC4-6028-4F56-B371-503A6DE040F8}"/>
            </a:ext>
          </a:extLst>
        </xdr:cNvPr>
        <xdr:cNvSpPr txBox="1"/>
      </xdr:nvSpPr>
      <xdr:spPr>
        <a:xfrm>
          <a:off x="6905625" y="3891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42" name="CaixaDeTexto 141">
          <a:extLst>
            <a:ext uri="{FF2B5EF4-FFF2-40B4-BE49-F238E27FC236}">
              <a16:creationId xmlns:a16="http://schemas.microsoft.com/office/drawing/2014/main" id="{8EAB9233-1003-4CF6-A190-9F219E151119}"/>
            </a:ext>
          </a:extLst>
        </xdr:cNvPr>
        <xdr:cNvSpPr txBox="1"/>
      </xdr:nvSpPr>
      <xdr:spPr>
        <a:xfrm>
          <a:off x="6905625" y="3891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43" name="CaixaDeTexto 142">
          <a:extLst>
            <a:ext uri="{FF2B5EF4-FFF2-40B4-BE49-F238E27FC236}">
              <a16:creationId xmlns:a16="http://schemas.microsoft.com/office/drawing/2014/main" id="{A28C968A-6996-4590-9A07-8B79B45A3527}"/>
            </a:ext>
          </a:extLst>
        </xdr:cNvPr>
        <xdr:cNvSpPr txBox="1"/>
      </xdr:nvSpPr>
      <xdr:spPr>
        <a:xfrm>
          <a:off x="6905625" y="391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44" name="CaixaDeTexto 143">
          <a:extLst>
            <a:ext uri="{FF2B5EF4-FFF2-40B4-BE49-F238E27FC236}">
              <a16:creationId xmlns:a16="http://schemas.microsoft.com/office/drawing/2014/main" id="{55034132-F2E4-42AA-9E1D-BFAF22809107}"/>
            </a:ext>
          </a:extLst>
        </xdr:cNvPr>
        <xdr:cNvSpPr txBox="1"/>
      </xdr:nvSpPr>
      <xdr:spPr>
        <a:xfrm>
          <a:off x="6905625" y="391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45" name="CaixaDeTexto 144">
          <a:extLst>
            <a:ext uri="{FF2B5EF4-FFF2-40B4-BE49-F238E27FC236}">
              <a16:creationId xmlns:a16="http://schemas.microsoft.com/office/drawing/2014/main" id="{8C95CCE0-8E79-4E8E-8541-DDD1CBD94CF4}"/>
            </a:ext>
          </a:extLst>
        </xdr:cNvPr>
        <xdr:cNvSpPr txBox="1"/>
      </xdr:nvSpPr>
      <xdr:spPr>
        <a:xfrm>
          <a:off x="6905625" y="391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46" name="CaixaDeTexto 145">
          <a:extLst>
            <a:ext uri="{FF2B5EF4-FFF2-40B4-BE49-F238E27FC236}">
              <a16:creationId xmlns:a16="http://schemas.microsoft.com/office/drawing/2014/main" id="{1F6D3657-2838-4613-95A3-77E29BC63F96}"/>
            </a:ext>
          </a:extLst>
        </xdr:cNvPr>
        <xdr:cNvSpPr txBox="1"/>
      </xdr:nvSpPr>
      <xdr:spPr>
        <a:xfrm>
          <a:off x="6905625" y="391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47" name="CaixaDeTexto 146">
          <a:extLst>
            <a:ext uri="{FF2B5EF4-FFF2-40B4-BE49-F238E27FC236}">
              <a16:creationId xmlns:a16="http://schemas.microsoft.com/office/drawing/2014/main" id="{504D40C0-10BA-454E-AC23-0C6B56987EF6}"/>
            </a:ext>
          </a:extLst>
        </xdr:cNvPr>
        <xdr:cNvSpPr txBox="1"/>
      </xdr:nvSpPr>
      <xdr:spPr>
        <a:xfrm>
          <a:off x="6905625" y="391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48" name="CaixaDeTexto 147">
          <a:extLst>
            <a:ext uri="{FF2B5EF4-FFF2-40B4-BE49-F238E27FC236}">
              <a16:creationId xmlns:a16="http://schemas.microsoft.com/office/drawing/2014/main" id="{405C6B94-7D53-463C-A043-637C6497F2BE}"/>
            </a:ext>
          </a:extLst>
        </xdr:cNvPr>
        <xdr:cNvSpPr txBox="1"/>
      </xdr:nvSpPr>
      <xdr:spPr>
        <a:xfrm>
          <a:off x="6905625" y="391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49" name="CaixaDeTexto 148">
          <a:extLst>
            <a:ext uri="{FF2B5EF4-FFF2-40B4-BE49-F238E27FC236}">
              <a16:creationId xmlns:a16="http://schemas.microsoft.com/office/drawing/2014/main" id="{C46006F9-AD0C-415E-B87D-EE9BD5A382FA}"/>
            </a:ext>
          </a:extLst>
        </xdr:cNvPr>
        <xdr:cNvSpPr txBox="1"/>
      </xdr:nvSpPr>
      <xdr:spPr>
        <a:xfrm>
          <a:off x="6905625" y="391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50" name="CaixaDeTexto 149">
          <a:extLst>
            <a:ext uri="{FF2B5EF4-FFF2-40B4-BE49-F238E27FC236}">
              <a16:creationId xmlns:a16="http://schemas.microsoft.com/office/drawing/2014/main" id="{D1AD6BE8-DC0A-40E1-ACB8-57DAD0090E80}"/>
            </a:ext>
          </a:extLst>
        </xdr:cNvPr>
        <xdr:cNvSpPr txBox="1"/>
      </xdr:nvSpPr>
      <xdr:spPr>
        <a:xfrm>
          <a:off x="6905625" y="391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51" name="CaixaDeTexto 150">
          <a:extLst>
            <a:ext uri="{FF2B5EF4-FFF2-40B4-BE49-F238E27FC236}">
              <a16:creationId xmlns:a16="http://schemas.microsoft.com/office/drawing/2014/main" id="{ECC5D175-F7BC-4C56-AA9A-2116FE0FFA39}"/>
            </a:ext>
          </a:extLst>
        </xdr:cNvPr>
        <xdr:cNvSpPr txBox="1"/>
      </xdr:nvSpPr>
      <xdr:spPr>
        <a:xfrm>
          <a:off x="6905625" y="391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52" name="CaixaDeTexto 151">
          <a:extLst>
            <a:ext uri="{FF2B5EF4-FFF2-40B4-BE49-F238E27FC236}">
              <a16:creationId xmlns:a16="http://schemas.microsoft.com/office/drawing/2014/main" id="{9F6CDD77-9FF0-4367-AFFD-BFF334D5527A}"/>
            </a:ext>
          </a:extLst>
        </xdr:cNvPr>
        <xdr:cNvSpPr txBox="1"/>
      </xdr:nvSpPr>
      <xdr:spPr>
        <a:xfrm>
          <a:off x="6905625" y="391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53" name="CaixaDeTexto 152">
          <a:extLst>
            <a:ext uri="{FF2B5EF4-FFF2-40B4-BE49-F238E27FC236}">
              <a16:creationId xmlns:a16="http://schemas.microsoft.com/office/drawing/2014/main" id="{5D02E8D2-9CB7-4655-9DBE-2AB1C2868332}"/>
            </a:ext>
          </a:extLst>
        </xdr:cNvPr>
        <xdr:cNvSpPr txBox="1"/>
      </xdr:nvSpPr>
      <xdr:spPr>
        <a:xfrm>
          <a:off x="6905625" y="391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54" name="CaixaDeTexto 153">
          <a:extLst>
            <a:ext uri="{FF2B5EF4-FFF2-40B4-BE49-F238E27FC236}">
              <a16:creationId xmlns:a16="http://schemas.microsoft.com/office/drawing/2014/main" id="{D96D812A-D537-499E-81DB-8D7243D3D4D9}"/>
            </a:ext>
          </a:extLst>
        </xdr:cNvPr>
        <xdr:cNvSpPr txBox="1"/>
      </xdr:nvSpPr>
      <xdr:spPr>
        <a:xfrm>
          <a:off x="6905625" y="391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55" name="CaixaDeTexto 154">
          <a:extLst>
            <a:ext uri="{FF2B5EF4-FFF2-40B4-BE49-F238E27FC236}">
              <a16:creationId xmlns:a16="http://schemas.microsoft.com/office/drawing/2014/main" id="{CA4078E8-9588-4D54-B957-1566E05FD315}"/>
            </a:ext>
          </a:extLst>
        </xdr:cNvPr>
        <xdr:cNvSpPr txBox="1"/>
      </xdr:nvSpPr>
      <xdr:spPr>
        <a:xfrm>
          <a:off x="6905625" y="391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56" name="CaixaDeTexto 155">
          <a:extLst>
            <a:ext uri="{FF2B5EF4-FFF2-40B4-BE49-F238E27FC236}">
              <a16:creationId xmlns:a16="http://schemas.microsoft.com/office/drawing/2014/main" id="{04824954-E2FC-4BD7-827C-AFA9CAA9E82B}"/>
            </a:ext>
          </a:extLst>
        </xdr:cNvPr>
        <xdr:cNvSpPr txBox="1"/>
      </xdr:nvSpPr>
      <xdr:spPr>
        <a:xfrm>
          <a:off x="6905625" y="391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57" name="CaixaDeTexto 156">
          <a:extLst>
            <a:ext uri="{FF2B5EF4-FFF2-40B4-BE49-F238E27FC236}">
              <a16:creationId xmlns:a16="http://schemas.microsoft.com/office/drawing/2014/main" id="{EA130C3B-A072-41BA-A4B1-643991E3CF85}"/>
            </a:ext>
          </a:extLst>
        </xdr:cNvPr>
        <xdr:cNvSpPr txBox="1"/>
      </xdr:nvSpPr>
      <xdr:spPr>
        <a:xfrm>
          <a:off x="6905625" y="391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58" name="CaixaDeTexto 157">
          <a:extLst>
            <a:ext uri="{FF2B5EF4-FFF2-40B4-BE49-F238E27FC236}">
              <a16:creationId xmlns:a16="http://schemas.microsoft.com/office/drawing/2014/main" id="{EC3B15B4-75C5-41F4-A88C-EA652F450E0B}"/>
            </a:ext>
          </a:extLst>
        </xdr:cNvPr>
        <xdr:cNvSpPr txBox="1"/>
      </xdr:nvSpPr>
      <xdr:spPr>
        <a:xfrm>
          <a:off x="6905625" y="391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59" name="CaixaDeTexto 158">
          <a:extLst>
            <a:ext uri="{FF2B5EF4-FFF2-40B4-BE49-F238E27FC236}">
              <a16:creationId xmlns:a16="http://schemas.microsoft.com/office/drawing/2014/main" id="{4EE51298-F017-4F1E-9C2E-ACA368C9AF53}"/>
            </a:ext>
          </a:extLst>
        </xdr:cNvPr>
        <xdr:cNvSpPr txBox="1"/>
      </xdr:nvSpPr>
      <xdr:spPr>
        <a:xfrm>
          <a:off x="6905625" y="399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60" name="CaixaDeTexto 159">
          <a:extLst>
            <a:ext uri="{FF2B5EF4-FFF2-40B4-BE49-F238E27FC236}">
              <a16:creationId xmlns:a16="http://schemas.microsoft.com/office/drawing/2014/main" id="{088D3425-D31A-4B2B-AFF4-2E810EA03EE0}"/>
            </a:ext>
          </a:extLst>
        </xdr:cNvPr>
        <xdr:cNvSpPr txBox="1"/>
      </xdr:nvSpPr>
      <xdr:spPr>
        <a:xfrm>
          <a:off x="6905625" y="399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61" name="CaixaDeTexto 160">
          <a:extLst>
            <a:ext uri="{FF2B5EF4-FFF2-40B4-BE49-F238E27FC236}">
              <a16:creationId xmlns:a16="http://schemas.microsoft.com/office/drawing/2014/main" id="{0FC6D555-218C-4A8D-AA25-93C6BFDA1B03}"/>
            </a:ext>
          </a:extLst>
        </xdr:cNvPr>
        <xdr:cNvSpPr txBox="1"/>
      </xdr:nvSpPr>
      <xdr:spPr>
        <a:xfrm>
          <a:off x="6905625" y="399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62" name="CaixaDeTexto 161">
          <a:extLst>
            <a:ext uri="{FF2B5EF4-FFF2-40B4-BE49-F238E27FC236}">
              <a16:creationId xmlns:a16="http://schemas.microsoft.com/office/drawing/2014/main" id="{5FD88743-AC4A-4247-8F75-B1D9F47964A0}"/>
            </a:ext>
          </a:extLst>
        </xdr:cNvPr>
        <xdr:cNvSpPr txBox="1"/>
      </xdr:nvSpPr>
      <xdr:spPr>
        <a:xfrm>
          <a:off x="6905625" y="399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63" name="CaixaDeTexto 162">
          <a:extLst>
            <a:ext uri="{FF2B5EF4-FFF2-40B4-BE49-F238E27FC236}">
              <a16:creationId xmlns:a16="http://schemas.microsoft.com/office/drawing/2014/main" id="{F7AEE3B5-DEFD-49E7-863E-7BECAAC37461}"/>
            </a:ext>
          </a:extLst>
        </xdr:cNvPr>
        <xdr:cNvSpPr txBox="1"/>
      </xdr:nvSpPr>
      <xdr:spPr>
        <a:xfrm>
          <a:off x="6905625" y="399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64" name="CaixaDeTexto 163">
          <a:extLst>
            <a:ext uri="{FF2B5EF4-FFF2-40B4-BE49-F238E27FC236}">
              <a16:creationId xmlns:a16="http://schemas.microsoft.com/office/drawing/2014/main" id="{557ECA7B-E574-4616-AFC1-679191036A12}"/>
            </a:ext>
          </a:extLst>
        </xdr:cNvPr>
        <xdr:cNvSpPr txBox="1"/>
      </xdr:nvSpPr>
      <xdr:spPr>
        <a:xfrm>
          <a:off x="6905625" y="399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65" name="CaixaDeTexto 164">
          <a:extLst>
            <a:ext uri="{FF2B5EF4-FFF2-40B4-BE49-F238E27FC236}">
              <a16:creationId xmlns:a16="http://schemas.microsoft.com/office/drawing/2014/main" id="{344E224F-3EFE-4437-9D40-A18F905FF666}"/>
            </a:ext>
          </a:extLst>
        </xdr:cNvPr>
        <xdr:cNvSpPr txBox="1"/>
      </xdr:nvSpPr>
      <xdr:spPr>
        <a:xfrm>
          <a:off x="6905625" y="399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66" name="CaixaDeTexto 165">
          <a:extLst>
            <a:ext uri="{FF2B5EF4-FFF2-40B4-BE49-F238E27FC236}">
              <a16:creationId xmlns:a16="http://schemas.microsoft.com/office/drawing/2014/main" id="{E3BDC3F4-929D-495B-AF96-B03D2A254DB9}"/>
            </a:ext>
          </a:extLst>
        </xdr:cNvPr>
        <xdr:cNvSpPr txBox="1"/>
      </xdr:nvSpPr>
      <xdr:spPr>
        <a:xfrm>
          <a:off x="6905625" y="399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67" name="CaixaDeTexto 166">
          <a:extLst>
            <a:ext uri="{FF2B5EF4-FFF2-40B4-BE49-F238E27FC236}">
              <a16:creationId xmlns:a16="http://schemas.microsoft.com/office/drawing/2014/main" id="{EC62D5AC-E2E9-4E86-9962-3FCF78F2D875}"/>
            </a:ext>
          </a:extLst>
        </xdr:cNvPr>
        <xdr:cNvSpPr txBox="1"/>
      </xdr:nvSpPr>
      <xdr:spPr>
        <a:xfrm>
          <a:off x="6905625" y="399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68" name="CaixaDeTexto 167">
          <a:extLst>
            <a:ext uri="{FF2B5EF4-FFF2-40B4-BE49-F238E27FC236}">
              <a16:creationId xmlns:a16="http://schemas.microsoft.com/office/drawing/2014/main" id="{FA2FE469-1135-49EC-8DA5-1CC808C07803}"/>
            </a:ext>
          </a:extLst>
        </xdr:cNvPr>
        <xdr:cNvSpPr txBox="1"/>
      </xdr:nvSpPr>
      <xdr:spPr>
        <a:xfrm>
          <a:off x="6905625" y="399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69" name="CaixaDeTexto 168">
          <a:extLst>
            <a:ext uri="{FF2B5EF4-FFF2-40B4-BE49-F238E27FC236}">
              <a16:creationId xmlns:a16="http://schemas.microsoft.com/office/drawing/2014/main" id="{F19FE40D-B66B-4CFB-ADDE-F1CD71EA4047}"/>
            </a:ext>
          </a:extLst>
        </xdr:cNvPr>
        <xdr:cNvSpPr txBox="1"/>
      </xdr:nvSpPr>
      <xdr:spPr>
        <a:xfrm>
          <a:off x="6905625" y="399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70" name="CaixaDeTexto 169">
          <a:extLst>
            <a:ext uri="{FF2B5EF4-FFF2-40B4-BE49-F238E27FC236}">
              <a16:creationId xmlns:a16="http://schemas.microsoft.com/office/drawing/2014/main" id="{8571690A-B8FB-4FFA-8120-C728CF0CD805}"/>
            </a:ext>
          </a:extLst>
        </xdr:cNvPr>
        <xdr:cNvSpPr txBox="1"/>
      </xdr:nvSpPr>
      <xdr:spPr>
        <a:xfrm>
          <a:off x="6905625" y="399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71" name="CaixaDeTexto 170">
          <a:extLst>
            <a:ext uri="{FF2B5EF4-FFF2-40B4-BE49-F238E27FC236}">
              <a16:creationId xmlns:a16="http://schemas.microsoft.com/office/drawing/2014/main" id="{B90EF25D-4CB6-4017-996F-FA73067BE600}"/>
            </a:ext>
          </a:extLst>
        </xdr:cNvPr>
        <xdr:cNvSpPr txBox="1"/>
      </xdr:nvSpPr>
      <xdr:spPr>
        <a:xfrm>
          <a:off x="6905625" y="399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72" name="CaixaDeTexto 171">
          <a:extLst>
            <a:ext uri="{FF2B5EF4-FFF2-40B4-BE49-F238E27FC236}">
              <a16:creationId xmlns:a16="http://schemas.microsoft.com/office/drawing/2014/main" id="{A154C516-28DF-4B75-BD57-33CFEC078B07}"/>
            </a:ext>
          </a:extLst>
        </xdr:cNvPr>
        <xdr:cNvSpPr txBox="1"/>
      </xdr:nvSpPr>
      <xdr:spPr>
        <a:xfrm>
          <a:off x="6905625" y="399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73" name="CaixaDeTexto 172">
          <a:extLst>
            <a:ext uri="{FF2B5EF4-FFF2-40B4-BE49-F238E27FC236}">
              <a16:creationId xmlns:a16="http://schemas.microsoft.com/office/drawing/2014/main" id="{FC50D420-7C71-4FF9-AC07-7708E069A3D6}"/>
            </a:ext>
          </a:extLst>
        </xdr:cNvPr>
        <xdr:cNvSpPr txBox="1"/>
      </xdr:nvSpPr>
      <xdr:spPr>
        <a:xfrm>
          <a:off x="6905625" y="399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74" name="CaixaDeTexto 173">
          <a:extLst>
            <a:ext uri="{FF2B5EF4-FFF2-40B4-BE49-F238E27FC236}">
              <a16:creationId xmlns:a16="http://schemas.microsoft.com/office/drawing/2014/main" id="{F3828401-981E-470E-91E3-CE32B20B7513}"/>
            </a:ext>
          </a:extLst>
        </xdr:cNvPr>
        <xdr:cNvSpPr txBox="1"/>
      </xdr:nvSpPr>
      <xdr:spPr>
        <a:xfrm>
          <a:off x="6905625" y="399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75" name="CaixaDeTexto 174">
          <a:extLst>
            <a:ext uri="{FF2B5EF4-FFF2-40B4-BE49-F238E27FC236}">
              <a16:creationId xmlns:a16="http://schemas.microsoft.com/office/drawing/2014/main" id="{7C926726-5D08-4824-A374-969625D7CEBD}"/>
            </a:ext>
          </a:extLst>
        </xdr:cNvPr>
        <xdr:cNvSpPr txBox="1"/>
      </xdr:nvSpPr>
      <xdr:spPr>
        <a:xfrm>
          <a:off x="6905625" y="403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76" name="CaixaDeTexto 175">
          <a:extLst>
            <a:ext uri="{FF2B5EF4-FFF2-40B4-BE49-F238E27FC236}">
              <a16:creationId xmlns:a16="http://schemas.microsoft.com/office/drawing/2014/main" id="{37BA0C9B-9526-474B-B231-63C9F8959087}"/>
            </a:ext>
          </a:extLst>
        </xdr:cNvPr>
        <xdr:cNvSpPr txBox="1"/>
      </xdr:nvSpPr>
      <xdr:spPr>
        <a:xfrm>
          <a:off x="6905625" y="403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77" name="CaixaDeTexto 176">
          <a:extLst>
            <a:ext uri="{FF2B5EF4-FFF2-40B4-BE49-F238E27FC236}">
              <a16:creationId xmlns:a16="http://schemas.microsoft.com/office/drawing/2014/main" id="{572FBC62-80B3-41CE-A017-4D5146DA07D1}"/>
            </a:ext>
          </a:extLst>
        </xdr:cNvPr>
        <xdr:cNvSpPr txBox="1"/>
      </xdr:nvSpPr>
      <xdr:spPr>
        <a:xfrm>
          <a:off x="6905625" y="403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78" name="CaixaDeTexto 177">
          <a:extLst>
            <a:ext uri="{FF2B5EF4-FFF2-40B4-BE49-F238E27FC236}">
              <a16:creationId xmlns:a16="http://schemas.microsoft.com/office/drawing/2014/main" id="{85E06D4F-3CBC-469F-8578-13A146C55278}"/>
            </a:ext>
          </a:extLst>
        </xdr:cNvPr>
        <xdr:cNvSpPr txBox="1"/>
      </xdr:nvSpPr>
      <xdr:spPr>
        <a:xfrm>
          <a:off x="6905625" y="403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79" name="CaixaDeTexto 178">
          <a:extLst>
            <a:ext uri="{FF2B5EF4-FFF2-40B4-BE49-F238E27FC236}">
              <a16:creationId xmlns:a16="http://schemas.microsoft.com/office/drawing/2014/main" id="{538E71A6-D628-43D7-ABE7-5D27D98AFCF6}"/>
            </a:ext>
          </a:extLst>
        </xdr:cNvPr>
        <xdr:cNvSpPr txBox="1"/>
      </xdr:nvSpPr>
      <xdr:spPr>
        <a:xfrm>
          <a:off x="6905625" y="403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80" name="CaixaDeTexto 179">
          <a:extLst>
            <a:ext uri="{FF2B5EF4-FFF2-40B4-BE49-F238E27FC236}">
              <a16:creationId xmlns:a16="http://schemas.microsoft.com/office/drawing/2014/main" id="{30C7AE83-0667-4873-B773-E1A881F35F32}"/>
            </a:ext>
          </a:extLst>
        </xdr:cNvPr>
        <xdr:cNvSpPr txBox="1"/>
      </xdr:nvSpPr>
      <xdr:spPr>
        <a:xfrm>
          <a:off x="6905625" y="403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81" name="CaixaDeTexto 180">
          <a:extLst>
            <a:ext uri="{FF2B5EF4-FFF2-40B4-BE49-F238E27FC236}">
              <a16:creationId xmlns:a16="http://schemas.microsoft.com/office/drawing/2014/main" id="{09F9EB0F-6D0B-4329-BB4E-4705F8EA6024}"/>
            </a:ext>
          </a:extLst>
        </xdr:cNvPr>
        <xdr:cNvSpPr txBox="1"/>
      </xdr:nvSpPr>
      <xdr:spPr>
        <a:xfrm>
          <a:off x="6905625" y="403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82" name="CaixaDeTexto 181">
          <a:extLst>
            <a:ext uri="{FF2B5EF4-FFF2-40B4-BE49-F238E27FC236}">
              <a16:creationId xmlns:a16="http://schemas.microsoft.com/office/drawing/2014/main" id="{54BC2317-1CE0-474A-AAAC-2C3237D89BAD}"/>
            </a:ext>
          </a:extLst>
        </xdr:cNvPr>
        <xdr:cNvSpPr txBox="1"/>
      </xdr:nvSpPr>
      <xdr:spPr>
        <a:xfrm>
          <a:off x="6905625" y="403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83" name="CaixaDeTexto 182">
          <a:extLst>
            <a:ext uri="{FF2B5EF4-FFF2-40B4-BE49-F238E27FC236}">
              <a16:creationId xmlns:a16="http://schemas.microsoft.com/office/drawing/2014/main" id="{2FAB52E6-8D67-4DED-821A-B50EF5465DA3}"/>
            </a:ext>
          </a:extLst>
        </xdr:cNvPr>
        <xdr:cNvSpPr txBox="1"/>
      </xdr:nvSpPr>
      <xdr:spPr>
        <a:xfrm>
          <a:off x="6905625" y="403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84" name="CaixaDeTexto 183">
          <a:extLst>
            <a:ext uri="{FF2B5EF4-FFF2-40B4-BE49-F238E27FC236}">
              <a16:creationId xmlns:a16="http://schemas.microsoft.com/office/drawing/2014/main" id="{439D980F-7A69-4F49-B18B-CD98605B14F4}"/>
            </a:ext>
          </a:extLst>
        </xdr:cNvPr>
        <xdr:cNvSpPr txBox="1"/>
      </xdr:nvSpPr>
      <xdr:spPr>
        <a:xfrm>
          <a:off x="6905625" y="403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85" name="CaixaDeTexto 184">
          <a:extLst>
            <a:ext uri="{FF2B5EF4-FFF2-40B4-BE49-F238E27FC236}">
              <a16:creationId xmlns:a16="http://schemas.microsoft.com/office/drawing/2014/main" id="{B3F632A0-298F-4769-BD25-4E5784CDB951}"/>
            </a:ext>
          </a:extLst>
        </xdr:cNvPr>
        <xdr:cNvSpPr txBox="1"/>
      </xdr:nvSpPr>
      <xdr:spPr>
        <a:xfrm>
          <a:off x="6905625" y="403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86" name="CaixaDeTexto 185">
          <a:extLst>
            <a:ext uri="{FF2B5EF4-FFF2-40B4-BE49-F238E27FC236}">
              <a16:creationId xmlns:a16="http://schemas.microsoft.com/office/drawing/2014/main" id="{584D09D1-6321-40F5-8779-5CDDC060985F}"/>
            </a:ext>
          </a:extLst>
        </xdr:cNvPr>
        <xdr:cNvSpPr txBox="1"/>
      </xdr:nvSpPr>
      <xdr:spPr>
        <a:xfrm>
          <a:off x="6905625" y="403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87" name="CaixaDeTexto 186">
          <a:extLst>
            <a:ext uri="{FF2B5EF4-FFF2-40B4-BE49-F238E27FC236}">
              <a16:creationId xmlns:a16="http://schemas.microsoft.com/office/drawing/2014/main" id="{AA5327BE-8F69-4EDF-98AE-3A5294C2C67B}"/>
            </a:ext>
          </a:extLst>
        </xdr:cNvPr>
        <xdr:cNvSpPr txBox="1"/>
      </xdr:nvSpPr>
      <xdr:spPr>
        <a:xfrm>
          <a:off x="6905625" y="403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88" name="CaixaDeTexto 187">
          <a:extLst>
            <a:ext uri="{FF2B5EF4-FFF2-40B4-BE49-F238E27FC236}">
              <a16:creationId xmlns:a16="http://schemas.microsoft.com/office/drawing/2014/main" id="{2B7371B2-C9A8-4095-8269-D3B5C9CC0203}"/>
            </a:ext>
          </a:extLst>
        </xdr:cNvPr>
        <xdr:cNvSpPr txBox="1"/>
      </xdr:nvSpPr>
      <xdr:spPr>
        <a:xfrm>
          <a:off x="6905625" y="403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89" name="CaixaDeTexto 188">
          <a:extLst>
            <a:ext uri="{FF2B5EF4-FFF2-40B4-BE49-F238E27FC236}">
              <a16:creationId xmlns:a16="http://schemas.microsoft.com/office/drawing/2014/main" id="{7E7B73E9-159E-4F6A-9AEC-0878EA021B0E}"/>
            </a:ext>
          </a:extLst>
        </xdr:cNvPr>
        <xdr:cNvSpPr txBox="1"/>
      </xdr:nvSpPr>
      <xdr:spPr>
        <a:xfrm>
          <a:off x="6905625" y="403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90" name="CaixaDeTexto 189">
          <a:extLst>
            <a:ext uri="{FF2B5EF4-FFF2-40B4-BE49-F238E27FC236}">
              <a16:creationId xmlns:a16="http://schemas.microsoft.com/office/drawing/2014/main" id="{1A5E24F6-F550-468E-9150-11F1BD1FFA29}"/>
            </a:ext>
          </a:extLst>
        </xdr:cNvPr>
        <xdr:cNvSpPr txBox="1"/>
      </xdr:nvSpPr>
      <xdr:spPr>
        <a:xfrm>
          <a:off x="6905625" y="403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91" name="CaixaDeTexto 190">
          <a:extLst>
            <a:ext uri="{FF2B5EF4-FFF2-40B4-BE49-F238E27FC236}">
              <a16:creationId xmlns:a16="http://schemas.microsoft.com/office/drawing/2014/main" id="{971BB3A8-698F-4C9E-8FCB-978FD0CCA175}"/>
            </a:ext>
          </a:extLst>
        </xdr:cNvPr>
        <xdr:cNvSpPr txBox="1"/>
      </xdr:nvSpPr>
      <xdr:spPr>
        <a:xfrm>
          <a:off x="6905625" y="4136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92" name="CaixaDeTexto 191">
          <a:extLst>
            <a:ext uri="{FF2B5EF4-FFF2-40B4-BE49-F238E27FC236}">
              <a16:creationId xmlns:a16="http://schemas.microsoft.com/office/drawing/2014/main" id="{D866C850-EECC-447E-99E5-648E2672EFE5}"/>
            </a:ext>
          </a:extLst>
        </xdr:cNvPr>
        <xdr:cNvSpPr txBox="1"/>
      </xdr:nvSpPr>
      <xdr:spPr>
        <a:xfrm>
          <a:off x="6905625" y="4136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93" name="CaixaDeTexto 192">
          <a:extLst>
            <a:ext uri="{FF2B5EF4-FFF2-40B4-BE49-F238E27FC236}">
              <a16:creationId xmlns:a16="http://schemas.microsoft.com/office/drawing/2014/main" id="{A02ECD88-9BC7-4112-8CF5-8C3F766501EA}"/>
            </a:ext>
          </a:extLst>
        </xdr:cNvPr>
        <xdr:cNvSpPr txBox="1"/>
      </xdr:nvSpPr>
      <xdr:spPr>
        <a:xfrm>
          <a:off x="6905625" y="4136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94" name="CaixaDeTexto 193">
          <a:extLst>
            <a:ext uri="{FF2B5EF4-FFF2-40B4-BE49-F238E27FC236}">
              <a16:creationId xmlns:a16="http://schemas.microsoft.com/office/drawing/2014/main" id="{D57E62A4-0AF5-4EDF-AC65-37DDA21223DB}"/>
            </a:ext>
          </a:extLst>
        </xdr:cNvPr>
        <xdr:cNvSpPr txBox="1"/>
      </xdr:nvSpPr>
      <xdr:spPr>
        <a:xfrm>
          <a:off x="6905625" y="4136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95" name="CaixaDeTexto 194">
          <a:extLst>
            <a:ext uri="{FF2B5EF4-FFF2-40B4-BE49-F238E27FC236}">
              <a16:creationId xmlns:a16="http://schemas.microsoft.com/office/drawing/2014/main" id="{C6364555-47BE-47B2-80C3-565D58AF3999}"/>
            </a:ext>
          </a:extLst>
        </xdr:cNvPr>
        <xdr:cNvSpPr txBox="1"/>
      </xdr:nvSpPr>
      <xdr:spPr>
        <a:xfrm>
          <a:off x="6905625" y="4136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96" name="CaixaDeTexto 195">
          <a:extLst>
            <a:ext uri="{FF2B5EF4-FFF2-40B4-BE49-F238E27FC236}">
              <a16:creationId xmlns:a16="http://schemas.microsoft.com/office/drawing/2014/main" id="{599258DC-CB6B-4D81-A611-FAFF23897DC4}"/>
            </a:ext>
          </a:extLst>
        </xdr:cNvPr>
        <xdr:cNvSpPr txBox="1"/>
      </xdr:nvSpPr>
      <xdr:spPr>
        <a:xfrm>
          <a:off x="6905625" y="4136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97" name="CaixaDeTexto 196">
          <a:extLst>
            <a:ext uri="{FF2B5EF4-FFF2-40B4-BE49-F238E27FC236}">
              <a16:creationId xmlns:a16="http://schemas.microsoft.com/office/drawing/2014/main" id="{BF326BDC-2479-45DC-80E6-CF7B999FE1EE}"/>
            </a:ext>
          </a:extLst>
        </xdr:cNvPr>
        <xdr:cNvSpPr txBox="1"/>
      </xdr:nvSpPr>
      <xdr:spPr>
        <a:xfrm>
          <a:off x="6905625" y="4136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98" name="CaixaDeTexto 197">
          <a:extLst>
            <a:ext uri="{FF2B5EF4-FFF2-40B4-BE49-F238E27FC236}">
              <a16:creationId xmlns:a16="http://schemas.microsoft.com/office/drawing/2014/main" id="{B6A16618-F973-4827-9263-849DCE821BE8}"/>
            </a:ext>
          </a:extLst>
        </xdr:cNvPr>
        <xdr:cNvSpPr txBox="1"/>
      </xdr:nvSpPr>
      <xdr:spPr>
        <a:xfrm>
          <a:off x="6905625" y="4136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99" name="CaixaDeTexto 198">
          <a:extLst>
            <a:ext uri="{FF2B5EF4-FFF2-40B4-BE49-F238E27FC236}">
              <a16:creationId xmlns:a16="http://schemas.microsoft.com/office/drawing/2014/main" id="{778D4D75-C442-4CD5-821B-FA46B9F2D816}"/>
            </a:ext>
          </a:extLst>
        </xdr:cNvPr>
        <xdr:cNvSpPr txBox="1"/>
      </xdr:nvSpPr>
      <xdr:spPr>
        <a:xfrm>
          <a:off x="6905625" y="4136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00" name="CaixaDeTexto 199">
          <a:extLst>
            <a:ext uri="{FF2B5EF4-FFF2-40B4-BE49-F238E27FC236}">
              <a16:creationId xmlns:a16="http://schemas.microsoft.com/office/drawing/2014/main" id="{648109F3-0E55-4001-9EB8-062C7BA29CCB}"/>
            </a:ext>
          </a:extLst>
        </xdr:cNvPr>
        <xdr:cNvSpPr txBox="1"/>
      </xdr:nvSpPr>
      <xdr:spPr>
        <a:xfrm>
          <a:off x="6905625" y="4136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01" name="CaixaDeTexto 200">
          <a:extLst>
            <a:ext uri="{FF2B5EF4-FFF2-40B4-BE49-F238E27FC236}">
              <a16:creationId xmlns:a16="http://schemas.microsoft.com/office/drawing/2014/main" id="{9674D06D-AC03-44D8-B577-5BBBCC3D2A7A}"/>
            </a:ext>
          </a:extLst>
        </xdr:cNvPr>
        <xdr:cNvSpPr txBox="1"/>
      </xdr:nvSpPr>
      <xdr:spPr>
        <a:xfrm>
          <a:off x="6905625" y="4136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02" name="CaixaDeTexto 201">
          <a:extLst>
            <a:ext uri="{FF2B5EF4-FFF2-40B4-BE49-F238E27FC236}">
              <a16:creationId xmlns:a16="http://schemas.microsoft.com/office/drawing/2014/main" id="{E1C81530-D775-47DE-ADD2-23C6EB89426A}"/>
            </a:ext>
          </a:extLst>
        </xdr:cNvPr>
        <xdr:cNvSpPr txBox="1"/>
      </xdr:nvSpPr>
      <xdr:spPr>
        <a:xfrm>
          <a:off x="6905625" y="4136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03" name="CaixaDeTexto 202">
          <a:extLst>
            <a:ext uri="{FF2B5EF4-FFF2-40B4-BE49-F238E27FC236}">
              <a16:creationId xmlns:a16="http://schemas.microsoft.com/office/drawing/2014/main" id="{7FAC10D0-C209-4A95-8563-5193C351FAAE}"/>
            </a:ext>
          </a:extLst>
        </xdr:cNvPr>
        <xdr:cNvSpPr txBox="1"/>
      </xdr:nvSpPr>
      <xdr:spPr>
        <a:xfrm>
          <a:off x="6905625" y="4136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04" name="CaixaDeTexto 203">
          <a:extLst>
            <a:ext uri="{FF2B5EF4-FFF2-40B4-BE49-F238E27FC236}">
              <a16:creationId xmlns:a16="http://schemas.microsoft.com/office/drawing/2014/main" id="{32C5F95D-CD13-4333-BBC8-306DE175EFB8}"/>
            </a:ext>
          </a:extLst>
        </xdr:cNvPr>
        <xdr:cNvSpPr txBox="1"/>
      </xdr:nvSpPr>
      <xdr:spPr>
        <a:xfrm>
          <a:off x="6905625" y="4136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05" name="CaixaDeTexto 204">
          <a:extLst>
            <a:ext uri="{FF2B5EF4-FFF2-40B4-BE49-F238E27FC236}">
              <a16:creationId xmlns:a16="http://schemas.microsoft.com/office/drawing/2014/main" id="{266F10F4-CCBE-47E2-85FF-955E388FA8B1}"/>
            </a:ext>
          </a:extLst>
        </xdr:cNvPr>
        <xdr:cNvSpPr txBox="1"/>
      </xdr:nvSpPr>
      <xdr:spPr>
        <a:xfrm>
          <a:off x="6905625" y="4136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06" name="CaixaDeTexto 205">
          <a:extLst>
            <a:ext uri="{FF2B5EF4-FFF2-40B4-BE49-F238E27FC236}">
              <a16:creationId xmlns:a16="http://schemas.microsoft.com/office/drawing/2014/main" id="{AC5BB752-46A8-402E-BEBD-6F7AA0836CC6}"/>
            </a:ext>
          </a:extLst>
        </xdr:cNvPr>
        <xdr:cNvSpPr txBox="1"/>
      </xdr:nvSpPr>
      <xdr:spPr>
        <a:xfrm>
          <a:off x="6905625" y="4136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tabSelected="1" view="pageBreakPreview" zoomScaleNormal="90" zoomScaleSheetLayoutView="100" workbookViewId="0">
      <selection activeCell="J14" sqref="J14"/>
    </sheetView>
  </sheetViews>
  <sheetFormatPr defaultColWidth="9.140625" defaultRowHeight="14.25"/>
  <cols>
    <col min="1" max="1" width="10.140625" style="75" customWidth="1"/>
    <col min="2" max="2" width="12.5703125" style="75" bestFit="1" customWidth="1"/>
    <col min="3" max="3" width="72.5703125" style="96" bestFit="1" customWidth="1"/>
    <col min="4" max="4" width="10" style="75" bestFit="1" customWidth="1"/>
    <col min="5" max="5" width="12.7109375" style="75" bestFit="1" customWidth="1"/>
    <col min="6" max="6" width="11.28515625" style="75" bestFit="1" customWidth="1"/>
    <col min="7" max="8" width="12.7109375" style="75" bestFit="1" customWidth="1"/>
    <col min="9" max="9" width="19.7109375" style="75" bestFit="1" customWidth="1"/>
    <col min="10" max="10" width="9.140625" style="75"/>
    <col min="11" max="11" width="11.5703125" style="75" bestFit="1" customWidth="1"/>
    <col min="12" max="16384" width="9.140625" style="75"/>
  </cols>
  <sheetData>
    <row r="1" spans="1:11" s="51" customFormat="1" ht="15">
      <c r="A1" s="140" t="s">
        <v>0</v>
      </c>
      <c r="B1" s="142" t="s">
        <v>19</v>
      </c>
      <c r="C1" s="144" t="s">
        <v>2</v>
      </c>
      <c r="D1" s="146" t="s">
        <v>3</v>
      </c>
      <c r="E1" s="148" t="s">
        <v>4</v>
      </c>
      <c r="F1" s="138" t="s">
        <v>5</v>
      </c>
      <c r="G1" s="138"/>
      <c r="H1" s="138"/>
      <c r="I1" s="139"/>
    </row>
    <row r="2" spans="1:11" s="51" customFormat="1" ht="15">
      <c r="A2" s="141"/>
      <c r="B2" s="143"/>
      <c r="C2" s="145"/>
      <c r="D2" s="147"/>
      <c r="E2" s="149"/>
      <c r="F2" s="52" t="s">
        <v>6</v>
      </c>
      <c r="G2" s="52" t="s">
        <v>7</v>
      </c>
      <c r="H2" s="52" t="s">
        <v>8</v>
      </c>
      <c r="I2" s="53" t="s">
        <v>1</v>
      </c>
    </row>
    <row r="3" spans="1:11" s="51" customFormat="1" ht="15">
      <c r="A3" s="54">
        <v>1</v>
      </c>
      <c r="B3" s="55"/>
      <c r="C3" s="56" t="s">
        <v>53</v>
      </c>
      <c r="D3" s="57"/>
      <c r="E3" s="58"/>
      <c r="F3" s="58"/>
      <c r="G3" s="58"/>
      <c r="H3" s="59"/>
      <c r="I3" s="60">
        <f>SUM(I4:I7)</f>
        <v>0</v>
      </c>
    </row>
    <row r="4" spans="1:11" s="51" customFormat="1">
      <c r="A4" s="61" t="s">
        <v>12</v>
      </c>
      <c r="B4" s="62" t="s">
        <v>69</v>
      </c>
      <c r="C4" s="63" t="s">
        <v>18</v>
      </c>
      <c r="D4" s="64" t="s">
        <v>70</v>
      </c>
      <c r="E4" s="64">
        <v>10</v>
      </c>
      <c r="F4" s="65"/>
      <c r="G4" s="65"/>
      <c r="H4" s="66">
        <f>G4+F4</f>
        <v>0</v>
      </c>
      <c r="I4" s="67">
        <f>E4*H4</f>
        <v>0</v>
      </c>
      <c r="K4" s="51" t="e">
        <f>I4/I3</f>
        <v>#DIV/0!</v>
      </c>
    </row>
    <row r="5" spans="1:11" s="51" customFormat="1">
      <c r="A5" s="61" t="s">
        <v>14</v>
      </c>
      <c r="B5" s="62" t="s">
        <v>71</v>
      </c>
      <c r="C5" s="63" t="s">
        <v>65</v>
      </c>
      <c r="D5" s="64" t="s">
        <v>72</v>
      </c>
      <c r="E5" s="64">
        <v>100</v>
      </c>
      <c r="F5" s="65"/>
      <c r="G5" s="65"/>
      <c r="H5" s="66">
        <f t="shared" ref="H5:H7" si="0">G5+F5</f>
        <v>0</v>
      </c>
      <c r="I5" s="67">
        <f t="shared" ref="I5:I7" si="1">E5*H5</f>
        <v>0</v>
      </c>
    </row>
    <row r="6" spans="1:11" s="51" customFormat="1" ht="28.5">
      <c r="A6" s="61" t="s">
        <v>15</v>
      </c>
      <c r="B6" s="62" t="s">
        <v>73</v>
      </c>
      <c r="C6" s="63" t="s">
        <v>66</v>
      </c>
      <c r="D6" s="64" t="s">
        <v>70</v>
      </c>
      <c r="E6" s="64">
        <v>100</v>
      </c>
      <c r="F6" s="65"/>
      <c r="G6" s="65"/>
      <c r="H6" s="66">
        <f t="shared" si="0"/>
        <v>0</v>
      </c>
      <c r="I6" s="67">
        <f t="shared" si="1"/>
        <v>0</v>
      </c>
    </row>
    <row r="7" spans="1:11" s="51" customFormat="1" ht="28.5">
      <c r="A7" s="61" t="s">
        <v>17</v>
      </c>
      <c r="B7" s="62" t="s">
        <v>74</v>
      </c>
      <c r="C7" s="63" t="s">
        <v>67</v>
      </c>
      <c r="D7" s="64" t="s">
        <v>75</v>
      </c>
      <c r="E7" s="64">
        <v>85</v>
      </c>
      <c r="F7" s="65"/>
      <c r="G7" s="65"/>
      <c r="H7" s="66">
        <f t="shared" si="0"/>
        <v>0</v>
      </c>
      <c r="I7" s="67">
        <f t="shared" si="1"/>
        <v>0</v>
      </c>
      <c r="K7" s="122"/>
    </row>
    <row r="8" spans="1:11" s="51" customFormat="1" ht="15">
      <c r="A8" s="54">
        <v>2</v>
      </c>
      <c r="B8" s="55"/>
      <c r="C8" s="56" t="s">
        <v>76</v>
      </c>
      <c r="D8" s="57"/>
      <c r="E8" s="58"/>
      <c r="F8" s="58"/>
      <c r="G8" s="58"/>
      <c r="H8" s="59">
        <f t="shared" ref="H8" si="2">G8+F8</f>
        <v>0</v>
      </c>
      <c r="I8" s="60">
        <f>SUM(I9:I17)</f>
        <v>0</v>
      </c>
    </row>
    <row r="9" spans="1:11" s="51" customFormat="1">
      <c r="A9" s="133" t="s">
        <v>9</v>
      </c>
      <c r="B9" s="134" t="s">
        <v>81</v>
      </c>
      <c r="C9" s="127" t="s">
        <v>77</v>
      </c>
      <c r="D9" s="136" t="s">
        <v>13</v>
      </c>
      <c r="E9" s="64">
        <v>310.67</v>
      </c>
      <c r="F9" s="65"/>
      <c r="G9" s="65"/>
      <c r="H9" s="66">
        <f t="shared" ref="H9:H18" si="3">G9+F9</f>
        <v>0</v>
      </c>
      <c r="I9" s="67">
        <f t="shared" ref="I9:I16" si="4">E9*H9</f>
        <v>0</v>
      </c>
    </row>
    <row r="10" spans="1:11" s="126" customFormat="1">
      <c r="A10" s="133" t="s">
        <v>101</v>
      </c>
      <c r="B10" s="134" t="s">
        <v>82</v>
      </c>
      <c r="C10" s="127" t="s">
        <v>78</v>
      </c>
      <c r="D10" s="136" t="s">
        <v>16</v>
      </c>
      <c r="E10" s="64">
        <v>62</v>
      </c>
      <c r="F10" s="65"/>
      <c r="G10" s="65"/>
      <c r="H10" s="66">
        <f t="shared" si="3"/>
        <v>0</v>
      </c>
      <c r="I10" s="67">
        <f t="shared" si="4"/>
        <v>0</v>
      </c>
    </row>
    <row r="11" spans="1:11" s="128" customFormat="1" ht="28.5">
      <c r="A11" s="133" t="s">
        <v>102</v>
      </c>
      <c r="B11" s="134" t="s">
        <v>87</v>
      </c>
      <c r="C11" s="135" t="s">
        <v>88</v>
      </c>
      <c r="D11" s="136" t="s">
        <v>13</v>
      </c>
      <c r="E11" s="64">
        <v>300</v>
      </c>
      <c r="F11" s="65"/>
      <c r="G11" s="65"/>
      <c r="H11" s="66">
        <f t="shared" ref="H11" si="5">G11+F11</f>
        <v>0</v>
      </c>
      <c r="I11" s="67">
        <f t="shared" ref="I11" si="6">E11*H11</f>
        <v>0</v>
      </c>
    </row>
    <row r="12" spans="1:11" s="128" customFormat="1">
      <c r="A12" s="133" t="s">
        <v>103</v>
      </c>
      <c r="B12" s="134" t="s">
        <v>97</v>
      </c>
      <c r="C12" s="135" t="s">
        <v>98</v>
      </c>
      <c r="D12" s="136" t="s">
        <v>16</v>
      </c>
      <c r="E12" s="64">
        <v>28</v>
      </c>
      <c r="F12" s="65"/>
      <c r="G12" s="65"/>
      <c r="H12" s="66">
        <f t="shared" ref="H12" si="7">G12+F12</f>
        <v>0</v>
      </c>
      <c r="I12" s="67">
        <f t="shared" ref="I12" si="8">E12*H12</f>
        <v>0</v>
      </c>
    </row>
    <row r="13" spans="1:11" s="51" customFormat="1">
      <c r="A13" s="133" t="s">
        <v>104</v>
      </c>
      <c r="B13" s="134" t="s">
        <v>84</v>
      </c>
      <c r="C13" s="127" t="s">
        <v>89</v>
      </c>
      <c r="D13" s="136" t="s">
        <v>13</v>
      </c>
      <c r="E13" s="64">
        <f>E9</f>
        <v>310.67</v>
      </c>
      <c r="F13" s="65"/>
      <c r="G13" s="65"/>
      <c r="H13" s="66">
        <f t="shared" si="3"/>
        <v>0</v>
      </c>
      <c r="I13" s="67">
        <f t="shared" si="4"/>
        <v>0</v>
      </c>
    </row>
    <row r="14" spans="1:11" s="51" customFormat="1">
      <c r="A14" s="133" t="s">
        <v>105</v>
      </c>
      <c r="B14" s="134" t="s">
        <v>83</v>
      </c>
      <c r="C14" s="127" t="s">
        <v>79</v>
      </c>
      <c r="D14" s="136" t="s">
        <v>13</v>
      </c>
      <c r="E14" s="64">
        <f>310.67</f>
        <v>310.67</v>
      </c>
      <c r="F14" s="65"/>
      <c r="G14" s="65"/>
      <c r="H14" s="66">
        <f t="shared" si="3"/>
        <v>0</v>
      </c>
      <c r="I14" s="67">
        <f t="shared" si="4"/>
        <v>0</v>
      </c>
    </row>
    <row r="15" spans="1:11" s="51" customFormat="1" ht="28.5">
      <c r="A15" s="133" t="s">
        <v>106</v>
      </c>
      <c r="B15" s="134" t="s">
        <v>84</v>
      </c>
      <c r="C15" s="127" t="s">
        <v>80</v>
      </c>
      <c r="D15" s="136" t="s">
        <v>16</v>
      </c>
      <c r="E15" s="64">
        <v>62</v>
      </c>
      <c r="F15" s="65"/>
      <c r="G15" s="65"/>
      <c r="H15" s="66">
        <f t="shared" si="3"/>
        <v>0</v>
      </c>
      <c r="I15" s="67">
        <f t="shared" si="4"/>
        <v>0</v>
      </c>
    </row>
    <row r="16" spans="1:11" s="51" customFormat="1" ht="42.75">
      <c r="A16" s="133" t="s">
        <v>107</v>
      </c>
      <c r="B16" s="62" t="s">
        <v>85</v>
      </c>
      <c r="C16" s="63" t="s">
        <v>86</v>
      </c>
      <c r="D16" s="136" t="s">
        <v>13</v>
      </c>
      <c r="E16" s="64">
        <f>E9</f>
        <v>310.67</v>
      </c>
      <c r="F16" s="65"/>
      <c r="G16" s="65"/>
      <c r="H16" s="66">
        <f t="shared" si="3"/>
        <v>0</v>
      </c>
      <c r="I16" s="67">
        <f t="shared" si="4"/>
        <v>0</v>
      </c>
    </row>
    <row r="17" spans="1:9" s="128" customFormat="1">
      <c r="A17" s="133" t="s">
        <v>108</v>
      </c>
      <c r="B17" s="134" t="s">
        <v>99</v>
      </c>
      <c r="C17" s="135" t="s">
        <v>100</v>
      </c>
      <c r="D17" s="136" t="s">
        <v>16</v>
      </c>
      <c r="E17" s="64">
        <v>28</v>
      </c>
      <c r="F17" s="65"/>
      <c r="G17" s="65"/>
      <c r="H17" s="66">
        <f t="shared" ref="H17" si="9">G17+F17</f>
        <v>0</v>
      </c>
      <c r="I17" s="67">
        <f t="shared" ref="I17" si="10">E17*H17</f>
        <v>0</v>
      </c>
    </row>
    <row r="18" spans="1:9" s="128" customFormat="1" ht="15">
      <c r="A18" s="129">
        <v>3</v>
      </c>
      <c r="B18" s="130"/>
      <c r="C18" s="131" t="s">
        <v>90</v>
      </c>
      <c r="D18" s="132"/>
      <c r="E18" s="58"/>
      <c r="F18" s="58"/>
      <c r="G18" s="58"/>
      <c r="H18" s="59">
        <f t="shared" si="3"/>
        <v>0</v>
      </c>
      <c r="I18" s="137">
        <f>SUM(I19:I27)</f>
        <v>0</v>
      </c>
    </row>
    <row r="19" spans="1:9" s="128" customFormat="1">
      <c r="A19" s="133" t="s">
        <v>30</v>
      </c>
      <c r="B19" s="134" t="s">
        <v>81</v>
      </c>
      <c r="C19" s="135" t="s">
        <v>77</v>
      </c>
      <c r="D19" s="136" t="s">
        <v>13</v>
      </c>
      <c r="E19" s="64">
        <v>310.67</v>
      </c>
      <c r="F19" s="65"/>
      <c r="G19" s="65"/>
      <c r="H19" s="66">
        <f t="shared" ref="H19:H27" si="11">G19+F19</f>
        <v>0</v>
      </c>
      <c r="I19" s="67">
        <f t="shared" ref="I19:I27" si="12">E19*H19</f>
        <v>0</v>
      </c>
    </row>
    <row r="20" spans="1:9" s="128" customFormat="1">
      <c r="A20" s="133" t="s">
        <v>109</v>
      </c>
      <c r="B20" s="134" t="s">
        <v>82</v>
      </c>
      <c r="C20" s="135" t="s">
        <v>78</v>
      </c>
      <c r="D20" s="136" t="s">
        <v>16</v>
      </c>
      <c r="E20" s="64">
        <v>62</v>
      </c>
      <c r="F20" s="65"/>
      <c r="G20" s="65"/>
      <c r="H20" s="66">
        <f t="shared" si="11"/>
        <v>0</v>
      </c>
      <c r="I20" s="67">
        <f t="shared" si="12"/>
        <v>0</v>
      </c>
    </row>
    <row r="21" spans="1:9" s="128" customFormat="1" ht="28.5">
      <c r="A21" s="133" t="s">
        <v>110</v>
      </c>
      <c r="B21" s="134" t="s">
        <v>87</v>
      </c>
      <c r="C21" s="135" t="s">
        <v>88</v>
      </c>
      <c r="D21" s="136" t="s">
        <v>13</v>
      </c>
      <c r="E21" s="64">
        <v>300</v>
      </c>
      <c r="F21" s="65"/>
      <c r="G21" s="65"/>
      <c r="H21" s="66">
        <f t="shared" si="11"/>
        <v>0</v>
      </c>
      <c r="I21" s="67">
        <f t="shared" si="12"/>
        <v>0</v>
      </c>
    </row>
    <row r="22" spans="1:9" s="128" customFormat="1">
      <c r="A22" s="133" t="s">
        <v>111</v>
      </c>
      <c r="B22" s="134" t="s">
        <v>97</v>
      </c>
      <c r="C22" s="135" t="s">
        <v>98</v>
      </c>
      <c r="D22" s="136" t="s">
        <v>16</v>
      </c>
      <c r="E22" s="64">
        <v>28</v>
      </c>
      <c r="F22" s="65"/>
      <c r="G22" s="65"/>
      <c r="H22" s="66">
        <f t="shared" si="11"/>
        <v>0</v>
      </c>
      <c r="I22" s="67">
        <f t="shared" si="12"/>
        <v>0</v>
      </c>
    </row>
    <row r="23" spans="1:9" s="128" customFormat="1">
      <c r="A23" s="133" t="s">
        <v>112</v>
      </c>
      <c r="B23" s="134" t="s">
        <v>84</v>
      </c>
      <c r="C23" s="135" t="s">
        <v>89</v>
      </c>
      <c r="D23" s="136" t="s">
        <v>13</v>
      </c>
      <c r="E23" s="64">
        <f>E19</f>
        <v>310.67</v>
      </c>
      <c r="F23" s="65"/>
      <c r="G23" s="65"/>
      <c r="H23" s="66">
        <f t="shared" si="11"/>
        <v>0</v>
      </c>
      <c r="I23" s="67">
        <f t="shared" si="12"/>
        <v>0</v>
      </c>
    </row>
    <row r="24" spans="1:9" s="128" customFormat="1">
      <c r="A24" s="133" t="s">
        <v>113</v>
      </c>
      <c r="B24" s="134" t="s">
        <v>83</v>
      </c>
      <c r="C24" s="135" t="s">
        <v>79</v>
      </c>
      <c r="D24" s="136" t="s">
        <v>13</v>
      </c>
      <c r="E24" s="64">
        <f>310.67</f>
        <v>310.67</v>
      </c>
      <c r="F24" s="65"/>
      <c r="G24" s="65"/>
      <c r="H24" s="66">
        <f t="shared" si="11"/>
        <v>0</v>
      </c>
      <c r="I24" s="67">
        <f t="shared" si="12"/>
        <v>0</v>
      </c>
    </row>
    <row r="25" spans="1:9" s="128" customFormat="1" ht="28.5">
      <c r="A25" s="133" t="s">
        <v>114</v>
      </c>
      <c r="B25" s="134" t="s">
        <v>84</v>
      </c>
      <c r="C25" s="135" t="s">
        <v>80</v>
      </c>
      <c r="D25" s="136" t="s">
        <v>16</v>
      </c>
      <c r="E25" s="64">
        <v>62</v>
      </c>
      <c r="F25" s="65"/>
      <c r="G25" s="65"/>
      <c r="H25" s="66">
        <f t="shared" si="11"/>
        <v>0</v>
      </c>
      <c r="I25" s="67">
        <f t="shared" si="12"/>
        <v>0</v>
      </c>
    </row>
    <row r="26" spans="1:9" s="128" customFormat="1" ht="42.75">
      <c r="A26" s="133" t="s">
        <v>115</v>
      </c>
      <c r="B26" s="134" t="s">
        <v>85</v>
      </c>
      <c r="C26" s="135" t="s">
        <v>86</v>
      </c>
      <c r="D26" s="136" t="s">
        <v>13</v>
      </c>
      <c r="E26" s="64">
        <f>E19</f>
        <v>310.67</v>
      </c>
      <c r="F26" s="65"/>
      <c r="G26" s="65"/>
      <c r="H26" s="66">
        <f t="shared" si="11"/>
        <v>0</v>
      </c>
      <c r="I26" s="67">
        <f t="shared" si="12"/>
        <v>0</v>
      </c>
    </row>
    <row r="27" spans="1:9" s="128" customFormat="1">
      <c r="A27" s="133" t="s">
        <v>116</v>
      </c>
      <c r="B27" s="134" t="s">
        <v>99</v>
      </c>
      <c r="C27" s="135" t="s">
        <v>100</v>
      </c>
      <c r="D27" s="136" t="s">
        <v>16</v>
      </c>
      <c r="E27" s="64">
        <v>28</v>
      </c>
      <c r="F27" s="65"/>
      <c r="G27" s="65"/>
      <c r="H27" s="66">
        <f t="shared" si="11"/>
        <v>0</v>
      </c>
      <c r="I27" s="67">
        <f t="shared" si="12"/>
        <v>0</v>
      </c>
    </row>
    <row r="28" spans="1:9" s="128" customFormat="1" ht="15">
      <c r="A28" s="129">
        <v>4</v>
      </c>
      <c r="B28" s="130"/>
      <c r="C28" s="131" t="s">
        <v>91</v>
      </c>
      <c r="D28" s="132"/>
      <c r="E28" s="58"/>
      <c r="F28" s="58"/>
      <c r="G28" s="58"/>
      <c r="H28" s="59">
        <f t="shared" ref="H28" si="13">G28+F28</f>
        <v>0</v>
      </c>
      <c r="I28" s="137">
        <f>SUM(I29:I29)</f>
        <v>0</v>
      </c>
    </row>
    <row r="29" spans="1:9" s="128" customFormat="1">
      <c r="A29" s="133" t="s">
        <v>33</v>
      </c>
      <c r="B29" s="134" t="s">
        <v>92</v>
      </c>
      <c r="C29" s="135" t="s">
        <v>93</v>
      </c>
      <c r="D29" s="136" t="s">
        <v>13</v>
      </c>
      <c r="E29" s="64">
        <v>40</v>
      </c>
      <c r="F29" s="65"/>
      <c r="G29" s="65"/>
      <c r="H29" s="66">
        <f t="shared" ref="H29:H30" si="14">G29+F29</f>
        <v>0</v>
      </c>
      <c r="I29" s="67">
        <f t="shared" ref="I29" si="15">E29*H29</f>
        <v>0</v>
      </c>
    </row>
    <row r="30" spans="1:9" s="128" customFormat="1" ht="15">
      <c r="A30" s="129">
        <v>5</v>
      </c>
      <c r="B30" s="130"/>
      <c r="C30" s="131" t="s">
        <v>94</v>
      </c>
      <c r="D30" s="132"/>
      <c r="E30" s="58"/>
      <c r="F30" s="58"/>
      <c r="G30" s="58"/>
      <c r="H30" s="59">
        <f t="shared" si="14"/>
        <v>0</v>
      </c>
      <c r="I30" s="137">
        <f>SUM(I31:I31)</f>
        <v>0</v>
      </c>
    </row>
    <row r="31" spans="1:9" s="128" customFormat="1">
      <c r="A31" s="133" t="s">
        <v>38</v>
      </c>
      <c r="B31" s="134" t="s">
        <v>92</v>
      </c>
      <c r="C31" s="135" t="s">
        <v>93</v>
      </c>
      <c r="D31" s="136" t="s">
        <v>13</v>
      </c>
      <c r="E31" s="64">
        <v>40</v>
      </c>
      <c r="F31" s="65"/>
      <c r="G31" s="65"/>
      <c r="H31" s="66">
        <f t="shared" ref="H31:H32" si="16">G31+F31</f>
        <v>0</v>
      </c>
      <c r="I31" s="67">
        <f t="shared" ref="I31" si="17">E31*H31</f>
        <v>0</v>
      </c>
    </row>
    <row r="32" spans="1:9" s="128" customFormat="1" ht="15">
      <c r="A32" s="129">
        <v>6</v>
      </c>
      <c r="B32" s="130"/>
      <c r="C32" s="131" t="s">
        <v>95</v>
      </c>
      <c r="D32" s="132"/>
      <c r="E32" s="58"/>
      <c r="F32" s="58"/>
      <c r="G32" s="58"/>
      <c r="H32" s="59">
        <f t="shared" si="16"/>
        <v>0</v>
      </c>
      <c r="I32" s="137">
        <f>SUM(I33:I34)</f>
        <v>0</v>
      </c>
    </row>
    <row r="33" spans="1:9" s="128" customFormat="1">
      <c r="A33" s="133" t="s">
        <v>54</v>
      </c>
      <c r="B33" s="134" t="s">
        <v>92</v>
      </c>
      <c r="C33" s="135" t="s">
        <v>93</v>
      </c>
      <c r="D33" s="136" t="s">
        <v>13</v>
      </c>
      <c r="E33" s="64">
        <v>40</v>
      </c>
      <c r="F33" s="65"/>
      <c r="G33" s="65"/>
      <c r="H33" s="66">
        <f t="shared" ref="H33:H36" si="18">G33+F33</f>
        <v>0</v>
      </c>
      <c r="I33" s="67">
        <f t="shared" ref="I33:I34" si="19">E33*H33</f>
        <v>0</v>
      </c>
    </row>
    <row r="34" spans="1:9" s="128" customFormat="1" ht="28.5">
      <c r="A34" s="133" t="s">
        <v>117</v>
      </c>
      <c r="B34" s="134" t="s">
        <v>87</v>
      </c>
      <c r="C34" s="135" t="s">
        <v>88</v>
      </c>
      <c r="D34" s="136" t="s">
        <v>13</v>
      </c>
      <c r="E34" s="64">
        <v>20</v>
      </c>
      <c r="F34" s="65"/>
      <c r="G34" s="65"/>
      <c r="H34" s="66">
        <f t="shared" si="18"/>
        <v>0</v>
      </c>
      <c r="I34" s="67">
        <f t="shared" si="19"/>
        <v>0</v>
      </c>
    </row>
    <row r="35" spans="1:9" s="128" customFormat="1" ht="15">
      <c r="A35" s="129">
        <v>7</v>
      </c>
      <c r="B35" s="130"/>
      <c r="C35" s="131" t="s">
        <v>96</v>
      </c>
      <c r="D35" s="132"/>
      <c r="E35" s="58"/>
      <c r="F35" s="58"/>
      <c r="G35" s="58"/>
      <c r="H35" s="59">
        <f t="shared" si="18"/>
        <v>0</v>
      </c>
      <c r="I35" s="137">
        <f>SUM(I36:I36)</f>
        <v>0</v>
      </c>
    </row>
    <row r="36" spans="1:9" s="128" customFormat="1">
      <c r="A36" s="133" t="s">
        <v>68</v>
      </c>
      <c r="B36" s="134" t="s">
        <v>92</v>
      </c>
      <c r="C36" s="135" t="s">
        <v>93</v>
      </c>
      <c r="D36" s="136" t="s">
        <v>13</v>
      </c>
      <c r="E36" s="64">
        <v>40</v>
      </c>
      <c r="F36" s="65"/>
      <c r="G36" s="65"/>
      <c r="H36" s="66">
        <f t="shared" si="18"/>
        <v>0</v>
      </c>
      <c r="I36" s="67">
        <f t="shared" ref="I36" si="20">E36*H36</f>
        <v>0</v>
      </c>
    </row>
    <row r="37" spans="1:9" s="51" customFormat="1">
      <c r="A37" s="97"/>
      <c r="B37" s="123"/>
      <c r="C37" s="124"/>
      <c r="D37" s="125"/>
      <c r="E37" s="125"/>
      <c r="F37" s="125"/>
      <c r="G37" s="125"/>
      <c r="H37" s="98"/>
      <c r="I37" s="99"/>
    </row>
    <row r="38" spans="1:9" ht="15">
      <c r="A38" s="68"/>
      <c r="B38" s="69"/>
      <c r="C38" s="70" t="s">
        <v>10</v>
      </c>
      <c r="D38" s="71"/>
      <c r="E38" s="72"/>
      <c r="F38" s="72"/>
      <c r="G38" s="72"/>
      <c r="H38" s="73"/>
      <c r="I38" s="74">
        <f>SUM(I3,I8,I18,I28,I30,I32,I35)</f>
        <v>0</v>
      </c>
    </row>
    <row r="39" spans="1:9" ht="15">
      <c r="A39" s="76"/>
      <c r="B39" s="77"/>
      <c r="C39" s="78" t="str">
        <f>CONCATENATE("ADMINISTRAÇÃO LOCAL (",BDI!C36*100,"%)")</f>
        <v>ADMINISTRAÇÃO LOCAL (3,49%)</v>
      </c>
      <c r="D39" s="79"/>
      <c r="E39" s="80"/>
      <c r="F39" s="80"/>
      <c r="G39" s="80"/>
      <c r="H39" s="81"/>
      <c r="I39" s="82">
        <f>I38*BDI!C36</f>
        <v>0</v>
      </c>
    </row>
    <row r="40" spans="1:9" ht="15">
      <c r="A40" s="83"/>
      <c r="B40" s="84"/>
      <c r="C40" s="85" t="str">
        <f>CONCATENATE("BDI (",BDI!C26*100,"%)")</f>
        <v>BDI (22,97%)</v>
      </c>
      <c r="D40" s="86"/>
      <c r="E40" s="87"/>
      <c r="F40" s="87"/>
      <c r="G40" s="87"/>
      <c r="H40" s="81"/>
      <c r="I40" s="88">
        <f>SUM(I38:I39)*BDI!C26</f>
        <v>0</v>
      </c>
    </row>
    <row r="41" spans="1:9" ht="15">
      <c r="A41" s="89"/>
      <c r="B41" s="90"/>
      <c r="C41" s="91" t="s">
        <v>11</v>
      </c>
      <c r="D41" s="92"/>
      <c r="E41" s="93"/>
      <c r="F41" s="93"/>
      <c r="G41" s="93"/>
      <c r="H41" s="94"/>
      <c r="I41" s="95">
        <f>SUM(I38:I40)</f>
        <v>0</v>
      </c>
    </row>
    <row r="44" spans="1:9">
      <c r="I44" s="121"/>
    </row>
    <row r="47" spans="1:9">
      <c r="I47" s="121"/>
    </row>
  </sheetData>
  <mergeCells count="6">
    <mergeCell ref="F1:I1"/>
    <mergeCell ref="A1:A2"/>
    <mergeCell ref="B1:B2"/>
    <mergeCell ref="C1:C2"/>
    <mergeCell ref="D1:D2"/>
    <mergeCell ref="E1:E2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7" fitToHeight="0" orientation="landscape" r:id="rId1"/>
  <headerFooter>
    <oddHeader>&amp;L&amp;G&amp;C&amp;"-,Negrito"&amp;14MANUTENÇÃO DE COBERTURAS DE MADEIRA - PARQUE ESTADUAL DO JUQUERY&amp;RREFERENCIAL CDHU
VERSÃO 184
VIGÊNCIA A PARTIR DE 14/12/2021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6"/>
  <sheetViews>
    <sheetView view="pageBreakPreview" zoomScale="60" zoomScaleNormal="90" workbookViewId="0">
      <selection activeCell="T21" sqref="T21"/>
    </sheetView>
  </sheetViews>
  <sheetFormatPr defaultColWidth="9.140625" defaultRowHeight="15"/>
  <cols>
    <col min="1" max="1" width="8.28515625" style="22" bestFit="1" customWidth="1"/>
    <col min="2" max="2" width="105.5703125" style="21" bestFit="1" customWidth="1"/>
    <col min="3" max="4" width="14.7109375" style="21" bestFit="1" customWidth="1"/>
    <col min="5" max="5" width="14.7109375" style="21" customWidth="1"/>
    <col min="6" max="6" width="16.140625" style="21" bestFit="1" customWidth="1"/>
    <col min="7" max="7" width="24.7109375" style="21" bestFit="1" customWidth="1"/>
    <col min="8" max="8" width="15.28515625" style="21" customWidth="1"/>
    <col min="9" max="9" width="14.42578125" style="21" customWidth="1"/>
    <col min="10" max="10" width="14.28515625" style="21" customWidth="1"/>
    <col min="11" max="11" width="6.140625" style="21" customWidth="1"/>
    <col min="12" max="16384" width="9.140625" style="21"/>
  </cols>
  <sheetData>
    <row r="1" spans="1:10" ht="26.45" customHeight="1" thickTop="1" thickBot="1">
      <c r="A1" s="17" t="s">
        <v>118</v>
      </c>
      <c r="B1" s="18"/>
      <c r="C1" s="19"/>
      <c r="D1" s="19"/>
      <c r="E1" s="19"/>
      <c r="F1" s="20"/>
      <c r="G1" s="19"/>
      <c r="H1" s="19"/>
      <c r="I1" s="20"/>
      <c r="J1" s="20"/>
    </row>
    <row r="2" spans="1:10" ht="16.5" thickTop="1" thickBot="1"/>
    <row r="3" spans="1:10" ht="15.75" thickBot="1">
      <c r="A3" s="150" t="s">
        <v>0</v>
      </c>
      <c r="B3" s="152" t="s">
        <v>55</v>
      </c>
      <c r="C3" s="154" t="s">
        <v>56</v>
      </c>
      <c r="D3" s="155"/>
      <c r="E3" s="155"/>
      <c r="F3" s="156"/>
      <c r="G3" s="156"/>
      <c r="H3" s="156"/>
      <c r="I3" s="156"/>
      <c r="J3" s="157"/>
    </row>
    <row r="4" spans="1:10" s="23" customFormat="1" ht="32.25" thickBot="1">
      <c r="A4" s="151"/>
      <c r="B4" s="153"/>
      <c r="C4" s="107" t="s">
        <v>57</v>
      </c>
      <c r="D4" s="108" t="s">
        <v>58</v>
      </c>
      <c r="E4" s="108" t="s">
        <v>64</v>
      </c>
      <c r="F4" s="109" t="s">
        <v>59</v>
      </c>
      <c r="G4" s="108" t="str">
        <f>B13</f>
        <v>ADMINISTRAÇÃO LOCAL (3,49%)</v>
      </c>
      <c r="H4" s="108" t="str">
        <f>B14</f>
        <v>BDI (22,97%)</v>
      </c>
      <c r="I4" s="108" t="s">
        <v>1</v>
      </c>
      <c r="J4" s="110" t="s">
        <v>60</v>
      </c>
    </row>
    <row r="5" spans="1:10" s="26" customFormat="1" ht="24.95" customHeight="1">
      <c r="A5" s="112">
        <v>1</v>
      </c>
      <c r="B5" s="115" t="str">
        <f>UPPER(VLOOKUP(A5,'PE - JUQUERY'!A:I,3,0))</f>
        <v>SERVIÇOS INICIAIS</v>
      </c>
      <c r="C5" s="114">
        <f>0.37*F5</f>
        <v>0</v>
      </c>
      <c r="D5" s="114">
        <f>0.3*F5</f>
        <v>0</v>
      </c>
      <c r="E5" s="114">
        <f>0.33*F5</f>
        <v>0</v>
      </c>
      <c r="F5" s="102">
        <f>VLOOKUP(A5,'PE - JUQUERY'!A:I,9,0)</f>
        <v>0</v>
      </c>
      <c r="G5" s="103">
        <f>F5*BDI!$C$36</f>
        <v>0</v>
      </c>
      <c r="H5" s="104">
        <f>SUM(F5:G5)*BDI!$C$26</f>
        <v>0</v>
      </c>
      <c r="I5" s="105">
        <f>SUM(F5:H5)</f>
        <v>0</v>
      </c>
      <c r="J5" s="106" t="e">
        <f>I5/I12</f>
        <v>#DIV/0!</v>
      </c>
    </row>
    <row r="6" spans="1:10" s="26" customFormat="1" ht="24.95" customHeight="1">
      <c r="A6" s="112">
        <v>2</v>
      </c>
      <c r="B6" s="115" t="str">
        <f>UPPER(VLOOKUP(A6,'PE - JUQUERY'!A:I,3,0))</f>
        <v>GALPÃO 01</v>
      </c>
      <c r="C6" s="114">
        <f>0.5*F6</f>
        <v>0</v>
      </c>
      <c r="D6" s="100">
        <f>0.5*F6</f>
        <v>0</v>
      </c>
      <c r="E6" s="101"/>
      <c r="F6" s="24">
        <f>VLOOKUP(A6,'PE - JUQUERY'!A:I,9,0)</f>
        <v>0</v>
      </c>
      <c r="G6" s="50">
        <f>F6*BDI!$C$36</f>
        <v>0</v>
      </c>
      <c r="H6" s="104">
        <f>SUM(F6:G6)*BDI!$C$26</f>
        <v>0</v>
      </c>
      <c r="I6" s="105">
        <f t="shared" ref="I6:I11" si="0">SUM(F6:H6)</f>
        <v>0</v>
      </c>
      <c r="J6" s="25" t="e">
        <f t="shared" ref="J6:J11" si="1">I6/$I$12</f>
        <v>#DIV/0!</v>
      </c>
    </row>
    <row r="7" spans="1:10" s="26" customFormat="1" ht="24.95" customHeight="1">
      <c r="A7" s="112">
        <v>3</v>
      </c>
      <c r="B7" s="115" t="str">
        <f>UPPER(VLOOKUP(A7,'PE - JUQUERY'!A:I,3,0))</f>
        <v>GALPÃO 02</v>
      </c>
      <c r="C7" s="111"/>
      <c r="D7" s="100">
        <f>0.5*F7</f>
        <v>0</v>
      </c>
      <c r="E7" s="100">
        <f>0.5*F7</f>
        <v>0</v>
      </c>
      <c r="F7" s="24">
        <f>VLOOKUP(A7,'PE - JUQUERY'!A:I,9,0)</f>
        <v>0</v>
      </c>
      <c r="G7" s="50">
        <f>F7*BDI!$C$36</f>
        <v>0</v>
      </c>
      <c r="H7" s="104">
        <f>SUM(F7:G7)*BDI!$C$26</f>
        <v>0</v>
      </c>
      <c r="I7" s="105">
        <f t="shared" si="0"/>
        <v>0</v>
      </c>
      <c r="J7" s="25" t="e">
        <f t="shared" si="1"/>
        <v>#DIV/0!</v>
      </c>
    </row>
    <row r="8" spans="1:10" s="26" customFormat="1" ht="24.95" customHeight="1">
      <c r="A8" s="112">
        <v>4</v>
      </c>
      <c r="B8" s="115" t="str">
        <f>UPPER(VLOOKUP(A8,'PE - JUQUERY'!A:I,3,0))</f>
        <v>ALOJAMENTO</v>
      </c>
      <c r="C8" s="111"/>
      <c r="D8" s="101"/>
      <c r="E8" s="100">
        <f>1*F8</f>
        <v>0</v>
      </c>
      <c r="F8" s="24">
        <f>VLOOKUP(A8,'PE - JUQUERY'!A:I,9,0)</f>
        <v>0</v>
      </c>
      <c r="G8" s="50">
        <f>F8*BDI!$C$36</f>
        <v>0</v>
      </c>
      <c r="H8" s="104">
        <f>SUM(F8:G8)*BDI!$C$26</f>
        <v>0</v>
      </c>
      <c r="I8" s="105">
        <f t="shared" si="0"/>
        <v>0</v>
      </c>
      <c r="J8" s="25" t="e">
        <f t="shared" si="1"/>
        <v>#DIV/0!</v>
      </c>
    </row>
    <row r="9" spans="1:10" s="26" customFormat="1" ht="24.95" customHeight="1">
      <c r="A9" s="112">
        <v>5</v>
      </c>
      <c r="B9" s="115" t="str">
        <f>UPPER(VLOOKUP(A9,'PE - JUQUERY'!A:I,3,0))</f>
        <v xml:space="preserve">VIGILANCIA </v>
      </c>
      <c r="C9" s="111"/>
      <c r="D9" s="101"/>
      <c r="E9" s="100">
        <f>1*F9</f>
        <v>0</v>
      </c>
      <c r="F9" s="24">
        <f>VLOOKUP(A9,'PE - JUQUERY'!A:I,9,0)</f>
        <v>0</v>
      </c>
      <c r="G9" s="50">
        <f>F9*BDI!$C$36</f>
        <v>0</v>
      </c>
      <c r="H9" s="104">
        <f>SUM(F9:G9)*BDI!$C$26</f>
        <v>0</v>
      </c>
      <c r="I9" s="105">
        <f t="shared" si="0"/>
        <v>0</v>
      </c>
      <c r="J9" s="25" t="e">
        <f t="shared" si="1"/>
        <v>#DIV/0!</v>
      </c>
    </row>
    <row r="10" spans="1:10" s="26" customFormat="1" ht="24.95" customHeight="1">
      <c r="A10" s="112">
        <v>6</v>
      </c>
      <c r="B10" s="115" t="str">
        <f>UPPER(VLOOKUP(A10,'PE - JUQUERY'!A:I,3,0))</f>
        <v xml:space="preserve">EDUCAÇÃO AMBIENTAL </v>
      </c>
      <c r="C10" s="111"/>
      <c r="D10" s="113"/>
      <c r="E10" s="100">
        <f>1*F10</f>
        <v>0</v>
      </c>
      <c r="F10" s="24">
        <f>VLOOKUP(A10,'PE - JUQUERY'!A:I,9,0)</f>
        <v>0</v>
      </c>
      <c r="G10" s="50">
        <f>F10*BDI!$C$36</f>
        <v>0</v>
      </c>
      <c r="H10" s="104">
        <f>SUM(F10:G10)*BDI!$C$26</f>
        <v>0</v>
      </c>
      <c r="I10" s="105">
        <f t="shared" si="0"/>
        <v>0</v>
      </c>
      <c r="J10" s="25" t="e">
        <f t="shared" si="1"/>
        <v>#DIV/0!</v>
      </c>
    </row>
    <row r="11" spans="1:10" s="26" customFormat="1" ht="24.95" customHeight="1">
      <c r="A11" s="112">
        <v>7</v>
      </c>
      <c r="B11" s="115" t="str">
        <f>UPPER(VLOOKUP(A11,'PE - JUQUERY'!A:I,3,0))</f>
        <v>SEDE</v>
      </c>
      <c r="C11" s="111"/>
      <c r="D11" s="101"/>
      <c r="E11" s="100">
        <f>1*F11</f>
        <v>0</v>
      </c>
      <c r="F11" s="24">
        <f>VLOOKUP(A11,'PE - JUQUERY'!A:I,9,0)</f>
        <v>0</v>
      </c>
      <c r="G11" s="50">
        <f>F11*BDI!$C$36</f>
        <v>0</v>
      </c>
      <c r="H11" s="104">
        <f>SUM(F11:G11)*BDI!$C$26</f>
        <v>0</v>
      </c>
      <c r="I11" s="105">
        <f t="shared" si="0"/>
        <v>0</v>
      </c>
      <c r="J11" s="25" t="e">
        <f t="shared" si="1"/>
        <v>#DIV/0!</v>
      </c>
    </row>
    <row r="12" spans="1:10" s="26" customFormat="1" ht="18">
      <c r="A12" s="47"/>
      <c r="B12" s="27" t="s">
        <v>61</v>
      </c>
      <c r="C12" s="116">
        <f>SUM(C5:C11)</f>
        <v>0</v>
      </c>
      <c r="D12" s="116">
        <f>SUM(D5:D11)</f>
        <v>0</v>
      </c>
      <c r="E12" s="116">
        <f>SUM(E5:E11)</f>
        <v>0</v>
      </c>
      <c r="F12" s="117">
        <f>SUM(F5:F11)</f>
        <v>0</v>
      </c>
      <c r="G12" s="48">
        <f>F12*BDI!C36</f>
        <v>0</v>
      </c>
      <c r="H12" s="48">
        <f>SUM(F12:G12)*BDI!$C$26</f>
        <v>0</v>
      </c>
      <c r="I12" s="48">
        <f>SUM(F12:H12)</f>
        <v>0</v>
      </c>
      <c r="J12" s="49" t="e">
        <f>SUM(J5:J11)</f>
        <v>#DIV/0!</v>
      </c>
    </row>
    <row r="13" spans="1:10" s="26" customFormat="1" ht="18">
      <c r="A13" s="28"/>
      <c r="B13" s="29" t="str">
        <f>CONCATENATE("ADMINISTRAÇÃO LOCAL (",BDI!C36*100,"%)")</f>
        <v>ADMINISTRAÇÃO LOCAL (3,49%)</v>
      </c>
      <c r="C13" s="26">
        <f>C12*BDI!$C$36</f>
        <v>0</v>
      </c>
      <c r="D13" s="26">
        <f>D12*BDI!$C$36</f>
        <v>0</v>
      </c>
      <c r="E13" s="26">
        <f>E12*BDI!$C$36</f>
        <v>0</v>
      </c>
      <c r="F13" s="26">
        <f>F12*BDI!$C$36</f>
        <v>0</v>
      </c>
      <c r="G13" s="30"/>
      <c r="H13" s="30"/>
      <c r="I13" s="31"/>
      <c r="J13" s="32"/>
    </row>
    <row r="14" spans="1:10" s="26" customFormat="1" ht="18">
      <c r="A14" s="33"/>
      <c r="B14" s="34" t="str">
        <f>CONCATENATE("BDI (",BDI!C26*100,"%)")</f>
        <v>BDI (22,97%)</v>
      </c>
      <c r="C14" s="118">
        <f>SUM(C12:C13)*BDI!$C$26</f>
        <v>0</v>
      </c>
      <c r="D14" s="118">
        <f>SUM(D12:D13)*BDI!$C$26</f>
        <v>0</v>
      </c>
      <c r="E14" s="118">
        <f>SUM(E12:E13)*BDI!$C$26</f>
        <v>0</v>
      </c>
      <c r="F14" s="118">
        <f>SUM(F12:F13)*BDI!$C$26</f>
        <v>0</v>
      </c>
      <c r="G14" s="35"/>
      <c r="H14" s="35"/>
      <c r="I14" s="36"/>
      <c r="J14" s="37"/>
    </row>
    <row r="15" spans="1:10" s="30" customFormat="1" ht="42.95" customHeight="1">
      <c r="A15" s="38"/>
      <c r="B15" s="39" t="s">
        <v>62</v>
      </c>
      <c r="C15" s="119">
        <f>SUM(C12:C14)</f>
        <v>0</v>
      </c>
      <c r="D15" s="40">
        <f t="shared" ref="D15:E15" si="2">SUM(D12:D14)</f>
        <v>0</v>
      </c>
      <c r="E15" s="40">
        <f t="shared" si="2"/>
        <v>0</v>
      </c>
      <c r="F15" s="120">
        <f>SUM(F12:F14)</f>
        <v>0</v>
      </c>
      <c r="G15" s="40"/>
      <c r="H15" s="40"/>
      <c r="I15" s="40"/>
      <c r="J15" s="41"/>
    </row>
    <row r="16" spans="1:10" s="26" customFormat="1" ht="18.75" thickBot="1">
      <c r="A16" s="42"/>
      <c r="B16" s="43" t="s">
        <v>63</v>
      </c>
      <c r="C16" s="45" t="e">
        <f>C15/$F$15</f>
        <v>#DIV/0!</v>
      </c>
      <c r="D16" s="45" t="e">
        <f>D15/$F$15</f>
        <v>#DIV/0!</v>
      </c>
      <c r="E16" s="45" t="e">
        <f>E15/$F$15</f>
        <v>#DIV/0!</v>
      </c>
      <c r="F16" s="45" t="e">
        <f>F15/$F$15</f>
        <v>#DIV/0!</v>
      </c>
      <c r="G16" s="45"/>
      <c r="H16" s="45"/>
      <c r="I16" s="44"/>
      <c r="J16" s="46"/>
    </row>
  </sheetData>
  <mergeCells count="3">
    <mergeCell ref="A3:A4"/>
    <mergeCell ref="B3:B4"/>
    <mergeCell ref="C3:J3"/>
  </mergeCells>
  <pageMargins left="0.51181102362204722" right="0.51181102362204722" top="0.78740157480314965" bottom="0.78740157480314965" header="0.31496062992125984" footer="0.31496062992125984"/>
  <pageSetup paperSize="8" scale="81" fitToHeight="0" orientation="landscape" r:id="rId1"/>
  <headerFooter>
    <oddHeader>&amp;L&amp;G&amp;C&amp;"-,Negrito"&amp;14MANUTENÇÃO DE COBERTURAS DE MADEIRA - PARQUE ESTADUAL DO JUQUERY&amp;RREFERENCIAL CDHU
VERSÃO 184
VIGÊNCIA A PARTIR DE 14/12/2021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6"/>
  <sheetViews>
    <sheetView view="pageBreakPreview" zoomScale="60" zoomScaleNormal="100" workbookViewId="0">
      <selection activeCell="C42" sqref="C42"/>
    </sheetView>
  </sheetViews>
  <sheetFormatPr defaultColWidth="9.140625" defaultRowHeight="15"/>
  <cols>
    <col min="1" max="1" width="6.140625" style="16" customWidth="1"/>
    <col min="2" max="2" width="62.5703125" style="1" customWidth="1"/>
    <col min="3" max="3" width="12.140625" style="1" customWidth="1"/>
    <col min="4" max="16384" width="9.140625" style="1"/>
  </cols>
  <sheetData>
    <row r="1" spans="1:5" ht="18.75">
      <c r="A1" s="159" t="s">
        <v>20</v>
      </c>
      <c r="B1" s="159"/>
      <c r="C1" s="159"/>
    </row>
    <row r="2" spans="1:5" ht="30" customHeight="1">
      <c r="A2" s="160" t="s">
        <v>21</v>
      </c>
      <c r="B2" s="160"/>
      <c r="C2" s="160"/>
    </row>
    <row r="3" spans="1:5" ht="5.0999999999999996" customHeight="1">
      <c r="A3" s="2"/>
      <c r="B3" s="2"/>
      <c r="C3" s="2"/>
    </row>
    <row r="4" spans="1:5" ht="15" customHeight="1">
      <c r="A4" s="161" t="s">
        <v>22</v>
      </c>
      <c r="B4" s="161"/>
      <c r="C4" s="3">
        <v>1</v>
      </c>
    </row>
    <row r="5" spans="1:5" ht="15" customHeight="1">
      <c r="A5" s="2"/>
      <c r="B5" s="2"/>
      <c r="C5" s="2"/>
      <c r="D5" s="162"/>
      <c r="E5" s="162"/>
    </row>
    <row r="6" spans="1:5" ht="15" customHeight="1">
      <c r="A6" s="4" t="s">
        <v>0</v>
      </c>
      <c r="B6" s="4" t="s">
        <v>23</v>
      </c>
      <c r="C6" s="4" t="s">
        <v>24</v>
      </c>
    </row>
    <row r="7" spans="1:5">
      <c r="A7" s="5">
        <v>1</v>
      </c>
      <c r="B7" s="6" t="s">
        <v>25</v>
      </c>
      <c r="C7" s="7"/>
    </row>
    <row r="8" spans="1:5">
      <c r="A8" s="8" t="s">
        <v>12</v>
      </c>
      <c r="B8" s="9" t="s">
        <v>26</v>
      </c>
      <c r="C8" s="10">
        <v>7.0000000000000007E-2</v>
      </c>
    </row>
    <row r="9" spans="1:5">
      <c r="A9" s="5">
        <v>2</v>
      </c>
      <c r="B9" s="6" t="s">
        <v>27</v>
      </c>
      <c r="C9" s="7"/>
    </row>
    <row r="10" spans="1:5">
      <c r="A10" s="8" t="s">
        <v>9</v>
      </c>
      <c r="B10" s="9" t="s">
        <v>28</v>
      </c>
      <c r="C10" s="10">
        <f>IF(C$4=1,3/100,IF(C$4=2,4/100,IF(C$4=3,5.5/100,"")))</f>
        <v>0.03</v>
      </c>
    </row>
    <row r="11" spans="1:5">
      <c r="A11" s="5">
        <v>3</v>
      </c>
      <c r="B11" s="6" t="s">
        <v>29</v>
      </c>
      <c r="C11" s="7"/>
    </row>
    <row r="12" spans="1:5">
      <c r="A12" s="8" t="s">
        <v>30</v>
      </c>
      <c r="B12" s="9" t="s">
        <v>31</v>
      </c>
      <c r="C12" s="10">
        <v>6.0000000000000001E-3</v>
      </c>
    </row>
    <row r="13" spans="1:5">
      <c r="A13" s="5">
        <v>4</v>
      </c>
      <c r="B13" s="6" t="s">
        <v>32</v>
      </c>
      <c r="C13" s="7"/>
    </row>
    <row r="14" spans="1:5">
      <c r="A14" s="8" t="s">
        <v>33</v>
      </c>
      <c r="B14" s="9" t="s">
        <v>34</v>
      </c>
      <c r="C14" s="10">
        <f>IF(C$4=1,0.8/100,IF(C$4=2,0.8/100,IF(C$4=3,1/100,"")))</f>
        <v>8.0000000000000002E-3</v>
      </c>
    </row>
    <row r="15" spans="1:5">
      <c r="A15" s="8" t="s">
        <v>35</v>
      </c>
      <c r="B15" s="9" t="s">
        <v>36</v>
      </c>
      <c r="C15" s="10">
        <v>8.9999999999999993E-3</v>
      </c>
    </row>
    <row r="16" spans="1:5">
      <c r="A16" s="5">
        <v>5</v>
      </c>
      <c r="B16" s="6" t="s">
        <v>37</v>
      </c>
      <c r="C16" s="7"/>
    </row>
    <row r="17" spans="1:3">
      <c r="A17" s="8" t="s">
        <v>38</v>
      </c>
      <c r="B17" s="9" t="s">
        <v>39</v>
      </c>
      <c r="C17" s="11">
        <v>0.05</v>
      </c>
    </row>
    <row r="18" spans="1:3">
      <c r="A18" s="8" t="s">
        <v>40</v>
      </c>
      <c r="B18" s="9" t="s">
        <v>41</v>
      </c>
      <c r="C18" s="10">
        <v>6.4999999999999997E-3</v>
      </c>
    </row>
    <row r="19" spans="1:3">
      <c r="A19" s="8" t="s">
        <v>42</v>
      </c>
      <c r="B19" s="9" t="s">
        <v>43</v>
      </c>
      <c r="C19" s="10">
        <v>0.03</v>
      </c>
    </row>
    <row r="20" spans="1:3">
      <c r="A20" s="8" t="s">
        <v>44</v>
      </c>
      <c r="B20" s="9" t="s">
        <v>45</v>
      </c>
      <c r="C20" s="9"/>
    </row>
    <row r="23" spans="1:3">
      <c r="A23" s="158" t="s">
        <v>50</v>
      </c>
      <c r="B23" s="158"/>
      <c r="C23" s="158"/>
    </row>
    <row r="24" spans="1:3">
      <c r="A24" s="158" t="s">
        <v>46</v>
      </c>
      <c r="B24" s="158"/>
      <c r="C24" s="158"/>
    </row>
    <row r="26" spans="1:3" ht="18.75">
      <c r="A26" s="163" t="s">
        <v>51</v>
      </c>
      <c r="B26" s="164"/>
      <c r="C26" s="12">
        <f>ROUNDUP((((1+(C10+SUM(C14:C15)))*(1+C12)+(1*C8))/(1-SUM(C17:C20)))-1,4)</f>
        <v>0.22969999999999999</v>
      </c>
    </row>
    <row r="31" spans="1:3" ht="15.75">
      <c r="A31" s="165" t="s">
        <v>47</v>
      </c>
      <c r="B31" s="165"/>
      <c r="C31" s="165"/>
    </row>
    <row r="32" spans="1:3" ht="30" customHeight="1">
      <c r="A32" s="160" t="s">
        <v>48</v>
      </c>
      <c r="B32" s="160"/>
      <c r="C32" s="160"/>
    </row>
    <row r="33" spans="1:3">
      <c r="A33" s="13"/>
      <c r="B33" s="13"/>
    </row>
    <row r="34" spans="1:3">
      <c r="A34" s="158" t="s">
        <v>49</v>
      </c>
      <c r="B34" s="158"/>
      <c r="C34" s="14">
        <v>1</v>
      </c>
    </row>
    <row r="36" spans="1:3" ht="18.75">
      <c r="A36" s="166" t="s">
        <v>52</v>
      </c>
      <c r="B36" s="167"/>
      <c r="C36" s="15">
        <f>IF(C34&lt;&gt;"",IF(C34=1,3.49,(IF(C34=2,6.23,IF(C34=3,8.87,""))))/100,"")</f>
        <v>3.49E-2</v>
      </c>
    </row>
  </sheetData>
  <mergeCells count="11">
    <mergeCell ref="A26:B26"/>
    <mergeCell ref="A31:C31"/>
    <mergeCell ref="A32:C32"/>
    <mergeCell ref="A34:B34"/>
    <mergeCell ref="A36:B36"/>
    <mergeCell ref="A24:C24"/>
    <mergeCell ref="A1:C1"/>
    <mergeCell ref="A2:C2"/>
    <mergeCell ref="A4:B4"/>
    <mergeCell ref="D5:E5"/>
    <mergeCell ref="A23:C23"/>
  </mergeCells>
  <dataValidations count="1">
    <dataValidation type="list" allowBlank="1" showInputMessage="1" showErrorMessage="1" sqref="C4 C34" xr:uid="{00000000-0002-0000-0200-000000000000}">
      <formula1>"1,2,3"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PE - JUQUERY</vt:lpstr>
      <vt:lpstr>CRONOGRAMA</vt:lpstr>
      <vt:lpstr>BDI</vt:lpstr>
      <vt:lpstr>BDI!Area_de_impressao</vt:lpstr>
      <vt:lpstr>'PE - JUQUERY'!Area_de_impressao</vt:lpstr>
      <vt:lpstr>'PE - JUQUERY'!Titulos_de_impressao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brunosa</dc:creator>
  <cp:lastModifiedBy>Markus Vinicius Trevisan</cp:lastModifiedBy>
  <cp:lastPrinted>2022-01-27T12:27:48Z</cp:lastPrinted>
  <dcterms:created xsi:type="dcterms:W3CDTF">2019-01-03T17:36:26Z</dcterms:created>
  <dcterms:modified xsi:type="dcterms:W3CDTF">2022-02-02T12:57:12Z</dcterms:modified>
</cp:coreProperties>
</file>