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<sst xmlns="http://schemas.openxmlformats.org/spreadsheetml/2006/main" count="81" uniqueCount="47">
  <si>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CRONOGRAMA DE PLANTIO E MANUTENÇÃO</t>
  </si>
  <si>
    <t>Atividades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</si>
  <si>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</si>
  <si>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</si>
  <si>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</si>
  <si>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</si>
  <si>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</si>
  <si>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</si>
  <si>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</si>
  <si>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</si>
  <si>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</si>
  <si>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</si>
  <si>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</si>
  <si>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</si>
  <si>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</si>
  <si>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%</t>
  </si>
  <si>
    <t>CORTE RASO DE ÁRVORES E EMPILHAMENTO</t>
  </si>
  <si>
    <t>COMBATE À FORMIGA</t>
  </si>
  <si>
    <t>PREPARO DO SOLO</t>
  </si>
  <si>
    <t>PLANTIO</t>
  </si>
  <si>
    <t>IRRIGAÇÃO</t>
  </si>
  <si>
    <t>REPASSE À FORMIGA</t>
  </si>
  <si>
    <t>MANUTENÇÃO DO PLANTIO</t>
  </si>
  <si>
    <t>14º mês</t>
  </si>
  <si>
    <t>15º mês</t>
  </si>
  <si>
    <t>16º mês</t>
  </si>
  <si>
    <t>17º mês</t>
  </si>
  <si>
    <t>18º mês</t>
  </si>
  <si>
    <t>19º mês</t>
  </si>
  <si>
    <t>20º mês</t>
  </si>
  <si>
    <t>21º mês</t>
  </si>
  <si>
    <t>22º mês</t>
  </si>
  <si>
    <t>23º mês</t>
  </si>
  <si>
    <t>24º mês</t>
  </si>
  <si>
    <t>VALOR TOTAL</t>
  </si>
  <si>
    <t>OBS: DENTRO DO ITEM MANUTENÇÃO DE PLANTIO, DEVERÃO CONSTAR AS SEGUINTES ATIVIDADES</t>
  </si>
  <si>
    <t>1 - CORTE RASO DE ÁRVORES E EMPILHAMENTO</t>
  </si>
  <si>
    <t>2 - REPASSE À FORMIGA</t>
  </si>
  <si>
    <t>3 - REPLANTIO</t>
  </si>
  <si>
    <t>4 - COROAMENTO</t>
  </si>
  <si>
    <t>5 - ROÇADA QUÍMICA</t>
  </si>
  <si>
    <t>6 - IRRIGAÇÃO</t>
  </si>
  <si>
    <t>7 - CAPINA MANUAL DA REGENERAÇÃO DE PINUS</t>
  </si>
  <si>
    <t>8 - MANUTENÇÃO DE ACEIROS</t>
  </si>
  <si>
    <t>INSERIR VALOR TOTAL PROPOSTA</t>
  </si>
  <si>
    <t>SUBTOTAL (%)</t>
  </si>
  <si>
    <t>SUBTOTAL (R$)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</si>
</sst>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  <numFmt numFmtId="165" formatCode="0.000%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39" fillId="33" borderId="10" xfId="0" applyNumberFormat="1" applyFont="1" applyFill="1" applyBorder="1" applyAlignment="1">
      <alignment vertical="center"/>
    </xf>
    <xf numFmtId="10" fontId="3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10" fontId="3" fillId="0" borderId="11" xfId="0" applyNumberFormat="1" applyFont="1" applyBorder="1" applyAlignment="1">
      <alignment/>
    </xf>
    <xf numFmtId="10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10" fontId="3" fillId="0" borderId="12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10" fontId="3" fillId="0" borderId="21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44" fontId="3" fillId="34" borderId="14" xfId="44" applyFont="1" applyFill="1" applyBorder="1" applyAlignment="1">
      <alignment horizontal="center" vertical="center"/>
    </xf>
    <xf numFmtId="44" fontId="3" fillId="34" borderId="16" xfId="44" applyFont="1" applyFill="1" applyBorder="1" applyAlignment="1">
      <alignment horizontal="center" vertical="center"/>
    </xf>
    <xf numFmtId="44" fontId="3" fillId="34" borderId="17" xfId="44" applyFont="1" applyFill="1" applyBorder="1" applyAlignment="1">
      <alignment horizontal="center" vertical="center"/>
    </xf>
    <xf numFmtId="44" fontId="3" fillId="34" borderId="19" xfId="44" applyFont="1" applyFill="1" applyBorder="1" applyAlignment="1">
      <alignment horizontal="center" vertical="center"/>
    </xf>
    <xf numFmtId="44" fontId="3" fillId="0" borderId="13" xfId="44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4" fontId="3" fillId="0" borderId="10" xfId="44" applyFont="1" applyBorder="1" applyAlignment="1">
      <alignment vertical="center"/>
    </xf>
    <xf numFmtId="0" fontId="41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31</xdr:row>
      <xdr:rowOff>85725</xdr:rowOff>
    </xdr:from>
    <xdr:to>
      <xdr:col>13</xdr:col>
      <xdr:colOff>247650</xdr:colOff>
      <xdr:row>38</xdr:row>
      <xdr:rowOff>19050</xdr:rowOff>
    </xdr:to>
    <xdr:sp>
      <xdr:nvSpPr>
        <xdr:cNvPr id="1" name="Seta: Curva para Cima 1"/>
        <xdr:cNvSpPr>
          <a:spLocks/>
        </xdr:cNvSpPr>
      </xdr:nvSpPr>
      <xdr:spPr>
        <a:xfrm>
          <a:off x="8524875" y="5172075"/>
          <a:ext cx="1762125" cy="1104900"/>
        </a:xfrm>
        <a:prstGeom prst="curvedUpArrow">
          <a:avLst>
            <a:gd name="adj1" fmla="val 18648"/>
            <a:gd name="adj2" fmla="val 42162"/>
            <a:gd name="adj3" fmla="val -25000"/>
          </a:avLst>
        </a:prstGeom>
        <a:solidFill>
          <a:srgbClr val="FF0000"/>
        </a:solidFill>
        <a:ln w="12700" cmpd="sng">
          <a:solidFill>
            <a:srgbClr val="AC2F2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5"/>
  <sheetViews>
    <sheetView tabSelected="1" view="pageBreakPreview" zoomScale="115" zoomScaleSheetLayoutView="115" workbookViewId="0" topLeftCell="A7">
      <selection activeCell="F41" sqref="F41"/>
    </sheetView>
  </sheetViews>
  <sheetFormatPr defaultColWidth="14.421875" defaultRowHeight="15.75" customHeight="1"/>
  <cols>
    <col min="1" max="1" width="44.00390625" style="0" customWidth="1"/>
    <col min="2" max="4" width="9.57421875" style="0" bestFit="1" customWidth="1"/>
    <col min="5" max="12" width="8.57421875" style="0" bestFit="1" customWidth="1"/>
    <col min="13" max="13" width="9.28125" style="0" customWidth="1"/>
    <col min="14" max="14" width="8.421875" style="0" customWidth="1"/>
  </cols>
  <sheetData>
    <row r="1" spans="1:26" ht="15.75" customHeight="1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3"/>
      <c r="B5" s="2" t="s">
        <v>15</v>
      </c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6" t="s">
        <v>16</v>
      </c>
      <c r="B6" s="4">
        <v>0.03</v>
      </c>
      <c r="C6" s="4">
        <v>0.03</v>
      </c>
      <c r="D6" s="4">
        <v>0.03</v>
      </c>
      <c r="E6" s="2"/>
      <c r="F6" s="2"/>
      <c r="G6" s="2"/>
      <c r="H6" s="2"/>
      <c r="I6" s="2"/>
      <c r="J6" s="2"/>
      <c r="K6" s="2"/>
      <c r="L6" s="2"/>
      <c r="M6" s="2"/>
      <c r="N6" s="2"/>
      <c r="O6" s="8"/>
      <c r="P6" s="8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3" t="s">
        <v>17</v>
      </c>
      <c r="B7" s="4">
        <v>0.0301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3" t="s">
        <v>18</v>
      </c>
      <c r="B8" s="4">
        <v>0.0675</v>
      </c>
      <c r="C8" s="4">
        <v>0.0613</v>
      </c>
      <c r="D8" s="4">
        <v>0.0613</v>
      </c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3" t="s">
        <v>19</v>
      </c>
      <c r="B9" s="3"/>
      <c r="C9" s="4">
        <v>0.0601</v>
      </c>
      <c r="D9" s="4">
        <v>0.0588</v>
      </c>
      <c r="E9" s="4">
        <v>0.0559</v>
      </c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" t="s">
        <v>20</v>
      </c>
      <c r="B10" s="3"/>
      <c r="C10" s="4">
        <v>0.0099</v>
      </c>
      <c r="D10" s="4">
        <v>0.0095</v>
      </c>
      <c r="E10" s="4">
        <v>0.0304</v>
      </c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3" t="s">
        <v>21</v>
      </c>
      <c r="B11" s="3"/>
      <c r="C11" s="4">
        <v>0.0047</v>
      </c>
      <c r="D11" s="4">
        <v>0.0023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" t="s">
        <v>22</v>
      </c>
      <c r="B12" s="3"/>
      <c r="C12" s="3"/>
      <c r="D12" s="3"/>
      <c r="E12" s="3"/>
      <c r="F12" s="4">
        <v>0.02291</v>
      </c>
      <c r="G12" s="4">
        <v>0.02291</v>
      </c>
      <c r="H12" s="4">
        <v>0.02291</v>
      </c>
      <c r="I12" s="4">
        <v>0.02291</v>
      </c>
      <c r="J12" s="4">
        <v>0.02291</v>
      </c>
      <c r="K12" s="4">
        <v>0.02291</v>
      </c>
      <c r="L12" s="4">
        <v>0.02291</v>
      </c>
      <c r="M12" s="4">
        <v>0.02291</v>
      </c>
      <c r="N12" s="4">
        <v>0.02291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34" t="s">
        <v>45</v>
      </c>
      <c r="B13" s="24">
        <f>SUM(B6:B12)</f>
        <v>0.1276</v>
      </c>
      <c r="C13" s="24">
        <f aca="true" t="shared" si="0" ref="C13:N13">SUM(C6:C12)</f>
        <v>0.16599999999999998</v>
      </c>
      <c r="D13" s="24">
        <f t="shared" si="0"/>
        <v>0.1619</v>
      </c>
      <c r="E13" s="24">
        <f t="shared" si="0"/>
        <v>0.0863</v>
      </c>
      <c r="F13" s="24">
        <f t="shared" si="0"/>
        <v>0.02291</v>
      </c>
      <c r="G13" s="24">
        <f t="shared" si="0"/>
        <v>0.02291</v>
      </c>
      <c r="H13" s="24">
        <f t="shared" si="0"/>
        <v>0.02291</v>
      </c>
      <c r="I13" s="24">
        <f t="shared" si="0"/>
        <v>0.02291</v>
      </c>
      <c r="J13" s="24">
        <f t="shared" si="0"/>
        <v>0.02291</v>
      </c>
      <c r="K13" s="24">
        <f t="shared" si="0"/>
        <v>0.02291</v>
      </c>
      <c r="L13" s="24">
        <f t="shared" si="0"/>
        <v>0.02291</v>
      </c>
      <c r="M13" s="24">
        <f t="shared" si="0"/>
        <v>0.02291</v>
      </c>
      <c r="N13" s="24">
        <f t="shared" si="0"/>
        <v>0.02291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35" t="s">
        <v>46</v>
      </c>
      <c r="B14" s="33">
        <f>ROUND($M$30*B13,2)</f>
        <v>0</v>
      </c>
      <c r="C14" s="33">
        <f aca="true" t="shared" si="1" ref="C14:N14">ROUND($M$30*C13,2)</f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0</v>
      </c>
      <c r="N14" s="33">
        <f t="shared" si="1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12" t="s">
        <v>1</v>
      </c>
      <c r="B17" s="2" t="s">
        <v>23</v>
      </c>
      <c r="C17" s="2" t="s">
        <v>24</v>
      </c>
      <c r="D17" s="2" t="s">
        <v>25</v>
      </c>
      <c r="E17" s="2" t="s">
        <v>26</v>
      </c>
      <c r="F17" s="2" t="s">
        <v>27</v>
      </c>
      <c r="G17" s="2" t="s">
        <v>28</v>
      </c>
      <c r="H17" s="2" t="s">
        <v>29</v>
      </c>
      <c r="I17" s="2" t="s">
        <v>30</v>
      </c>
      <c r="J17" s="2" t="s">
        <v>31</v>
      </c>
      <c r="K17" s="2" t="s">
        <v>32</v>
      </c>
      <c r="L17" s="2" t="s">
        <v>33</v>
      </c>
      <c r="M17" s="14" t="s">
        <v>34</v>
      </c>
      <c r="N17" s="14" t="s">
        <v>34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3"/>
      <c r="B18" s="2" t="s">
        <v>15</v>
      </c>
      <c r="C18" s="2" t="s">
        <v>15</v>
      </c>
      <c r="D18" s="2" t="s">
        <v>15</v>
      </c>
      <c r="E18" s="2" t="s">
        <v>15</v>
      </c>
      <c r="F18" s="2" t="s">
        <v>15</v>
      </c>
      <c r="G18" s="2" t="s">
        <v>15</v>
      </c>
      <c r="H18" s="2" t="s">
        <v>15</v>
      </c>
      <c r="I18" s="2" t="s">
        <v>15</v>
      </c>
      <c r="J18" s="2" t="s">
        <v>15</v>
      </c>
      <c r="K18" s="2" t="s">
        <v>15</v>
      </c>
      <c r="L18" s="2" t="s">
        <v>15</v>
      </c>
      <c r="M18" s="13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6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6">
        <f>$M$30*N19</f>
        <v>0</v>
      </c>
      <c r="N19" s="7">
        <f>SUM(B6:D6)</f>
        <v>0.09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3" t="s">
        <v>17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6">
        <f aca="true" t="shared" si="2" ref="M20:M25">$M$30*N20</f>
        <v>0</v>
      </c>
      <c r="N20" s="7">
        <f>SUM(B7:D7)</f>
        <v>0.0301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3" t="s">
        <v>18</v>
      </c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M21" s="36">
        <f t="shared" si="2"/>
        <v>0</v>
      </c>
      <c r="N21" s="7">
        <f>SUM(B8:D8)</f>
        <v>0.1901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3" t="s">
        <v>19</v>
      </c>
      <c r="B22" s="3"/>
      <c r="C22" s="5"/>
      <c r="D22" s="5"/>
      <c r="E22" s="5"/>
      <c r="F22" s="3"/>
      <c r="G22" s="3"/>
      <c r="H22" s="3"/>
      <c r="I22" s="3"/>
      <c r="J22" s="3"/>
      <c r="K22" s="3"/>
      <c r="L22" s="3"/>
      <c r="M22" s="36">
        <f t="shared" si="2"/>
        <v>0</v>
      </c>
      <c r="N22" s="7">
        <f>SUM(B9:E9)</f>
        <v>0.1748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3" t="s">
        <v>20</v>
      </c>
      <c r="B23" s="3"/>
      <c r="C23" s="5"/>
      <c r="D23" s="5"/>
      <c r="E23" s="5"/>
      <c r="F23" s="3"/>
      <c r="G23" s="3"/>
      <c r="H23" s="3"/>
      <c r="I23" s="3"/>
      <c r="J23" s="3"/>
      <c r="K23" s="3"/>
      <c r="L23" s="3"/>
      <c r="M23" s="36">
        <f t="shared" si="2"/>
        <v>0</v>
      </c>
      <c r="N23" s="7">
        <f>SUM(B10:E10)</f>
        <v>0.0498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3" t="s">
        <v>21</v>
      </c>
      <c r="B24" s="3"/>
      <c r="C24" s="5"/>
      <c r="D24" s="5"/>
      <c r="E24" s="3"/>
      <c r="F24" s="3"/>
      <c r="G24" s="3"/>
      <c r="H24" s="3"/>
      <c r="I24" s="3"/>
      <c r="J24" s="3"/>
      <c r="K24" s="3"/>
      <c r="L24" s="3"/>
      <c r="M24" s="36">
        <f t="shared" si="2"/>
        <v>0</v>
      </c>
      <c r="N24" s="7">
        <f>SUM(B11:D11)</f>
        <v>0.007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3" t="s">
        <v>22</v>
      </c>
      <c r="B25" s="4">
        <v>0.02291</v>
      </c>
      <c r="C25" s="4">
        <v>0.02291</v>
      </c>
      <c r="D25" s="4">
        <v>0.02291</v>
      </c>
      <c r="E25" s="4">
        <v>0.02291</v>
      </c>
      <c r="F25" s="4">
        <v>0.02291</v>
      </c>
      <c r="G25" s="4">
        <v>0.02291</v>
      </c>
      <c r="H25" s="4">
        <v>0.02291</v>
      </c>
      <c r="I25" s="4">
        <v>0.02291</v>
      </c>
      <c r="J25" s="4">
        <v>0.02291</v>
      </c>
      <c r="K25" s="4">
        <v>0.02291</v>
      </c>
      <c r="L25" s="4">
        <v>0.02291</v>
      </c>
      <c r="M25" s="36">
        <f t="shared" si="2"/>
        <v>0</v>
      </c>
      <c r="N25" s="26">
        <f>F12+G12+H12+I12+J12+K12+L12+M12+N12+B25+C25+D25+E25+F25+G25+H25+I25+J25+K25+L25</f>
        <v>0.45819999999999983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4" t="s">
        <v>45</v>
      </c>
      <c r="B26" s="24">
        <f>SUM(B19:B25)</f>
        <v>0.02291</v>
      </c>
      <c r="C26" s="24">
        <f>SUM(C19:C25)</f>
        <v>0.02291</v>
      </c>
      <c r="D26" s="24">
        <f>SUM(D19:D25)</f>
        <v>0.02291</v>
      </c>
      <c r="E26" s="24">
        <f>SUM(E19:E25)</f>
        <v>0.02291</v>
      </c>
      <c r="F26" s="24">
        <f>SUM(F19:F25)</f>
        <v>0.02291</v>
      </c>
      <c r="G26" s="24">
        <f>SUM(G19:G25)</f>
        <v>0.02291</v>
      </c>
      <c r="H26" s="24">
        <f>SUM(H19:H25)</f>
        <v>0.02291</v>
      </c>
      <c r="I26" s="24">
        <f>SUM(I19:I25)</f>
        <v>0.02291</v>
      </c>
      <c r="J26" s="24">
        <f>SUM(J19:J25)</f>
        <v>0.02291</v>
      </c>
      <c r="K26" s="24">
        <f>SUM(K19:K25)</f>
        <v>0.02291</v>
      </c>
      <c r="L26" s="25">
        <f>SUM(L19:L25)</f>
        <v>0.02291</v>
      </c>
      <c r="M26" s="27">
        <f>SUM(B14:N14,B27:L27)</f>
        <v>0</v>
      </c>
      <c r="N26" s="28">
        <f>SUM(N19:N25)</f>
        <v>0.9999999999999998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35" t="s">
        <v>46</v>
      </c>
      <c r="B27" s="33">
        <f aca="true" t="shared" si="3" ref="B27:L27">ROUND($M$30*B26,2)</f>
        <v>0</v>
      </c>
      <c r="C27" s="33">
        <f t="shared" si="3"/>
        <v>0</v>
      </c>
      <c r="D27" s="33">
        <f t="shared" si="3"/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0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33">
        <f t="shared" si="3"/>
        <v>0</v>
      </c>
      <c r="M27" s="27"/>
      <c r="N27" s="2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4" ht="13.5" thickBot="1">
      <c r="A29" s="40" t="s">
        <v>35</v>
      </c>
      <c r="B29" s="40"/>
      <c r="C29" s="40"/>
      <c r="D29" s="40"/>
      <c r="E29" s="40"/>
      <c r="F29" s="40"/>
      <c r="G29" s="40"/>
      <c r="H29" s="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>
      <c r="A30" s="16"/>
      <c r="B30" s="16"/>
      <c r="C30" s="16"/>
      <c r="D30" s="16"/>
      <c r="E30" s="16"/>
      <c r="F30" s="16"/>
      <c r="G30" s="16"/>
      <c r="H30" s="16"/>
      <c r="I30" s="1"/>
      <c r="J30" s="18" t="s">
        <v>44</v>
      </c>
      <c r="K30" s="19"/>
      <c r="L30" s="20"/>
      <c r="M30" s="29"/>
      <c r="N30" s="3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thickBot="1">
      <c r="A31" s="17" t="s">
        <v>36</v>
      </c>
      <c r="B31" s="17"/>
      <c r="C31" s="17"/>
      <c r="D31" s="17"/>
      <c r="E31" s="17"/>
      <c r="F31" s="17"/>
      <c r="G31" s="17"/>
      <c r="H31" s="17"/>
      <c r="I31" s="1"/>
      <c r="J31" s="21"/>
      <c r="K31" s="22"/>
      <c r="L31" s="23"/>
      <c r="M31" s="31"/>
      <c r="N31" s="32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>
      <c r="A32" s="17" t="s">
        <v>37</v>
      </c>
      <c r="B32" s="17"/>
      <c r="C32" s="17"/>
      <c r="D32" s="17"/>
      <c r="E32" s="17"/>
      <c r="F32" s="17"/>
      <c r="G32" s="17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>
      <c r="A33" s="17" t="s">
        <v>38</v>
      </c>
      <c r="B33" s="17"/>
      <c r="C33" s="17"/>
      <c r="D33" s="17"/>
      <c r="E33" s="17"/>
      <c r="F33" s="17"/>
      <c r="G33" s="17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>
      <c r="A34" s="17" t="s">
        <v>39</v>
      </c>
      <c r="B34" s="17"/>
      <c r="C34" s="17"/>
      <c r="D34" s="17"/>
      <c r="E34" s="17"/>
      <c r="F34" s="17"/>
      <c r="G34" s="17"/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7" t="s">
        <v>40</v>
      </c>
      <c r="B35" s="17"/>
      <c r="C35" s="17"/>
      <c r="D35" s="17"/>
      <c r="E35" s="17"/>
      <c r="F35" s="17"/>
      <c r="G35" s="17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7" t="s">
        <v>41</v>
      </c>
      <c r="B36" s="17"/>
      <c r="C36" s="17"/>
      <c r="D36" s="17"/>
      <c r="E36" s="17"/>
      <c r="F36" s="17"/>
      <c r="G36" s="17"/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7" t="s">
        <v>42</v>
      </c>
      <c r="B37" s="17"/>
      <c r="C37" s="17"/>
      <c r="D37" s="17"/>
      <c r="E37" s="17"/>
      <c r="F37" s="17"/>
      <c r="G37" s="17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7" t="s">
        <v>43</v>
      </c>
      <c r="B38" s="17"/>
      <c r="C38" s="17"/>
      <c r="D38" s="17"/>
      <c r="E38" s="17"/>
      <c r="F38" s="17"/>
      <c r="G38" s="17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sheetProtection/>
  <mergeCells count="21">
    <mergeCell ref="M30:N31"/>
    <mergeCell ref="M26:M27"/>
    <mergeCell ref="N26:N27"/>
    <mergeCell ref="A37:H37"/>
    <mergeCell ref="A38:H38"/>
    <mergeCell ref="A30:H30"/>
    <mergeCell ref="A29:H29"/>
    <mergeCell ref="A31:H31"/>
    <mergeCell ref="A32:H32"/>
    <mergeCell ref="A33:H33"/>
    <mergeCell ref="A34:H34"/>
    <mergeCell ref="A35:H35"/>
    <mergeCell ref="A36:H36"/>
    <mergeCell ref="J30:L31"/>
    <mergeCell ref="A1:N1"/>
    <mergeCell ref="A2:N2"/>
    <mergeCell ref="A4:A5"/>
    <mergeCell ref="A17:A18"/>
    <mergeCell ref="M17:M18"/>
    <mergeCell ref="N17:N18"/>
    <mergeCell ref="A3:N3"/>
  </mergeCell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Oliva de Freiras Macea</dc:creator>
  <cp:keywords/>
  <dc:description/>
  <cp:lastModifiedBy>Markus Vinicius Trevisan</cp:lastModifiedBy>
  <dcterms:created xsi:type="dcterms:W3CDTF">2021-06-23T17:29:33Z</dcterms:created>
  <dcterms:modified xsi:type="dcterms:W3CDTF">2022-02-02T12:11:10Z</dcterms:modified>
  <cp:category/>
  <cp:version/>
  <cp:contentType/>
  <cp:contentStatus/>
</cp:coreProperties>
</file>