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defaultThemeVersion="124226"/>
  <mc:AlternateContent xmlns:mc="http://schemas.openxmlformats.org/markup-compatibility/2006">
    <mc:Choice Requires="x15">
      <x15ac:absPath xmlns:x15ac="http://schemas.microsoft.com/office/spreadsheetml/2010/11/ac" url="X:\licitacoes\LICITAÇÕES 2021\PREGÃO ELETRÔNICO\FF\FF.0021272021-59 - manutenção e limpeza do ar condicionado na sede da Fundação Florestal\"/>
    </mc:Choice>
  </mc:AlternateContent>
  <xr:revisionPtr revIDLastSave="0" documentId="13_ncr:1_{B333CFE6-B4D3-44FC-B172-0A92940D1BCC}" xr6:coauthVersionLast="47" xr6:coauthVersionMax="47" xr10:uidLastSave="{00000000-0000-0000-0000-000000000000}"/>
  <bookViews>
    <workbookView xWindow="4680" yWindow="2490" windowWidth="21600" windowHeight="11385" tabRatio="955" firstSheet="1" activeTab="1" xr2:uid="{00000000-000D-0000-FFFF-FFFF00000000}"/>
  </bookViews>
  <sheets>
    <sheet name="Cronograma Camara" sheetId="36" state="hidden" r:id="rId1"/>
    <sheet name="Resumo" sheetId="40" r:id="rId2"/>
    <sheet name="FF - SEDE PINHEIROS" sheetId="27" r:id="rId3"/>
    <sheet name="CRONOGRAMA " sheetId="41" r:id="rId4"/>
    <sheet name="calculo BDI" sheetId="29" r:id="rId5"/>
    <sheet name="sem cod. CPOS" sheetId="32" state="hidden" r:id="rId6"/>
  </sheets>
  <externalReferences>
    <externalReference r:id="rId7"/>
    <externalReference r:id="rId8"/>
    <externalReference r:id="rId9"/>
  </externalReferences>
  <definedNames>
    <definedName name="_xlnm.Print_Area" localSheetId="4">'calculo BDI'!$A$1:$C$36</definedName>
    <definedName name="_xlnm.Print_Area" localSheetId="0">'Cronograma Camara'!$A$1:$K$27</definedName>
    <definedName name="_xlnm.Print_Area" localSheetId="2">'FF - SEDE PINHEIROS'!$A$1:$I$44</definedName>
    <definedName name="_xlnm.Print_Area" localSheetId="5">'sem cod. CPOS'!$A$1:$R$64</definedName>
    <definedName name="_xlnm.Database" localSheetId="1">[1]BOLETIM!$A$1:$F$2150</definedName>
    <definedName name="_xlnm.Database">[2]BOLETIM!$A$1:$F$2150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6" i="41" l="1"/>
  <c r="B5" i="41"/>
  <c r="C28" i="27" l="1"/>
  <c r="D28" i="27"/>
  <c r="C29" i="27"/>
  <c r="D29" i="27"/>
  <c r="B29" i="27"/>
  <c r="B28" i="27"/>
  <c r="H5" i="27"/>
  <c r="I5" i="27" s="1"/>
  <c r="H39" i="27"/>
  <c r="F6" i="27"/>
  <c r="H33" i="27" l="1"/>
  <c r="I33" i="27" s="1"/>
  <c r="H32" i="27"/>
  <c r="I32" i="27" s="1"/>
  <c r="H6" i="27"/>
  <c r="H4" i="27"/>
  <c r="I4" i="27" s="1"/>
  <c r="F8" i="27"/>
  <c r="C8" i="40"/>
  <c r="C7" i="40"/>
  <c r="H7" i="27" l="1"/>
  <c r="H9" i="27"/>
  <c r="I9" i="27" s="1"/>
  <c r="H23" i="27" l="1"/>
  <c r="H14" i="27"/>
  <c r="I39" i="27"/>
  <c r="H8" i="27"/>
  <c r="I8" i="27" s="1"/>
  <c r="H36" i="27"/>
  <c r="I36" i="27" s="1"/>
  <c r="H35" i="27"/>
  <c r="I35" i="27" s="1"/>
  <c r="H28" i="27" l="1"/>
  <c r="I28" i="27" s="1"/>
  <c r="I7" i="27"/>
  <c r="I14" i="27"/>
  <c r="I6" i="27"/>
  <c r="E23" i="27"/>
  <c r="H22" i="27"/>
  <c r="E22" i="27"/>
  <c r="H16" i="27"/>
  <c r="I16" i="27" s="1"/>
  <c r="H15" i="27"/>
  <c r="I15" i="27" s="1"/>
  <c r="I3" i="27" l="1"/>
  <c r="E5" i="41" s="1"/>
  <c r="I23" i="27"/>
  <c r="I22" i="27"/>
  <c r="H30" i="27"/>
  <c r="H17" i="27"/>
  <c r="H19" i="27"/>
  <c r="C5" i="41" l="1"/>
  <c r="D5" i="41"/>
  <c r="D7" i="40"/>
  <c r="H38" i="27" l="1"/>
  <c r="I38" i="27" s="1"/>
  <c r="H20" i="27"/>
  <c r="I20" i="27" s="1"/>
  <c r="L17" i="32"/>
  <c r="H13" i="27" l="1"/>
  <c r="I13" i="27" s="1"/>
  <c r="H21" i="27"/>
  <c r="G7" i="36"/>
  <c r="G9" i="36"/>
  <c r="G8" i="36"/>
  <c r="G6" i="36"/>
  <c r="G18" i="36" l="1"/>
  <c r="G19" i="36" l="1"/>
  <c r="G20" i="36"/>
  <c r="G21" i="36"/>
  <c r="G22" i="36"/>
  <c r="G16" i="36"/>
  <c r="G11" i="36"/>
  <c r="G12" i="36"/>
  <c r="G13" i="36"/>
  <c r="G14" i="36"/>
  <c r="G15" i="36"/>
  <c r="E23" i="36"/>
  <c r="F23" i="36"/>
  <c r="C23" i="36" l="1"/>
  <c r="D23" i="36"/>
  <c r="G23" i="36" l="1"/>
  <c r="H31" i="27" l="1"/>
  <c r="I31" i="27" s="1"/>
  <c r="I30" i="27" l="1"/>
  <c r="M11" i="32" l="1"/>
  <c r="I11" i="32"/>
  <c r="H11" i="32"/>
  <c r="H34" i="27" l="1"/>
  <c r="I34" i="27" s="1"/>
  <c r="H29" i="27" l="1"/>
  <c r="I29" i="27" s="1"/>
  <c r="H26" i="27"/>
  <c r="I26" i="27" s="1"/>
  <c r="H27" i="27"/>
  <c r="I12" i="27"/>
  <c r="E6" i="41" s="1"/>
  <c r="I21" i="27"/>
  <c r="D6" i="41" l="1"/>
  <c r="C6" i="41"/>
  <c r="D8" i="40"/>
  <c r="I27" i="27"/>
  <c r="L40" i="27" l="1"/>
  <c r="L11" i="27"/>
  <c r="I19" i="27" l="1"/>
  <c r="I41" i="27" l="1"/>
  <c r="R62" i="32"/>
  <c r="R59" i="32"/>
  <c r="R56" i="32"/>
  <c r="R53" i="32"/>
  <c r="R50" i="32"/>
  <c r="R47" i="32"/>
  <c r="R44" i="32"/>
  <c r="R41" i="32"/>
  <c r="R38" i="32"/>
  <c r="R35" i="32"/>
  <c r="R32" i="32"/>
  <c r="R29" i="32"/>
  <c r="R26" i="32"/>
  <c r="R23" i="32"/>
  <c r="R20" i="32"/>
  <c r="R17" i="32"/>
  <c r="R14" i="32"/>
  <c r="R11" i="32"/>
  <c r="R8" i="32"/>
  <c r="R5" i="32"/>
  <c r="C36" i="29" l="1"/>
  <c r="C14" i="29"/>
  <c r="C10" i="29"/>
  <c r="B11" i="41" l="1"/>
  <c r="F4" i="41" s="1"/>
  <c r="F5" i="41"/>
  <c r="F6" i="41"/>
  <c r="C26" i="29"/>
  <c r="B24" i="36"/>
  <c r="H9" i="36"/>
  <c r="H8" i="36"/>
  <c r="H6" i="36"/>
  <c r="H7" i="36"/>
  <c r="H18" i="36"/>
  <c r="H12" i="36"/>
  <c r="H20" i="36"/>
  <c r="F24" i="36"/>
  <c r="H19" i="36"/>
  <c r="H21" i="36"/>
  <c r="H14" i="36"/>
  <c r="H15" i="36"/>
  <c r="H22" i="36"/>
  <c r="H11" i="36"/>
  <c r="H16" i="36"/>
  <c r="E24" i="36"/>
  <c r="H13" i="36"/>
  <c r="H4" i="36"/>
  <c r="C24" i="36"/>
  <c r="D24" i="36"/>
  <c r="G24" i="36"/>
  <c r="C42" i="27"/>
  <c r="B24" i="40" s="1"/>
  <c r="G5" i="41" l="1"/>
  <c r="H5" i="41" s="1"/>
  <c r="B12" i="41"/>
  <c r="G4" i="41" s="1"/>
  <c r="G6" i="41"/>
  <c r="H6" i="41" s="1"/>
  <c r="I14" i="36"/>
  <c r="J14" i="36" s="1"/>
  <c r="I16" i="36"/>
  <c r="J16" i="36" s="1"/>
  <c r="C25" i="36"/>
  <c r="C26" i="36" s="1"/>
  <c r="I11" i="36"/>
  <c r="J11" i="36" s="1"/>
  <c r="I21" i="36"/>
  <c r="J21" i="36" s="1"/>
  <c r="I12" i="36"/>
  <c r="J12" i="36" s="1"/>
  <c r="I8" i="36"/>
  <c r="J8" i="36" s="1"/>
  <c r="G25" i="36"/>
  <c r="I13" i="36"/>
  <c r="J13" i="36" s="1"/>
  <c r="I22" i="36"/>
  <c r="J22" i="36" s="1"/>
  <c r="I19" i="36"/>
  <c r="J19" i="36" s="1"/>
  <c r="I18" i="36"/>
  <c r="J18" i="36" s="1"/>
  <c r="I9" i="36"/>
  <c r="J9" i="36" s="1"/>
  <c r="I20" i="36"/>
  <c r="J20" i="36" s="1"/>
  <c r="I6" i="36"/>
  <c r="H23" i="36"/>
  <c r="H26" i="36" s="1"/>
  <c r="B25" i="36"/>
  <c r="I4" i="36"/>
  <c r="D25" i="36"/>
  <c r="D26" i="36" s="1"/>
  <c r="E25" i="36"/>
  <c r="E26" i="36" s="1"/>
  <c r="I15" i="36"/>
  <c r="J15" i="36" s="1"/>
  <c r="F25" i="36"/>
  <c r="F26" i="36" s="1"/>
  <c r="I7" i="36"/>
  <c r="J7" i="36" s="1"/>
  <c r="C43" i="27"/>
  <c r="B25" i="40" s="1"/>
  <c r="G26" i="36" l="1"/>
  <c r="J6" i="36"/>
  <c r="I23" i="36"/>
  <c r="I26" i="36" s="1"/>
  <c r="J23" i="36" l="1"/>
  <c r="K6" i="36" s="1"/>
  <c r="A17" i="27"/>
  <c r="E9" i="41" l="1"/>
  <c r="B9" i="41"/>
  <c r="B7" i="41"/>
  <c r="B8" i="41"/>
  <c r="E7" i="41"/>
  <c r="E8" i="41"/>
  <c r="C9" i="40"/>
  <c r="C10" i="40"/>
  <c r="D9" i="40"/>
  <c r="C11" i="40"/>
  <c r="D10" i="40"/>
  <c r="D11" i="40"/>
  <c r="J26" i="36"/>
  <c r="K16" i="36"/>
  <c r="K14" i="36"/>
  <c r="K22" i="36"/>
  <c r="K11" i="36"/>
  <c r="K20" i="36"/>
  <c r="K12" i="36"/>
  <c r="K9" i="36"/>
  <c r="K15" i="36"/>
  <c r="K18" i="36"/>
  <c r="K19" i="36"/>
  <c r="K7" i="36"/>
  <c r="K13" i="36"/>
  <c r="K8" i="36"/>
  <c r="K21" i="36"/>
  <c r="C7" i="41" l="1"/>
  <c r="F7" i="41"/>
  <c r="D7" i="41"/>
  <c r="E10" i="41"/>
  <c r="G7" i="41"/>
  <c r="H7" i="41" s="1"/>
  <c r="F8" i="41"/>
  <c r="G8" i="41" s="1"/>
  <c r="H8" i="41" s="1"/>
  <c r="D8" i="41"/>
  <c r="C8" i="41"/>
  <c r="F9" i="41"/>
  <c r="G9" i="41" s="1"/>
  <c r="D9" i="41"/>
  <c r="D23" i="40"/>
  <c r="K23" i="36"/>
  <c r="D27" i="36"/>
  <c r="E27" i="36"/>
  <c r="F27" i="36"/>
  <c r="C27" i="36"/>
  <c r="G27" i="36"/>
  <c r="D10" i="41" l="1"/>
  <c r="D11" i="41" s="1"/>
  <c r="F10" i="41"/>
  <c r="E11" i="41"/>
  <c r="E12" i="41" s="1"/>
  <c r="E13" i="41" s="1"/>
  <c r="E14" i="41" s="1"/>
  <c r="H9" i="41"/>
  <c r="C10" i="41"/>
  <c r="D24" i="40"/>
  <c r="D25" i="40" s="1"/>
  <c r="I42" i="27"/>
  <c r="D12" i="41" l="1"/>
  <c r="D13" i="41" s="1"/>
  <c r="D14" i="41" s="1"/>
  <c r="C11" i="41"/>
  <c r="C12" i="41" s="1"/>
  <c r="C13" i="41" s="1"/>
  <c r="C14" i="41" s="1"/>
  <c r="G10" i="41"/>
  <c r="H10" i="41" s="1"/>
  <c r="I43" i="27"/>
  <c r="I44" i="27" s="1"/>
  <c r="D26" i="40"/>
  <c r="I5" i="41" l="1"/>
  <c r="I6" i="41"/>
  <c r="I7" i="41"/>
  <c r="I8" i="41"/>
  <c r="I9" i="41"/>
  <c r="I10" i="41" l="1"/>
</calcChain>
</file>

<file path=xl/sharedStrings.xml><?xml version="1.0" encoding="utf-8"?>
<sst xmlns="http://schemas.openxmlformats.org/spreadsheetml/2006/main" count="253" uniqueCount="204">
  <si>
    <t>m</t>
  </si>
  <si>
    <t>un</t>
  </si>
  <si>
    <t>1.1</t>
  </si>
  <si>
    <t>TOTAL</t>
  </si>
  <si>
    <t>TOTAL +BDI</t>
  </si>
  <si>
    <t>Item</t>
  </si>
  <si>
    <t>Serviços</t>
  </si>
  <si>
    <t>Un</t>
  </si>
  <si>
    <t>Qt</t>
  </si>
  <si>
    <t>Valores (R$)</t>
  </si>
  <si>
    <t>PUMat</t>
  </si>
  <si>
    <t>PUMO</t>
  </si>
  <si>
    <t>PServ</t>
  </si>
  <si>
    <t>Total</t>
  </si>
  <si>
    <t>5.1</t>
  </si>
  <si>
    <t>5.2</t>
  </si>
  <si>
    <t>Percentual</t>
  </si>
  <si>
    <t>3.1</t>
  </si>
  <si>
    <t>4.1</t>
  </si>
  <si>
    <t>5.3</t>
  </si>
  <si>
    <t>5.4</t>
  </si>
  <si>
    <t>4.2</t>
  </si>
  <si>
    <t>Total + BDI</t>
  </si>
  <si>
    <t>Obra</t>
  </si>
  <si>
    <t>Valor</t>
  </si>
  <si>
    <t>Iluminação</t>
  </si>
  <si>
    <t>h</t>
  </si>
  <si>
    <t>2.1</t>
  </si>
  <si>
    <t>Descrição</t>
  </si>
  <si>
    <t>DEMONSTRATIVO DE COMPOSIÇÃO DO BDI</t>
  </si>
  <si>
    <t>Componentes do BDI indicado pelo Acordão TCU-Plenario nº2622/2013 para obras de "Construção de edificios"</t>
  </si>
  <si>
    <t>Quartil a ser adotado</t>
  </si>
  <si>
    <t>TAXA REPRESENTATIVA DO LUCRO</t>
  </si>
  <si>
    <t>Lucro estimado</t>
  </si>
  <si>
    <t>PARCELAS RELATIVAS A DESPESAS DE RATEIO DA ADM. CENTRAL</t>
  </si>
  <si>
    <t>Administração Central</t>
  </si>
  <si>
    <t>PARCELAS RELATIVAS AS DESPESAS FINANCEIRAS</t>
  </si>
  <si>
    <t>Despesas Financeiras</t>
  </si>
  <si>
    <t>PARCELAS RELATIVAS A SEGUROS, RISCOS E GARANTIAS DE OBRA</t>
  </si>
  <si>
    <t>Seguros + Garantias</t>
  </si>
  <si>
    <t>Riscos</t>
  </si>
  <si>
    <t>PARCELAS RELATIVAS À INCIDENCIA DE TRIBUTOS</t>
  </si>
  <si>
    <t>Imposto sobre Serviços - ISS</t>
  </si>
  <si>
    <t>Impostos que incidem sobre faturamento - PIS</t>
  </si>
  <si>
    <t>Impostos que incidem sobre faturamento - COFINS</t>
  </si>
  <si>
    <t>Contribuição Previdenciaria</t>
  </si>
  <si>
    <r>
      <t xml:space="preserve">BDI = </t>
    </r>
    <r>
      <rPr>
        <u/>
        <sz val="11"/>
        <color theme="1"/>
        <rFont val="Calibri"/>
        <family val="2"/>
        <scheme val="minor"/>
      </rPr>
      <t>(1+("2.1"+"4.1"+"4.2"))x(1+"3.1")x(1+"1.1")</t>
    </r>
    <r>
      <rPr>
        <sz val="11"/>
        <color theme="1"/>
        <rFont val="Calibri"/>
        <family val="2"/>
        <scheme val="minor"/>
      </rPr>
      <t xml:space="preserve"> -1</t>
    </r>
  </si>
  <si>
    <t>(1-("5.1"+"5.2"+"5.3"+"5.4"))</t>
  </si>
  <si>
    <r>
      <rPr>
        <b/>
        <sz val="14"/>
        <color theme="1"/>
        <rFont val="Calibri"/>
        <family val="2"/>
        <scheme val="minor"/>
      </rPr>
      <t>BDI</t>
    </r>
    <r>
      <rPr>
        <sz val="11"/>
        <color theme="1"/>
        <rFont val="Calibri"/>
        <family val="2"/>
        <scheme val="minor"/>
      </rPr>
      <t xml:space="preserve"> adotado</t>
    </r>
  </si>
  <si>
    <t>DEMONSTRATIVO DE COMPOSIÇÃO DA ADMINISTRAÇÃO LOCAL</t>
  </si>
  <si>
    <t>Coeficiente de Adm. Local indicado pelo Acordão TCU-Plenario nº2622/2013 para obras de "Construção de edificios"</t>
  </si>
  <si>
    <t>Quartil Adotado</t>
  </si>
  <si>
    <r>
      <rPr>
        <b/>
        <sz val="14"/>
        <color theme="1"/>
        <rFont val="Calibri"/>
        <family val="2"/>
        <scheme val="minor"/>
      </rPr>
      <t>Taxa Administração local</t>
    </r>
    <r>
      <rPr>
        <sz val="11"/>
        <color theme="1"/>
        <rFont val="Calibri"/>
        <family val="2"/>
        <scheme val="minor"/>
      </rPr>
      <t xml:space="preserve"> adotada</t>
    </r>
  </si>
  <si>
    <t>2.2</t>
  </si>
  <si>
    <t>2.3</t>
  </si>
  <si>
    <t>2.4</t>
  </si>
  <si>
    <t>3.2</t>
  </si>
  <si>
    <t>3.3</t>
  </si>
  <si>
    <t>LISTA DE ITENS SEM CODIGO NA CPOS</t>
  </si>
  <si>
    <t>Custo insumo</t>
  </si>
  <si>
    <t>Fornecedores</t>
  </si>
  <si>
    <t>Custo Medio</t>
  </si>
  <si>
    <t>Leroy Merlin</t>
  </si>
  <si>
    <t>Copafer</t>
  </si>
  <si>
    <t>LedMax</t>
  </si>
  <si>
    <t>Americanas</t>
  </si>
  <si>
    <t>Shoptime</t>
  </si>
  <si>
    <t>s/ cod. 1</t>
  </si>
  <si>
    <t>Luminaria de sobrepor Hermética com corpo e presilhas em PVC grau de proteção minimo IP 65, para lampada LED tubular T8</t>
  </si>
  <si>
    <t>s/ cod. 2</t>
  </si>
  <si>
    <t>s/ cod. 3</t>
  </si>
  <si>
    <t>s/ cod. 4</t>
  </si>
  <si>
    <t>s/ cod. 5</t>
  </si>
  <si>
    <t>s/ cod. 6</t>
  </si>
  <si>
    <t>s/ cod. 7</t>
  </si>
  <si>
    <t>s/ cod. 8</t>
  </si>
  <si>
    <t>s/ cod. 9</t>
  </si>
  <si>
    <t>s/ cod. 10</t>
  </si>
  <si>
    <t>s/ cod. 11</t>
  </si>
  <si>
    <t>s/ cod. 12</t>
  </si>
  <si>
    <t>s/ cod. 13</t>
  </si>
  <si>
    <t>s/ cod. 14</t>
  </si>
  <si>
    <t>s/ cod. 15</t>
  </si>
  <si>
    <t>s/ cod. 16</t>
  </si>
  <si>
    <t>s/ cod. 17</t>
  </si>
  <si>
    <t>s/ cod. 18</t>
  </si>
  <si>
    <t>s/ cod. 19</t>
  </si>
  <si>
    <t>s/ cod. 20</t>
  </si>
  <si>
    <t>Proteções</t>
  </si>
  <si>
    <t>Serviços Gerais</t>
  </si>
  <si>
    <t>Barramento tipo pente bifasico 12p</t>
  </si>
  <si>
    <t>C&amp;C</t>
  </si>
  <si>
    <t>Luxtil</t>
  </si>
  <si>
    <t>Lampada LED tubular E-27, 2000 a 2100lm, 20 a 21W - bivolt</t>
  </si>
  <si>
    <t>3.4</t>
  </si>
  <si>
    <t>3.5</t>
  </si>
  <si>
    <t>Administração</t>
  </si>
  <si>
    <t>Portaria</t>
  </si>
  <si>
    <t>Limpeza</t>
  </si>
  <si>
    <t>Entrada de energia das edificações</t>
  </si>
  <si>
    <t>Plaquetas em plastico ABS ou acrilicas, gravadas com o número do circuito e breve descrição, a ser colada ao lado de cada disjuntor</t>
  </si>
  <si>
    <t>Sinalizar</t>
  </si>
  <si>
    <t>Elo7</t>
  </si>
  <si>
    <t>Construmais</t>
  </si>
  <si>
    <t>Distribuição eletrica e iluminação</t>
  </si>
  <si>
    <t>Refletor LED potência de 100W com 8000lm (minimo), luz branca temperatura da cor 6000k, bivolt, índice de proteção minimo IP 66</t>
  </si>
  <si>
    <t>Etiqueta adesiva para identificação de voltagem de tomadas 110 e 220V</t>
  </si>
  <si>
    <t>Submarino</t>
  </si>
  <si>
    <t/>
  </si>
  <si>
    <t>Projetos</t>
  </si>
  <si>
    <t>FUNDAÇÃO FLORESTAL</t>
  </si>
  <si>
    <t>Edificações/Serviços &gt; Mês*</t>
  </si>
  <si>
    <t>Subtotal</t>
  </si>
  <si>
    <t>Percentual sobre total</t>
  </si>
  <si>
    <t>Subtotal da Obra</t>
  </si>
  <si>
    <t>REFORMA DAS INSTALAÇÕES ELETRICAS E DA REDE DE DISTRIBUIÇÃO E EXECUÇÃO DE SPDA NO PE CARLOS BOTELHO – NÚCLEO SETE BARRAS</t>
  </si>
  <si>
    <t>Instalações Prediais</t>
  </si>
  <si>
    <t>Casa Funcionário</t>
  </si>
  <si>
    <t>Alojamento para Pequisadores</t>
  </si>
  <si>
    <t>Centro de Convivência</t>
  </si>
  <si>
    <t>Sánitario</t>
  </si>
  <si>
    <t>Rede de distribuição</t>
  </si>
  <si>
    <t>Padrão de Entrada</t>
  </si>
  <si>
    <t>Remoções e desconstruções</t>
  </si>
  <si>
    <t>Serviços Iniciais e Complementares</t>
  </si>
  <si>
    <t>B.01.000.010118</t>
  </si>
  <si>
    <t>Global</t>
  </si>
  <si>
    <t>Composição</t>
  </si>
  <si>
    <t>Revisão de Ar condicionado a frio, tipo split piso teto: Substituição de isolamento termico, revisão de rede frigorigina, limpeza de filtro e serpentinas, limpeza de dreno, Verificação e substituição de gás refrigerante.</t>
  </si>
  <si>
    <t>REVISÃO DE REDE DE DRENAGEM</t>
  </si>
  <si>
    <t>Magueira dreno para ar condicionado</t>
  </si>
  <si>
    <t>Cotação de mercado</t>
  </si>
  <si>
    <t>Canaleta para acabamento da rede de dreno de Split, com dimensão  85x70 2m na cor branca</t>
  </si>
  <si>
    <t>Acabamento de canaleta tipo Terminal</t>
  </si>
  <si>
    <t>Parafuso auto-atarraxante/auto-brocante em aço médio carbono, com acabamento zincado brando, de 12 x 38 mm - com arruela de vedação</t>
  </si>
  <si>
    <t>E.03.000.026653</t>
  </si>
  <si>
    <t>REVISÃO DE EQUIPAMENTO DE AR CONDICIONADO A FRIO, TIPO SPLIT PISO TETO 1° e 4° andar</t>
  </si>
  <si>
    <t>REVISÃO DE QUADRO ELETRICO</t>
  </si>
  <si>
    <t>Remoção de disjuntor termomagnético</t>
  </si>
  <si>
    <t>04.19.060</t>
  </si>
  <si>
    <t>Disjuntor termomagnético, bipolar 220/380 V, corrente de 10 A até 50 A</t>
  </si>
  <si>
    <t>37.13.630</t>
  </si>
  <si>
    <t>37.20.010</t>
  </si>
  <si>
    <t>Isolador em epóxi de 1 kV para barramento</t>
  </si>
  <si>
    <t>Cabo de cobre flexível de 6 mm², isolamento 0,6/1kV - isolação HEPR 90°C</t>
  </si>
  <si>
    <t>39.21.040</t>
  </si>
  <si>
    <t>Motor Compressor Rotativo, 220v, Compativel com 12000BTU</t>
  </si>
  <si>
    <t>Ar condicionado a frio, tipo split parede com capacidade de 18.000 BTU/h</t>
  </si>
  <si>
    <t>43.07.340</t>
  </si>
  <si>
    <t>Cj</t>
  </si>
  <si>
    <t>Ar condicionado a frio, tipo split parede com capacidade de 24.000 BTU/h</t>
  </si>
  <si>
    <t>43.07.350</t>
  </si>
  <si>
    <t xml:space="preserve">Encanador para instalação de mangueira dreno, canaleta para acabamento de rede de dreno (será medido por percentual de evolução da instalação) </t>
  </si>
  <si>
    <t>SERVIÇOS PRELIMINARES</t>
  </si>
  <si>
    <t xml:space="preserve">Engenheiro senior de mecânica - parecer tecnico ( Laudo) de avaliação dos equipamentos de ar condicionado </t>
  </si>
  <si>
    <t>B.01.000.020120</t>
  </si>
  <si>
    <t xml:space="preserve">Engenheiro senior de elétrica - parecer tecnico ( Laudo) de avaliação do quadro de distribuição e rede de alimentação eletrica dos equipamentos de Ar condicionado </t>
  </si>
  <si>
    <t>B.01.000.010507</t>
  </si>
  <si>
    <t xml:space="preserve">Montador eletromecânico - para retirar e instalar novo motor compressor (sera medido por compressor instalado) </t>
  </si>
  <si>
    <t>Remoção de entulho de obra com caçamba metálica</t>
  </si>
  <si>
    <t>05.07.060</t>
  </si>
  <si>
    <t>m³</t>
  </si>
  <si>
    <t>Proteção de superfícies em geral com plástico bolha</t>
  </si>
  <si>
    <t>02.03.030</t>
  </si>
  <si>
    <t>m²</t>
  </si>
  <si>
    <t>Limpeza de rede de dutos do primeiro e quarto andar</t>
  </si>
  <si>
    <t>Terminal de pressão/compressão para cabo de 35 mm²</t>
  </si>
  <si>
    <t>39.10.130</t>
  </si>
  <si>
    <t>Terminal de pressão/compressão para cabo de 6 até 10 mm²</t>
  </si>
  <si>
    <t>39.10.060</t>
  </si>
  <si>
    <t>Placa de identificação em acrílico com texto em vinil</t>
  </si>
  <si>
    <t>97.02.190</t>
  </si>
  <si>
    <t>Limpeza final da obra</t>
  </si>
  <si>
    <t>55.01.020</t>
  </si>
  <si>
    <t>1.2</t>
  </si>
  <si>
    <t>1.3</t>
  </si>
  <si>
    <t>1.4</t>
  </si>
  <si>
    <t>1.5</t>
  </si>
  <si>
    <t>LIMPEZA  AR CENTRAL - DUTOS E EQUIPAMENTOS</t>
  </si>
  <si>
    <t>Revisão e execução de limpeza em equipamentos do sistema de ar condicionado central no 1º e 4º Andar (3 unid. RAH-1512 e 3 unid. RAH-1011L)</t>
  </si>
  <si>
    <t>4.3</t>
  </si>
  <si>
    <t>4.4</t>
  </si>
  <si>
    <t>4.5</t>
  </si>
  <si>
    <t>4.6</t>
  </si>
  <si>
    <t>4.7</t>
  </si>
  <si>
    <t>4.8</t>
  </si>
  <si>
    <t>Boletim CDHU 180</t>
  </si>
  <si>
    <t>01.17.121</t>
  </si>
  <si>
    <t>39.02.016</t>
  </si>
  <si>
    <t>Cabo de cobre de 2,5 mm², isolamento 750 V - isolação em PVC 70°C</t>
  </si>
  <si>
    <t>4.9</t>
  </si>
  <si>
    <t>4.10</t>
  </si>
  <si>
    <t>39.02.010</t>
  </si>
  <si>
    <t>Cabo de cobre de 1,5 mm², isolamento 750 V - isolação em PVC 70°C</t>
  </si>
  <si>
    <t>Projeto executivo de instalações elétricas em formato A0</t>
  </si>
  <si>
    <t>B.01.000.020119</t>
  </si>
  <si>
    <t xml:space="preserve">SERVIÇO </t>
  </si>
  <si>
    <t>VALORES EM R$</t>
  </si>
  <si>
    <t xml:space="preserve"> Mês 1</t>
  </si>
  <si>
    <t>Mês 2</t>
  </si>
  <si>
    <t>% Total</t>
  </si>
  <si>
    <t>Subtotal desembolso mensal</t>
  </si>
  <si>
    <t>Subtotal com ADM e BDI</t>
  </si>
  <si>
    <t>CRONOGRAMA FÍSICO FINANCEIRO MANUTENÇÃO DO SISTEMA DE CLIMATIZAÇÃO DA SEDE DA FUNDAÇÃO FLORESTAL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</si>
</sst>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_(* #,##0.00_);_(* \(#,##0.00\);_(* &quot;-&quot;??_);_(@_)"/>
    <numFmt numFmtId="166" formatCode="_ * #,##0.00_)\ _R_$_ ;_ * \(#,##0.00\)\ _R_$_ ;_ * &quot;-&quot;??_)\ _R_$_ ;_ @_ "/>
    <numFmt numFmtId="167" formatCode="_-&quot;R$&quot;* #,##0.000_-;\-&quot;R$&quot;* #,##0.000_-;_-&quot;R$&quot;* &quot;-&quot;??_-;_-@_-"/>
    <numFmt numFmtId="168" formatCode="_-* #,##0_-;\-* #,##0_-;_-* &quot;-&quot;??_-;_-@_-"/>
  </numFmts>
  <fonts count="4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Ecofont Vera Sans"/>
      <family val="2"/>
    </font>
    <font>
      <sz val="11"/>
      <color indexed="8"/>
      <name val="Calibri"/>
      <family val="2"/>
      <scheme val="minor"/>
    </font>
    <font>
      <b/>
      <sz val="11"/>
      <color theme="1"/>
      <name val="Ecofont Vera Sans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b/>
      <sz val="11"/>
      <name val="Arial"/>
      <family val="2"/>
    </font>
    <font>
      <sz val="11"/>
      <color theme="0"/>
      <name val="Ecofont Vera Sans"/>
      <family val="2"/>
    </font>
    <font>
      <sz val="11"/>
      <color rgb="FF006100"/>
      <name val="Ecofont Vera Sans"/>
      <family val="2"/>
    </font>
    <font>
      <b/>
      <sz val="11"/>
      <color rgb="FFFA7D00"/>
      <name val="Ecofont Vera Sans"/>
      <family val="2"/>
    </font>
    <font>
      <b/>
      <sz val="11"/>
      <color theme="0"/>
      <name val="Ecofont Vera Sans"/>
      <family val="2"/>
    </font>
    <font>
      <sz val="11"/>
      <color rgb="FFFA7D00"/>
      <name val="Ecofont Vera Sans"/>
      <family val="2"/>
    </font>
    <font>
      <sz val="11"/>
      <color rgb="FF3F3F76"/>
      <name val="Ecofont Vera Sans"/>
      <family val="2"/>
    </font>
    <font>
      <sz val="11"/>
      <color rgb="FF9C0006"/>
      <name val="Ecofont Vera Sans"/>
      <family val="2"/>
    </font>
    <font>
      <sz val="11"/>
      <color rgb="FF9C6500"/>
      <name val="Ecofont Vera Sans"/>
      <family val="2"/>
    </font>
    <font>
      <sz val="11"/>
      <color rgb="FF000000"/>
      <name val="Calibri"/>
      <family val="2"/>
      <scheme val="minor"/>
    </font>
    <font>
      <b/>
      <sz val="11"/>
      <color rgb="FF3F3F3F"/>
      <name val="Ecofont Vera Sans"/>
      <family val="2"/>
    </font>
    <font>
      <sz val="11"/>
      <color rgb="FFFF0000"/>
      <name val="Ecofont Vera Sans"/>
      <family val="2"/>
    </font>
    <font>
      <i/>
      <sz val="11"/>
      <color rgb="FF7F7F7F"/>
      <name val="Ecofont Vera Sans"/>
      <family val="2"/>
    </font>
    <font>
      <b/>
      <sz val="15"/>
      <color theme="3"/>
      <name val="Ecofont Vera Sans"/>
      <family val="2"/>
    </font>
    <font>
      <b/>
      <sz val="13"/>
      <color theme="3"/>
      <name val="Ecofont Vera Sans"/>
      <family val="2"/>
    </font>
    <font>
      <b/>
      <sz val="11"/>
      <color theme="3"/>
      <name val="Ecofont Vera Sans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indexed="8"/>
      <name val="Ecofont Vera Sans"/>
      <family val="2"/>
    </font>
    <font>
      <sz val="8"/>
      <name val="Arial"/>
      <family val="2"/>
    </font>
    <font>
      <b/>
      <sz val="10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4"/>
      <name val="Arial"/>
      <family val="2"/>
    </font>
    <font>
      <sz val="14"/>
      <color theme="1"/>
      <name val="Arial"/>
      <family val="2"/>
    </font>
    <font>
      <b/>
      <sz val="14"/>
      <color theme="1"/>
      <name val="Arial"/>
      <family val="2"/>
    </font>
  </fonts>
  <fills count="4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</patternFill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6" tint="0.39997558519241921"/>
        <bgColor indexed="64"/>
      </patternFill>
    </fill>
  </fills>
  <borders count="95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thin">
        <color indexed="64"/>
      </left>
      <right style="thin">
        <color auto="1"/>
      </right>
      <top/>
      <bottom/>
      <diagonal/>
    </border>
    <border>
      <left style="thin">
        <color indexed="64"/>
      </left>
      <right style="thin">
        <color auto="1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medium">
        <color indexed="64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/>
      <right style="medium">
        <color indexed="64"/>
      </right>
      <top style="hair">
        <color indexed="64"/>
      </top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thin">
        <color auto="1"/>
      </top>
      <bottom style="hair">
        <color auto="1"/>
      </bottom>
      <diagonal/>
    </border>
    <border>
      <left/>
      <right style="medium">
        <color indexed="64"/>
      </right>
      <top style="thin">
        <color auto="1"/>
      </top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/>
      <right style="medium">
        <color indexed="64"/>
      </right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medium">
        <color indexed="64"/>
      </bottom>
      <diagonal/>
    </border>
    <border>
      <left/>
      <right/>
      <top style="hair">
        <color auto="1"/>
      </top>
      <bottom style="medium">
        <color indexed="64"/>
      </bottom>
      <diagonal/>
    </border>
    <border>
      <left style="hair">
        <color auto="1"/>
      </left>
      <right/>
      <top style="hair">
        <color auto="1"/>
      </top>
      <bottom style="medium">
        <color indexed="64"/>
      </bottom>
      <diagonal/>
    </border>
    <border>
      <left/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</borders>
  <cellStyleXfs count="64">
    <xf numFmtId="0" fontId="0" fillId="0" borderId="0"/>
    <xf numFmtId="43" fontId="1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3" fillId="0" borderId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3" fillId="0" borderId="0"/>
    <xf numFmtId="164" fontId="5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15" fillId="19" borderId="0" applyNumberFormat="0" applyBorder="0" applyAlignment="0" applyProtection="0"/>
    <xf numFmtId="0" fontId="15" fillId="23" borderId="0" applyNumberFormat="0" applyBorder="0" applyAlignment="0" applyProtection="0"/>
    <xf numFmtId="0" fontId="15" fillId="27" borderId="0" applyNumberFormat="0" applyBorder="0" applyAlignment="0" applyProtection="0"/>
    <xf numFmtId="0" fontId="15" fillId="31" borderId="0" applyNumberFormat="0" applyBorder="0" applyAlignment="0" applyProtection="0"/>
    <xf numFmtId="0" fontId="15" fillId="35" borderId="0" applyNumberFormat="0" applyBorder="0" applyAlignment="0" applyProtection="0"/>
    <xf numFmtId="0" fontId="15" fillId="39" borderId="0" applyNumberFormat="0" applyBorder="0" applyAlignment="0" applyProtection="0"/>
    <xf numFmtId="0" fontId="16" fillId="9" borderId="0" applyNumberFormat="0" applyBorder="0" applyAlignment="0" applyProtection="0"/>
    <xf numFmtId="0" fontId="17" fillId="13" borderId="19" applyNumberFormat="0" applyAlignment="0" applyProtection="0"/>
    <xf numFmtId="0" fontId="18" fillId="14" borderId="22" applyNumberFormat="0" applyAlignment="0" applyProtection="0"/>
    <xf numFmtId="0" fontId="19" fillId="0" borderId="21" applyNumberFormat="0" applyFill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36" borderId="0" applyNumberFormat="0" applyBorder="0" applyAlignment="0" applyProtection="0"/>
    <xf numFmtId="0" fontId="20" fillId="12" borderId="19" applyNumberFormat="0" applyAlignment="0" applyProtection="0"/>
    <xf numFmtId="0" fontId="21" fillId="10" borderId="0" applyNumberFormat="0" applyBorder="0" applyAlignment="0" applyProtection="0"/>
    <xf numFmtId="0" fontId="22" fillId="11" borderId="0" applyNumberFormat="0" applyBorder="0" applyAlignment="0" applyProtection="0"/>
    <xf numFmtId="0" fontId="3" fillId="0" borderId="0"/>
    <xf numFmtId="0" fontId="23" fillId="0" borderId="0"/>
    <xf numFmtId="0" fontId="1" fillId="0" borderId="0"/>
    <xf numFmtId="0" fontId="1" fillId="0" borderId="0"/>
    <xf numFmtId="0" fontId="1" fillId="15" borderId="23" applyNumberFormat="0" applyFont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4" fillId="13" borderId="20" applyNumberFormat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16" applyNumberFormat="0" applyFill="0" applyAlignment="0" applyProtection="0"/>
    <xf numFmtId="0" fontId="28" fillId="0" borderId="17" applyNumberFormat="0" applyFill="0" applyAlignment="0" applyProtection="0"/>
    <xf numFmtId="0" fontId="29" fillId="0" borderId="18" applyNumberFormat="0" applyFill="0" applyAlignment="0" applyProtection="0"/>
    <xf numFmtId="0" fontId="29" fillId="0" borderId="0" applyNumberFormat="0" applyFill="0" applyBorder="0" applyAlignment="0" applyProtection="0"/>
    <xf numFmtId="0" fontId="4" fillId="0" borderId="24" applyNumberFormat="0" applyFill="0" applyAlignment="0" applyProtection="0"/>
    <xf numFmtId="0" fontId="33" fillId="0" borderId="0"/>
  </cellStyleXfs>
  <cellXfs count="289">
    <xf numFmtId="0" fontId="0" fillId="0" borderId="0" xfId="0"/>
    <xf numFmtId="0" fontId="0" fillId="4" borderId="0" xfId="0" applyFill="1"/>
    <xf numFmtId="0" fontId="8" fillId="4" borderId="0" xfId="0" applyFont="1" applyFill="1" applyAlignment="1">
      <alignment horizontal="center" vertical="center" wrapText="1"/>
    </xf>
    <xf numFmtId="0" fontId="9" fillId="7" borderId="0" xfId="0" applyFont="1" applyFill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0" fillId="8" borderId="1" xfId="0" applyFill="1" applyBorder="1" applyAlignment="1">
      <alignment horizontal="center" vertical="center"/>
    </xf>
    <xf numFmtId="0" fontId="0" fillId="8" borderId="2" xfId="0" applyFill="1" applyBorder="1"/>
    <xf numFmtId="0" fontId="0" fillId="8" borderId="3" xfId="0" applyFill="1" applyBorder="1"/>
    <xf numFmtId="0" fontId="0" fillId="4" borderId="1" xfId="0" applyFill="1" applyBorder="1" applyAlignment="1">
      <alignment horizontal="center" vertical="center"/>
    </xf>
    <xf numFmtId="0" fontId="0" fillId="4" borderId="1" xfId="0" applyFill="1" applyBorder="1"/>
    <xf numFmtId="10" fontId="0" fillId="4" borderId="1" xfId="4" applyNumberFormat="1" applyFont="1" applyFill="1" applyBorder="1"/>
    <xf numFmtId="10" fontId="0" fillId="7" borderId="1" xfId="4" applyNumberFormat="1" applyFont="1" applyFill="1" applyBorder="1"/>
    <xf numFmtId="10" fontId="7" fillId="4" borderId="14" xfId="4" applyNumberFormat="1" applyFont="1" applyFill="1" applyBorder="1" applyAlignment="1">
      <alignment horizontal="center" vertical="center" wrapText="1"/>
    </xf>
    <xf numFmtId="0" fontId="0" fillId="4" borderId="0" xfId="0" applyFill="1" applyAlignment="1">
      <alignment vertical="center"/>
    </xf>
    <xf numFmtId="0" fontId="0" fillId="7" borderId="1" xfId="4" applyNumberFormat="1" applyFont="1" applyFill="1" applyBorder="1" applyAlignment="1">
      <alignment horizontal="center" vertical="center"/>
    </xf>
    <xf numFmtId="10" fontId="7" fillId="4" borderId="15" xfId="4" applyNumberFormat="1" applyFont="1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13" fillId="0" borderId="0" xfId="15"/>
    <xf numFmtId="0" fontId="13" fillId="40" borderId="11" xfId="15" applyFill="1" applyBorder="1" applyAlignment="1">
      <alignment horizontal="center" vertical="center"/>
    </xf>
    <xf numFmtId="0" fontId="5" fillId="40" borderId="11" xfId="15" applyFont="1" applyFill="1" applyBorder="1" applyAlignment="1">
      <alignment horizontal="center" vertical="center"/>
    </xf>
    <xf numFmtId="0" fontId="5" fillId="40" borderId="11" xfId="15" applyFont="1" applyFill="1" applyBorder="1" applyAlignment="1">
      <alignment horizontal="center" vertical="center"/>
    </xf>
    <xf numFmtId="0" fontId="0" fillId="40" borderId="11" xfId="0" applyFill="1" applyBorder="1" applyAlignment="1">
      <alignment horizontal="center" vertical="center"/>
    </xf>
    <xf numFmtId="168" fontId="31" fillId="4" borderId="25" xfId="14" applyNumberFormat="1" applyFont="1" applyFill="1" applyBorder="1" applyAlignment="1">
      <alignment horizontal="centerContinuous" vertical="center"/>
    </xf>
    <xf numFmtId="168" fontId="31" fillId="0" borderId="26" xfId="14" applyNumberFormat="1" applyFont="1" applyBorder="1" applyAlignment="1">
      <alignment horizontal="centerContinuous" vertical="center"/>
    </xf>
    <xf numFmtId="168" fontId="31" fillId="0" borderId="27" xfId="14" applyNumberFormat="1" applyFont="1" applyBorder="1" applyAlignment="1">
      <alignment horizontal="centerContinuous" vertical="center"/>
    </xf>
    <xf numFmtId="168" fontId="32" fillId="0" borderId="0" xfId="14" applyNumberFormat="1" applyFont="1" applyBorder="1" applyAlignment="1">
      <alignment vertical="center"/>
    </xf>
    <xf numFmtId="168" fontId="31" fillId="4" borderId="26" xfId="14" applyNumberFormat="1" applyFont="1" applyFill="1" applyBorder="1" applyAlignment="1">
      <alignment horizontal="centerContinuous" vertical="center"/>
    </xf>
    <xf numFmtId="168" fontId="31" fillId="4" borderId="27" xfId="14" applyNumberFormat="1" applyFont="1" applyFill="1" applyBorder="1" applyAlignment="1">
      <alignment horizontal="centerContinuous" vertical="center"/>
    </xf>
    <xf numFmtId="168" fontId="32" fillId="4" borderId="0" xfId="14" applyNumberFormat="1" applyFont="1" applyFill="1" applyBorder="1" applyAlignment="1">
      <alignment horizontal="center" vertical="center"/>
    </xf>
    <xf numFmtId="168" fontId="31" fillId="41" borderId="28" xfId="14" applyNumberFormat="1" applyFont="1" applyFill="1" applyBorder="1" applyAlignment="1">
      <alignment horizontal="center" vertical="center" wrapText="1"/>
    </xf>
    <xf numFmtId="168" fontId="31" fillId="41" borderId="29" xfId="14" applyNumberFormat="1" applyFont="1" applyFill="1" applyBorder="1" applyAlignment="1">
      <alignment horizontal="left" vertical="center" wrapText="1"/>
    </xf>
    <xf numFmtId="168" fontId="31" fillId="41" borderId="29" xfId="14" applyNumberFormat="1" applyFont="1" applyFill="1" applyBorder="1" applyAlignment="1">
      <alignment horizontal="left" vertical="center" wrapText="1" indent="5"/>
    </xf>
    <xf numFmtId="168" fontId="31" fillId="41" borderId="29" xfId="14" applyNumberFormat="1" applyFont="1" applyFill="1" applyBorder="1" applyAlignment="1">
      <alignment vertical="center" wrapText="1"/>
    </xf>
    <xf numFmtId="168" fontId="31" fillId="41" borderId="30" xfId="14" applyNumberFormat="1" applyFont="1" applyFill="1" applyBorder="1" applyAlignment="1">
      <alignment horizontal="center" vertical="center" wrapText="1"/>
    </xf>
    <xf numFmtId="168" fontId="31" fillId="41" borderId="29" xfId="14" applyNumberFormat="1" applyFont="1" applyFill="1" applyBorder="1" applyAlignment="1">
      <alignment horizontal="center" vertical="center" wrapText="1"/>
    </xf>
    <xf numFmtId="168" fontId="31" fillId="41" borderId="31" xfId="14" applyNumberFormat="1" applyFont="1" applyFill="1" applyBorder="1" applyAlignment="1">
      <alignment horizontal="center" vertical="center" wrapText="1"/>
    </xf>
    <xf numFmtId="168" fontId="31" fillId="0" borderId="0" xfId="14" applyNumberFormat="1" applyFont="1" applyBorder="1" applyAlignment="1">
      <alignment horizontal="center" vertical="center" wrapText="1"/>
    </xf>
    <xf numFmtId="168" fontId="32" fillId="0" borderId="32" xfId="14" applyNumberFormat="1" applyFont="1" applyBorder="1" applyAlignment="1">
      <alignment horizontal="left" vertical="center"/>
    </xf>
    <xf numFmtId="168" fontId="32" fillId="0" borderId="32" xfId="14" applyNumberFormat="1" applyFont="1" applyBorder="1" applyAlignment="1">
      <alignment vertical="center"/>
    </xf>
    <xf numFmtId="168" fontId="31" fillId="4" borderId="33" xfId="14" applyNumberFormat="1" applyFont="1" applyFill="1" applyBorder="1" applyAlignment="1">
      <alignment vertical="center"/>
    </xf>
    <xf numFmtId="168" fontId="5" fillId="4" borderId="32" xfId="14" applyNumberFormat="1" applyFont="1" applyFill="1" applyBorder="1" applyAlignment="1">
      <alignment horizontal="center" vertical="center"/>
    </xf>
    <xf numFmtId="168" fontId="32" fillId="4" borderId="32" xfId="14" applyNumberFormat="1" applyFont="1" applyFill="1" applyBorder="1" applyAlignment="1">
      <alignment vertical="center"/>
    </xf>
    <xf numFmtId="168" fontId="31" fillId="4" borderId="32" xfId="14" applyNumberFormat="1" applyFont="1" applyFill="1" applyBorder="1" applyAlignment="1">
      <alignment horizontal="right" vertical="center"/>
    </xf>
    <xf numFmtId="10" fontId="32" fillId="0" borderId="34" xfId="4" applyNumberFormat="1" applyFont="1" applyBorder="1" applyAlignment="1">
      <alignment vertical="center"/>
    </xf>
    <xf numFmtId="168" fontId="5" fillId="4" borderId="35" xfId="14" applyNumberFormat="1" applyFont="1" applyFill="1" applyBorder="1" applyAlignment="1">
      <alignment horizontal="center" vertical="center"/>
    </xf>
    <xf numFmtId="168" fontId="32" fillId="0" borderId="36" xfId="14" applyNumberFormat="1" applyFont="1" applyBorder="1" applyAlignment="1">
      <alignment horizontal="left" vertical="center"/>
    </xf>
    <xf numFmtId="168" fontId="32" fillId="0" borderId="36" xfId="14" applyNumberFormat="1" applyFont="1" applyBorder="1" applyAlignment="1">
      <alignment vertical="center"/>
    </xf>
    <xf numFmtId="168" fontId="31" fillId="4" borderId="37" xfId="14" applyNumberFormat="1" applyFont="1" applyFill="1" applyBorder="1" applyAlignment="1">
      <alignment vertical="center"/>
    </xf>
    <xf numFmtId="168" fontId="5" fillId="4" borderId="36" xfId="14" applyNumberFormat="1" applyFont="1" applyFill="1" applyBorder="1" applyAlignment="1">
      <alignment horizontal="center" vertical="center"/>
    </xf>
    <xf numFmtId="168" fontId="32" fillId="4" borderId="36" xfId="14" applyNumberFormat="1" applyFont="1" applyFill="1" applyBorder="1" applyAlignment="1">
      <alignment vertical="center"/>
    </xf>
    <xf numFmtId="168" fontId="31" fillId="4" borderId="36" xfId="14" applyNumberFormat="1" applyFont="1" applyFill="1" applyBorder="1" applyAlignment="1">
      <alignment horizontal="right" vertical="center"/>
    </xf>
    <xf numFmtId="10" fontId="32" fillId="0" borderId="38" xfId="4" applyNumberFormat="1" applyFont="1" applyBorder="1" applyAlignment="1">
      <alignment vertical="center"/>
    </xf>
    <xf numFmtId="168" fontId="32" fillId="0" borderId="0" xfId="14" applyNumberFormat="1" applyFont="1" applyBorder="1" applyAlignment="1">
      <alignment horizontal="left" vertical="center"/>
    </xf>
    <xf numFmtId="168" fontId="31" fillId="42" borderId="39" xfId="14" applyNumberFormat="1" applyFont="1" applyFill="1" applyBorder="1" applyAlignment="1">
      <alignment horizontal="center" vertical="center"/>
    </xf>
    <xf numFmtId="168" fontId="31" fillId="42" borderId="13" xfId="14" applyNumberFormat="1" applyFont="1" applyFill="1" applyBorder="1" applyAlignment="1">
      <alignment horizontal="left" vertical="center"/>
    </xf>
    <xf numFmtId="168" fontId="31" fillId="42" borderId="13" xfId="14" applyNumberFormat="1" applyFont="1" applyFill="1" applyBorder="1" applyAlignment="1">
      <alignment vertical="center"/>
    </xf>
    <xf numFmtId="168" fontId="31" fillId="42" borderId="40" xfId="14" applyNumberFormat="1" applyFont="1" applyFill="1" applyBorder="1" applyAlignment="1">
      <alignment vertical="center"/>
    </xf>
    <xf numFmtId="168" fontId="31" fillId="41" borderId="13" xfId="14" applyNumberFormat="1" applyFont="1" applyFill="1" applyBorder="1" applyAlignment="1">
      <alignment vertical="center"/>
    </xf>
    <xf numFmtId="9" fontId="31" fillId="42" borderId="41" xfId="4" applyFont="1" applyFill="1" applyBorder="1" applyAlignment="1">
      <alignment vertical="center"/>
    </xf>
    <xf numFmtId="168" fontId="32" fillId="4" borderId="42" xfId="14" applyNumberFormat="1" applyFont="1" applyFill="1" applyBorder="1" applyAlignment="1">
      <alignment horizontal="center" vertical="center"/>
    </xf>
    <xf numFmtId="168" fontId="31" fillId="0" borderId="0" xfId="14" applyNumberFormat="1" applyFont="1" applyBorder="1" applyAlignment="1">
      <alignment horizontal="left" vertical="center"/>
    </xf>
    <xf numFmtId="168" fontId="31" fillId="0" borderId="0" xfId="14" applyNumberFormat="1" applyFont="1" applyBorder="1" applyAlignment="1">
      <alignment vertical="center"/>
    </xf>
    <xf numFmtId="168" fontId="31" fillId="4" borderId="0" xfId="14" applyNumberFormat="1" applyFont="1" applyFill="1" applyBorder="1" applyAlignment="1">
      <alignment vertical="center"/>
    </xf>
    <xf numFmtId="168" fontId="31" fillId="4" borderId="43" xfId="14" applyNumberFormat="1" applyFont="1" applyFill="1" applyBorder="1" applyAlignment="1">
      <alignment vertical="center"/>
    </xf>
    <xf numFmtId="168" fontId="32" fillId="4" borderId="44" xfId="14" applyNumberFormat="1" applyFont="1" applyFill="1" applyBorder="1" applyAlignment="1">
      <alignment horizontal="center" vertical="center"/>
    </xf>
    <xf numFmtId="168" fontId="31" fillId="0" borderId="45" xfId="14" applyNumberFormat="1" applyFont="1" applyBorder="1" applyAlignment="1">
      <alignment horizontal="left" vertical="center"/>
    </xf>
    <xf numFmtId="168" fontId="31" fillId="0" borderId="45" xfId="14" applyNumberFormat="1" applyFont="1" applyBorder="1" applyAlignment="1">
      <alignment vertical="center"/>
    </xf>
    <xf numFmtId="168" fontId="31" fillId="4" borderId="45" xfId="14" applyNumberFormat="1" applyFont="1" applyFill="1" applyBorder="1" applyAlignment="1">
      <alignment vertical="center"/>
    </xf>
    <xf numFmtId="168" fontId="31" fillId="4" borderId="46" xfId="14" applyNumberFormat="1" applyFont="1" applyFill="1" applyBorder="1" applyAlignment="1">
      <alignment vertical="center"/>
    </xf>
    <xf numFmtId="168" fontId="31" fillId="41" borderId="39" xfId="14" applyNumberFormat="1" applyFont="1" applyFill="1" applyBorder="1" applyAlignment="1">
      <alignment horizontal="center" vertical="center"/>
    </xf>
    <xf numFmtId="168" fontId="31" fillId="41" borderId="13" xfId="14" applyNumberFormat="1" applyFont="1" applyFill="1" applyBorder="1" applyAlignment="1">
      <alignment horizontal="left" vertical="center"/>
    </xf>
    <xf numFmtId="168" fontId="31" fillId="41" borderId="40" xfId="14" applyNumberFormat="1" applyFont="1" applyFill="1" applyBorder="1" applyAlignment="1">
      <alignment vertical="center"/>
    </xf>
    <xf numFmtId="168" fontId="31" fillId="41" borderId="47" xfId="14" applyNumberFormat="1" applyFont="1" applyFill="1" applyBorder="1" applyAlignment="1">
      <alignment vertical="center"/>
    </xf>
    <xf numFmtId="168" fontId="32" fillId="4" borderId="48" xfId="14" applyNumberFormat="1" applyFont="1" applyFill="1" applyBorder="1" applyAlignment="1">
      <alignment horizontal="left" vertical="center"/>
    </xf>
    <xf numFmtId="168" fontId="32" fillId="0" borderId="49" xfId="14" applyNumberFormat="1" applyFont="1" applyBorder="1" applyAlignment="1">
      <alignment vertical="center"/>
    </xf>
    <xf numFmtId="10" fontId="32" fillId="0" borderId="49" xfId="4" applyNumberFormat="1" applyFont="1" applyBorder="1" applyAlignment="1">
      <alignment vertical="center"/>
    </xf>
    <xf numFmtId="168" fontId="32" fillId="0" borderId="50" xfId="14" applyNumberFormat="1" applyFont="1" applyBorder="1" applyAlignment="1">
      <alignment vertical="center"/>
    </xf>
    <xf numFmtId="168" fontId="5" fillId="4" borderId="42" xfId="14" applyNumberFormat="1" applyFont="1" applyFill="1" applyBorder="1" applyAlignment="1">
      <alignment horizontal="center" vertical="center"/>
    </xf>
    <xf numFmtId="168" fontId="5" fillId="4" borderId="0" xfId="14" applyNumberFormat="1" applyFont="1" applyFill="1" applyBorder="1" applyAlignment="1">
      <alignment horizontal="center" vertical="center"/>
    </xf>
    <xf numFmtId="168" fontId="32" fillId="4" borderId="0" xfId="14" applyNumberFormat="1" applyFont="1" applyFill="1" applyBorder="1" applyAlignment="1">
      <alignment vertical="center"/>
    </xf>
    <xf numFmtId="168" fontId="31" fillId="4" borderId="0" xfId="14" applyNumberFormat="1" applyFont="1" applyFill="1" applyBorder="1" applyAlignment="1">
      <alignment horizontal="right" vertical="center"/>
    </xf>
    <xf numFmtId="10" fontId="32" fillId="0" borderId="51" xfId="4" applyNumberFormat="1" applyFont="1" applyBorder="1" applyAlignment="1">
      <alignment vertical="center"/>
    </xf>
    <xf numFmtId="43" fontId="32" fillId="0" borderId="0" xfId="14" applyNumberFormat="1" applyFont="1" applyBorder="1" applyAlignment="1">
      <alignment vertical="center"/>
    </xf>
    <xf numFmtId="0" fontId="35" fillId="0" borderId="0" xfId="0" applyFont="1"/>
    <xf numFmtId="43" fontId="14" fillId="3" borderId="1" xfId="1" applyNumberFormat="1" applyFont="1" applyFill="1" applyBorder="1" applyAlignment="1">
      <alignment horizontal="center" vertical="center" wrapText="1"/>
    </xf>
    <xf numFmtId="0" fontId="36" fillId="2" borderId="2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vertical="center" wrapText="1"/>
    </xf>
    <xf numFmtId="0" fontId="37" fillId="2" borderId="4" xfId="0" applyFont="1" applyFill="1" applyBorder="1" applyAlignment="1">
      <alignment horizontal="center" vertical="center" wrapText="1"/>
    </xf>
    <xf numFmtId="4" fontId="37" fillId="2" borderId="4" xfId="1" applyNumberFormat="1" applyFont="1" applyFill="1" applyBorder="1" applyAlignment="1">
      <alignment horizontal="center" vertical="center" wrapText="1"/>
    </xf>
    <xf numFmtId="2" fontId="37" fillId="2" borderId="4" xfId="1" applyNumberFormat="1" applyFont="1" applyFill="1" applyBorder="1" applyAlignment="1">
      <alignment horizontal="right" vertical="center" wrapText="1"/>
    </xf>
    <xf numFmtId="2" fontId="37" fillId="2" borderId="3" xfId="1" applyNumberFormat="1" applyFont="1" applyFill="1" applyBorder="1" applyAlignment="1">
      <alignment horizontal="right" vertical="center" wrapText="1"/>
    </xf>
    <xf numFmtId="0" fontId="35" fillId="0" borderId="0" xfId="0" applyFont="1" applyAlignment="1">
      <alignment wrapText="1"/>
    </xf>
    <xf numFmtId="43" fontId="36" fillId="0" borderId="4" xfId="1" applyNumberFormat="1" applyFont="1" applyFill="1" applyBorder="1" applyAlignment="1">
      <alignment vertical="center" wrapText="1"/>
    </xf>
    <xf numFmtId="0" fontId="36" fillId="0" borderId="4" xfId="0" applyNumberFormat="1" applyFont="1" applyFill="1" applyBorder="1" applyAlignment="1" applyProtection="1">
      <alignment vertical="center" wrapText="1"/>
      <protection locked="0"/>
    </xf>
    <xf numFmtId="0" fontId="34" fillId="3" borderId="5" xfId="0" applyFont="1" applyFill="1" applyBorder="1" applyAlignment="1">
      <alignment horizontal="center" vertical="center"/>
    </xf>
    <xf numFmtId="0" fontId="35" fillId="3" borderId="5" xfId="0" applyFont="1" applyFill="1" applyBorder="1" applyAlignment="1">
      <alignment horizontal="center" vertical="center"/>
    </xf>
    <xf numFmtId="43" fontId="35" fillId="3" borderId="5" xfId="0" applyNumberFormat="1" applyFont="1" applyFill="1" applyBorder="1" applyAlignment="1">
      <alignment horizontal="center" vertical="center"/>
    </xf>
    <xf numFmtId="43" fontId="35" fillId="3" borderId="5" xfId="0" applyNumberFormat="1" applyFont="1" applyFill="1" applyBorder="1" applyAlignment="1">
      <alignment vertical="center"/>
    </xf>
    <xf numFmtId="43" fontId="34" fillId="3" borderId="6" xfId="0" applyNumberFormat="1" applyFont="1" applyFill="1" applyBorder="1" applyAlignment="1">
      <alignment vertical="center"/>
    </xf>
    <xf numFmtId="0" fontId="34" fillId="3" borderId="7" xfId="0" applyFont="1" applyFill="1" applyBorder="1" applyAlignment="1">
      <alignment horizontal="center" vertical="center"/>
    </xf>
    <xf numFmtId="0" fontId="35" fillId="3" borderId="7" xfId="0" applyFont="1" applyFill="1" applyBorder="1" applyAlignment="1">
      <alignment horizontal="center" vertical="center"/>
    </xf>
    <xf numFmtId="43" fontId="35" fillId="3" borderId="7" xfId="0" applyNumberFormat="1" applyFont="1" applyFill="1" applyBorder="1" applyAlignment="1">
      <alignment horizontal="center" vertical="center"/>
    </xf>
    <xf numFmtId="43" fontId="35" fillId="3" borderId="7" xfId="0" applyNumberFormat="1" applyFont="1" applyFill="1" applyBorder="1" applyAlignment="1">
      <alignment vertical="center"/>
    </xf>
    <xf numFmtId="43" fontId="34" fillId="3" borderId="8" xfId="0" applyNumberFormat="1" applyFont="1" applyFill="1" applyBorder="1" applyAlignment="1">
      <alignment vertical="center"/>
    </xf>
    <xf numFmtId="10" fontId="35" fillId="0" borderId="0" xfId="0" applyNumberFormat="1" applyFont="1"/>
    <xf numFmtId="0" fontId="34" fillId="3" borderId="4" xfId="0" applyFont="1" applyFill="1" applyBorder="1" applyAlignment="1">
      <alignment horizontal="center" vertical="center"/>
    </xf>
    <xf numFmtId="0" fontId="35" fillId="3" borderId="4" xfId="0" applyFont="1" applyFill="1" applyBorder="1" applyAlignment="1">
      <alignment horizontal="center" vertical="center"/>
    </xf>
    <xf numFmtId="43" fontId="35" fillId="3" borderId="4" xfId="0" applyNumberFormat="1" applyFont="1" applyFill="1" applyBorder="1" applyAlignment="1">
      <alignment horizontal="center" vertical="center"/>
    </xf>
    <xf numFmtId="43" fontId="35" fillId="3" borderId="4" xfId="0" applyNumberFormat="1" applyFont="1" applyFill="1" applyBorder="1" applyAlignment="1">
      <alignment vertical="center"/>
    </xf>
    <xf numFmtId="43" fontId="34" fillId="3" borderId="2" xfId="0" applyNumberFormat="1" applyFont="1" applyFill="1" applyBorder="1" applyAlignment="1">
      <alignment vertical="center"/>
    </xf>
    <xf numFmtId="0" fontId="35" fillId="0" borderId="0" xfId="0" applyFont="1" applyAlignment="1">
      <alignment horizontal="center"/>
    </xf>
    <xf numFmtId="43" fontId="35" fillId="0" borderId="0" xfId="0" applyNumberFormat="1" applyFont="1"/>
    <xf numFmtId="0" fontId="37" fillId="0" borderId="3" xfId="2" applyFont="1" applyBorder="1" applyAlignment="1">
      <alignment horizontal="center" vertical="center"/>
    </xf>
    <xf numFmtId="0" fontId="37" fillId="0" borderId="3" xfId="2" applyFont="1" applyBorder="1" applyAlignment="1">
      <alignment horizontal="left" vertical="center" wrapText="1"/>
    </xf>
    <xf numFmtId="0" fontId="37" fillId="0" borderId="1" xfId="2" applyFont="1" applyBorder="1" applyAlignment="1">
      <alignment horizontal="center" vertical="center" wrapText="1"/>
    </xf>
    <xf numFmtId="0" fontId="37" fillId="0" borderId="1" xfId="2" applyFont="1" applyBorder="1" applyAlignment="1">
      <alignment horizontal="center" vertical="center"/>
    </xf>
    <xf numFmtId="43" fontId="37" fillId="5" borderId="1" xfId="3" applyFont="1" applyFill="1" applyBorder="1" applyAlignment="1">
      <alignment horizontal="right" vertical="center" wrapText="1"/>
    </xf>
    <xf numFmtId="0" fontId="37" fillId="0" borderId="1" xfId="2" applyFont="1" applyBorder="1" applyAlignment="1">
      <alignment horizontal="right" vertical="center"/>
    </xf>
    <xf numFmtId="43" fontId="37" fillId="0" borderId="1" xfId="2" applyNumberFormat="1" applyFont="1" applyBorder="1" applyAlignment="1">
      <alignment horizontal="right" vertical="center"/>
    </xf>
    <xf numFmtId="0" fontId="37" fillId="0" borderId="3" xfId="2" applyFont="1" applyBorder="1" applyAlignment="1">
      <alignment horizontal="center" vertical="center" wrapText="1"/>
    </xf>
    <xf numFmtId="0" fontId="37" fillId="5" borderId="2" xfId="2" applyFont="1" applyFill="1" applyBorder="1" applyAlignment="1">
      <alignment horizontal="center" vertical="center" wrapText="1"/>
    </xf>
    <xf numFmtId="0" fontId="37" fillId="5" borderId="4" xfId="2" applyFont="1" applyFill="1" applyBorder="1" applyAlignment="1">
      <alignment vertical="center" wrapText="1"/>
    </xf>
    <xf numFmtId="43" fontId="37" fillId="5" borderId="4" xfId="3" applyFont="1" applyFill="1" applyBorder="1" applyAlignment="1">
      <alignment horizontal="center" vertical="center" wrapText="1"/>
    </xf>
    <xf numFmtId="43" fontId="37" fillId="5" borderId="4" xfId="3" applyFont="1" applyFill="1" applyBorder="1" applyAlignment="1">
      <alignment horizontal="right" vertical="center" wrapText="1"/>
    </xf>
    <xf numFmtId="43" fontId="37" fillId="5" borderId="3" xfId="3" applyFont="1" applyFill="1" applyBorder="1" applyAlignment="1">
      <alignment horizontal="right" vertical="center" wrapText="1"/>
    </xf>
    <xf numFmtId="43" fontId="34" fillId="3" borderId="63" xfId="1" applyNumberFormat="1" applyFont="1" applyFill="1" applyBorder="1" applyAlignment="1">
      <alignment horizontal="center" vertical="center"/>
    </xf>
    <xf numFmtId="0" fontId="14" fillId="2" borderId="62" xfId="0" applyNumberFormat="1" applyFont="1" applyFill="1" applyBorder="1" applyAlignment="1" applyProtection="1">
      <alignment horizontal="center" vertical="center" wrapText="1"/>
      <protection locked="0"/>
    </xf>
    <xf numFmtId="4" fontId="38" fillId="2" borderId="64" xfId="1" applyNumberFormat="1" applyFont="1" applyFill="1" applyBorder="1" applyAlignment="1">
      <alignment horizontal="right" vertical="center" wrapText="1"/>
    </xf>
    <xf numFmtId="0" fontId="36" fillId="0" borderId="62" xfId="0" applyNumberFormat="1" applyFont="1" applyFill="1" applyBorder="1" applyAlignment="1" applyProtection="1">
      <alignment horizontal="center" vertical="center" wrapText="1"/>
      <protection locked="0"/>
    </xf>
    <xf numFmtId="43" fontId="36" fillId="0" borderId="63" xfId="1" applyNumberFormat="1" applyFont="1" applyFill="1" applyBorder="1" applyAlignment="1">
      <alignment vertical="center" wrapText="1"/>
    </xf>
    <xf numFmtId="43" fontId="36" fillId="0" borderId="65" xfId="1" applyNumberFormat="1" applyFont="1" applyFill="1" applyBorder="1" applyAlignment="1">
      <alignment horizontal="center" vertical="center" wrapText="1"/>
    </xf>
    <xf numFmtId="43" fontId="36" fillId="0" borderId="64" xfId="1" applyNumberFormat="1" applyFont="1" applyFill="1" applyBorder="1" applyAlignment="1">
      <alignment vertical="center" wrapText="1"/>
    </xf>
    <xf numFmtId="0" fontId="36" fillId="0" borderId="65" xfId="0" applyNumberFormat="1" applyFont="1" applyFill="1" applyBorder="1" applyAlignment="1" applyProtection="1">
      <alignment horizontal="center" vertical="center" wrapText="1"/>
      <protection locked="0"/>
    </xf>
    <xf numFmtId="0" fontId="36" fillId="0" borderId="64" xfId="0" applyNumberFormat="1" applyFont="1" applyFill="1" applyBorder="1" applyAlignment="1" applyProtection="1">
      <alignment vertical="center" wrapText="1"/>
      <protection locked="0"/>
    </xf>
    <xf numFmtId="43" fontId="36" fillId="0" borderId="64" xfId="1" applyNumberFormat="1" applyFont="1" applyFill="1" applyBorder="1" applyAlignment="1">
      <alignment horizontal="center" vertical="center" wrapText="1"/>
    </xf>
    <xf numFmtId="0" fontId="35" fillId="3" borderId="66" xfId="0" applyFont="1" applyFill="1" applyBorder="1" applyAlignment="1">
      <alignment horizontal="center" vertical="center"/>
    </xf>
    <xf numFmtId="43" fontId="34" fillId="3" borderId="67" xfId="0" applyNumberFormat="1" applyFont="1" applyFill="1" applyBorder="1" applyAlignment="1">
      <alignment vertical="center"/>
    </xf>
    <xf numFmtId="0" fontId="35" fillId="3" borderId="68" xfId="0" applyFont="1" applyFill="1" applyBorder="1" applyAlignment="1">
      <alignment horizontal="center" vertical="center"/>
    </xf>
    <xf numFmtId="43" fontId="34" fillId="3" borderId="69" xfId="0" applyNumberFormat="1" applyFont="1" applyFill="1" applyBorder="1" applyAlignment="1">
      <alignment vertical="center"/>
    </xf>
    <xf numFmtId="0" fontId="35" fillId="3" borderId="65" xfId="0" applyFont="1" applyFill="1" applyBorder="1" applyAlignment="1">
      <alignment horizontal="center" vertical="center"/>
    </xf>
    <xf numFmtId="43" fontId="34" fillId="3" borderId="64" xfId="0" applyNumberFormat="1" applyFont="1" applyFill="1" applyBorder="1" applyAlignment="1">
      <alignment vertical="center"/>
    </xf>
    <xf numFmtId="0" fontId="35" fillId="3" borderId="70" xfId="0" applyFont="1" applyFill="1" applyBorder="1" applyAlignment="1">
      <alignment horizontal="center" vertical="center"/>
    </xf>
    <xf numFmtId="0" fontId="34" fillId="3" borderId="71" xfId="0" applyFont="1" applyFill="1" applyBorder="1" applyAlignment="1">
      <alignment horizontal="center" vertical="center"/>
    </xf>
    <xf numFmtId="0" fontId="35" fillId="3" borderId="71" xfId="0" applyFont="1" applyFill="1" applyBorder="1" applyAlignment="1">
      <alignment horizontal="center" vertical="center"/>
    </xf>
    <xf numFmtId="43" fontId="35" fillId="3" borderId="71" xfId="0" applyNumberFormat="1" applyFont="1" applyFill="1" applyBorder="1" applyAlignment="1">
      <alignment horizontal="center" vertical="center"/>
    </xf>
    <xf numFmtId="43" fontId="35" fillId="3" borderId="71" xfId="0" applyNumberFormat="1" applyFont="1" applyFill="1" applyBorder="1" applyAlignment="1">
      <alignment vertical="center"/>
    </xf>
    <xf numFmtId="43" fontId="34" fillId="3" borderId="72" xfId="0" applyNumberFormat="1" applyFont="1" applyFill="1" applyBorder="1" applyAlignment="1">
      <alignment vertical="center"/>
    </xf>
    <xf numFmtId="43" fontId="34" fillId="3" borderId="73" xfId="0" applyNumberFormat="1" applyFont="1" applyFill="1" applyBorder="1" applyAlignment="1">
      <alignment vertical="center"/>
    </xf>
    <xf numFmtId="0" fontId="39" fillId="5" borderId="1" xfId="2" applyFont="1" applyFill="1" applyBorder="1" applyAlignment="1">
      <alignment horizontal="left" vertical="center" wrapText="1"/>
    </xf>
    <xf numFmtId="0" fontId="35" fillId="4" borderId="0" xfId="0" applyFont="1" applyFill="1"/>
    <xf numFmtId="0" fontId="35" fillId="4" borderId="74" xfId="0" applyFont="1" applyFill="1" applyBorder="1"/>
    <xf numFmtId="0" fontId="5" fillId="4" borderId="32" xfId="0" applyFont="1" applyFill="1" applyBorder="1" applyAlignment="1">
      <alignment vertical="center"/>
    </xf>
    <xf numFmtId="0" fontId="40" fillId="4" borderId="75" xfId="0" applyFont="1" applyFill="1" applyBorder="1" applyAlignment="1">
      <alignment vertical="center"/>
    </xf>
    <xf numFmtId="0" fontId="35" fillId="4" borderId="42" xfId="0" applyFont="1" applyFill="1" applyBorder="1"/>
    <xf numFmtId="0" fontId="5" fillId="4" borderId="0" xfId="0" applyFont="1" applyFill="1" applyBorder="1" applyAlignment="1">
      <alignment vertical="center"/>
    </xf>
    <xf numFmtId="0" fontId="40" fillId="4" borderId="76" xfId="0" applyFont="1" applyFill="1" applyBorder="1" applyAlignment="1">
      <alignment vertical="center"/>
    </xf>
    <xf numFmtId="0" fontId="36" fillId="4" borderId="0" xfId="0" applyFont="1" applyFill="1" applyAlignment="1">
      <alignment vertical="center"/>
    </xf>
    <xf numFmtId="0" fontId="36" fillId="4" borderId="42" xfId="0" applyFont="1" applyFill="1" applyBorder="1" applyAlignment="1">
      <alignment vertical="center"/>
    </xf>
    <xf numFmtId="0" fontId="41" fillId="3" borderId="11" xfId="0" applyFont="1" applyFill="1" applyBorder="1" applyAlignment="1">
      <alignment horizontal="center" vertical="center"/>
    </xf>
    <xf numFmtId="0" fontId="14" fillId="4" borderId="0" xfId="0" applyFont="1" applyFill="1" applyAlignment="1">
      <alignment vertical="center"/>
    </xf>
    <xf numFmtId="0" fontId="36" fillId="4" borderId="11" xfId="0" applyFont="1" applyFill="1" applyBorder="1" applyAlignment="1">
      <alignment vertical="center" wrapText="1"/>
    </xf>
    <xf numFmtId="0" fontId="14" fillId="4" borderId="11" xfId="0" applyFont="1" applyFill="1" applyBorder="1" applyAlignment="1">
      <alignment vertical="center" wrapText="1"/>
    </xf>
    <xf numFmtId="0" fontId="14" fillId="4" borderId="0" xfId="0" applyFont="1" applyFill="1" applyAlignment="1">
      <alignment vertical="center" wrapText="1"/>
    </xf>
    <xf numFmtId="43" fontId="14" fillId="4" borderId="0" xfId="1" applyFont="1" applyFill="1" applyBorder="1" applyAlignment="1">
      <alignment vertical="center" wrapText="1"/>
    </xf>
    <xf numFmtId="0" fontId="14" fillId="4" borderId="0" xfId="0" applyFont="1" applyFill="1" applyAlignment="1">
      <alignment horizontal="center" vertical="center"/>
    </xf>
    <xf numFmtId="0" fontId="41" fillId="3" borderId="53" xfId="0" applyFont="1" applyFill="1" applyBorder="1" applyAlignment="1">
      <alignment horizontal="center" vertical="center"/>
    </xf>
    <xf numFmtId="0" fontId="41" fillId="3" borderId="54" xfId="0" applyFont="1" applyFill="1" applyBorder="1" applyAlignment="1">
      <alignment horizontal="center" vertical="center"/>
    </xf>
    <xf numFmtId="43" fontId="36" fillId="4" borderId="54" xfId="1" applyFont="1" applyFill="1" applyBorder="1" applyAlignment="1">
      <alignment vertical="center" wrapText="1"/>
    </xf>
    <xf numFmtId="4" fontId="14" fillId="3" borderId="54" xfId="0" applyNumberFormat="1" applyFont="1" applyFill="1" applyBorder="1" applyAlignment="1">
      <alignment vertical="center"/>
    </xf>
    <xf numFmtId="4" fontId="14" fillId="3" borderId="57" xfId="0" applyNumberFormat="1" applyFont="1" applyFill="1" applyBorder="1" applyAlignment="1">
      <alignment vertical="center"/>
    </xf>
    <xf numFmtId="0" fontId="36" fillId="4" borderId="53" xfId="0" applyFont="1" applyFill="1" applyBorder="1" applyAlignment="1">
      <alignment horizontal="center" vertical="center"/>
    </xf>
    <xf numFmtId="0" fontId="14" fillId="4" borderId="53" xfId="0" applyFont="1" applyFill="1" applyBorder="1" applyAlignment="1">
      <alignment horizontal="center" vertical="center"/>
    </xf>
    <xf numFmtId="2" fontId="37" fillId="0" borderId="1" xfId="2" applyNumberFormat="1" applyFont="1" applyBorder="1" applyAlignment="1">
      <alignment horizontal="right" vertical="center"/>
    </xf>
    <xf numFmtId="168" fontId="42" fillId="4" borderId="25" xfId="14" applyNumberFormat="1" applyFont="1" applyFill="1" applyBorder="1" applyAlignment="1">
      <alignment horizontal="centerContinuous" vertical="center"/>
    </xf>
    <xf numFmtId="168" fontId="42" fillId="0" borderId="25" xfId="14" applyNumberFormat="1" applyFont="1" applyBorder="1" applyAlignment="1">
      <alignment horizontal="centerContinuous" vertical="center"/>
    </xf>
    <xf numFmtId="168" fontId="42" fillId="0" borderId="26" xfId="14" applyNumberFormat="1" applyFont="1" applyBorder="1" applyAlignment="1">
      <alignment horizontal="centerContinuous" vertical="center"/>
    </xf>
    <xf numFmtId="168" fontId="42" fillId="0" borderId="27" xfId="14" applyNumberFormat="1" applyFont="1" applyBorder="1" applyAlignment="1">
      <alignment horizontal="centerContinuous" vertical="center"/>
    </xf>
    <xf numFmtId="168" fontId="43" fillId="0" borderId="0" xfId="14" applyNumberFormat="1" applyFont="1" applyBorder="1" applyAlignment="1">
      <alignment vertical="center"/>
    </xf>
    <xf numFmtId="168" fontId="43" fillId="4" borderId="0" xfId="14" applyNumberFormat="1" applyFont="1" applyFill="1" applyBorder="1" applyAlignment="1">
      <alignment horizontal="center" vertical="center"/>
    </xf>
    <xf numFmtId="168" fontId="42" fillId="41" borderId="79" xfId="14" applyNumberFormat="1" applyFont="1" applyFill="1" applyBorder="1" applyAlignment="1">
      <alignment horizontal="center" vertical="center" wrapText="1"/>
    </xf>
    <xf numFmtId="168" fontId="42" fillId="41" borderId="80" xfId="14" applyNumberFormat="1" applyFont="1" applyFill="1" applyBorder="1" applyAlignment="1">
      <alignment horizontal="center" vertical="center" wrapText="1"/>
    </xf>
    <xf numFmtId="168" fontId="42" fillId="41" borderId="31" xfId="14" applyNumberFormat="1" applyFont="1" applyFill="1" applyBorder="1" applyAlignment="1">
      <alignment horizontal="center" vertical="center" wrapText="1"/>
    </xf>
    <xf numFmtId="168" fontId="42" fillId="41" borderId="30" xfId="14" applyNumberFormat="1" applyFont="1" applyFill="1" applyBorder="1" applyAlignment="1">
      <alignment horizontal="center" vertical="center" wrapText="1"/>
    </xf>
    <xf numFmtId="168" fontId="42" fillId="0" borderId="0" xfId="14" applyNumberFormat="1" applyFont="1" applyBorder="1" applyAlignment="1">
      <alignment horizontal="center" vertical="center" wrapText="1"/>
    </xf>
    <xf numFmtId="168" fontId="44" fillId="4" borderId="11" xfId="14" applyNumberFormat="1" applyFont="1" applyFill="1" applyBorder="1" applyAlignment="1">
      <alignment horizontal="center" vertical="center"/>
    </xf>
    <xf numFmtId="168" fontId="42" fillId="0" borderId="81" xfId="14" applyNumberFormat="1" applyFont="1" applyBorder="1" applyAlignment="1">
      <alignment horizontal="left" vertical="center"/>
    </xf>
    <xf numFmtId="168" fontId="45" fillId="43" borderId="82" xfId="14" applyNumberFormat="1" applyFont="1" applyFill="1" applyBorder="1" applyAlignment="1">
      <alignment vertical="center"/>
    </xf>
    <xf numFmtId="168" fontId="45" fillId="43" borderId="7" xfId="14" applyNumberFormat="1" applyFont="1" applyFill="1" applyBorder="1" applyAlignment="1">
      <alignment vertical="center"/>
    </xf>
    <xf numFmtId="168" fontId="44" fillId="4" borderId="83" xfId="14" applyNumberFormat="1" applyFont="1" applyFill="1" applyBorder="1" applyAlignment="1">
      <alignment horizontal="center" vertical="center"/>
    </xf>
    <xf numFmtId="168" fontId="45" fillId="4" borderId="83" xfId="14" applyNumberFormat="1" applyFont="1" applyFill="1" applyBorder="1" applyAlignment="1">
      <alignment vertical="center"/>
    </xf>
    <xf numFmtId="168" fontId="46" fillId="4" borderId="83" xfId="14" applyNumberFormat="1" applyFont="1" applyFill="1" applyBorder="1" applyAlignment="1">
      <alignment horizontal="right" vertical="center"/>
    </xf>
    <xf numFmtId="10" fontId="45" fillId="0" borderId="84" xfId="4" applyNumberFormat="1" applyFont="1" applyBorder="1" applyAlignment="1">
      <alignment vertical="center"/>
    </xf>
    <xf numFmtId="168" fontId="45" fillId="0" borderId="0" xfId="14" applyNumberFormat="1" applyFont="1" applyBorder="1" applyAlignment="1">
      <alignment vertical="center"/>
    </xf>
    <xf numFmtId="168" fontId="45" fillId="0" borderId="4" xfId="14" applyNumberFormat="1" applyFont="1" applyFill="1" applyBorder="1" applyAlignment="1">
      <alignment vertical="center"/>
    </xf>
    <xf numFmtId="10" fontId="45" fillId="0" borderId="63" xfId="4" applyNumberFormat="1" applyFont="1" applyBorder="1" applyAlignment="1">
      <alignment vertical="center"/>
    </xf>
    <xf numFmtId="168" fontId="46" fillId="42" borderId="85" xfId="14" applyNumberFormat="1" applyFont="1" applyFill="1" applyBorder="1" applyAlignment="1">
      <alignment horizontal="center" vertical="center"/>
    </xf>
    <xf numFmtId="168" fontId="46" fillId="42" borderId="86" xfId="14" applyNumberFormat="1" applyFont="1" applyFill="1" applyBorder="1" applyAlignment="1">
      <alignment horizontal="left" vertical="center"/>
    </xf>
    <xf numFmtId="168" fontId="45" fillId="42" borderId="45" xfId="14" applyNumberFormat="1" applyFont="1" applyFill="1" applyBorder="1" applyAlignment="1">
      <alignment vertical="center"/>
    </xf>
    <xf numFmtId="168" fontId="45" fillId="42" borderId="87" xfId="14" applyNumberFormat="1" applyFont="1" applyFill="1" applyBorder="1" applyAlignment="1">
      <alignment vertical="center"/>
    </xf>
    <xf numFmtId="168" fontId="46" fillId="42" borderId="45" xfId="14" applyNumberFormat="1" applyFont="1" applyFill="1" applyBorder="1" applyAlignment="1">
      <alignment vertical="center"/>
    </xf>
    <xf numFmtId="10" fontId="46" fillId="42" borderId="88" xfId="4" applyNumberFormat="1" applyFont="1" applyFill="1" applyBorder="1" applyAlignment="1">
      <alignment vertical="center"/>
    </xf>
    <xf numFmtId="168" fontId="45" fillId="4" borderId="89" xfId="14" applyNumberFormat="1" applyFont="1" applyFill="1" applyBorder="1" applyAlignment="1">
      <alignment horizontal="center" vertical="center"/>
    </xf>
    <xf numFmtId="168" fontId="46" fillId="0" borderId="90" xfId="14" applyNumberFormat="1" applyFont="1" applyBorder="1" applyAlignment="1">
      <alignment horizontal="left" vertical="center"/>
    </xf>
    <xf numFmtId="168" fontId="46" fillId="0" borderId="0" xfId="14" applyNumberFormat="1" applyFont="1" applyBorder="1" applyAlignment="1">
      <alignment vertical="center"/>
    </xf>
    <xf numFmtId="168" fontId="46" fillId="4" borderId="0" xfId="14" applyNumberFormat="1" applyFont="1" applyFill="1" applyBorder="1" applyAlignment="1">
      <alignment vertical="center"/>
    </xf>
    <xf numFmtId="168" fontId="46" fillId="4" borderId="43" xfId="14" applyNumberFormat="1" applyFont="1" applyFill="1" applyBorder="1" applyAlignment="1">
      <alignment vertical="center"/>
    </xf>
    <xf numFmtId="168" fontId="45" fillId="4" borderId="85" xfId="14" applyNumberFormat="1" applyFont="1" applyFill="1" applyBorder="1" applyAlignment="1">
      <alignment horizontal="center" vertical="center"/>
    </xf>
    <xf numFmtId="168" fontId="46" fillId="0" borderId="86" xfId="14" applyNumberFormat="1" applyFont="1" applyBorder="1" applyAlignment="1">
      <alignment horizontal="left" vertical="center"/>
    </xf>
    <xf numFmtId="168" fontId="45" fillId="0" borderId="45" xfId="14" applyNumberFormat="1" applyFont="1" applyBorder="1" applyAlignment="1">
      <alignment vertical="center"/>
    </xf>
    <xf numFmtId="168" fontId="46" fillId="0" borderId="45" xfId="14" applyNumberFormat="1" applyFont="1" applyBorder="1" applyAlignment="1">
      <alignment vertical="center"/>
    </xf>
    <xf numFmtId="168" fontId="46" fillId="4" borderId="45" xfId="14" applyNumberFormat="1" applyFont="1" applyFill="1" applyBorder="1" applyAlignment="1">
      <alignment vertical="center"/>
    </xf>
    <xf numFmtId="168" fontId="46" fillId="4" borderId="46" xfId="14" applyNumberFormat="1" applyFont="1" applyFill="1" applyBorder="1" applyAlignment="1">
      <alignment vertical="center"/>
    </xf>
    <xf numFmtId="168" fontId="46" fillId="41" borderId="91" xfId="14" applyNumberFormat="1" applyFont="1" applyFill="1" applyBorder="1" applyAlignment="1">
      <alignment horizontal="center" vertical="center"/>
    </xf>
    <xf numFmtId="168" fontId="46" fillId="41" borderId="92" xfId="14" applyNumberFormat="1" applyFont="1" applyFill="1" applyBorder="1" applyAlignment="1">
      <alignment horizontal="left" vertical="center"/>
    </xf>
    <xf numFmtId="168" fontId="46" fillId="41" borderId="12" xfId="14" applyNumberFormat="1" applyFont="1" applyFill="1" applyBorder="1" applyAlignment="1">
      <alignment vertical="center"/>
    </xf>
    <xf numFmtId="168" fontId="46" fillId="41" borderId="13" xfId="14" applyNumberFormat="1" applyFont="1" applyFill="1" applyBorder="1" applyAlignment="1">
      <alignment vertical="center"/>
    </xf>
    <xf numFmtId="168" fontId="46" fillId="41" borderId="14" xfId="14" applyNumberFormat="1" applyFont="1" applyFill="1" applyBorder="1" applyAlignment="1">
      <alignment vertical="center"/>
    </xf>
    <xf numFmtId="168" fontId="46" fillId="41" borderId="47" xfId="14" applyNumberFormat="1" applyFont="1" applyFill="1" applyBorder="1" applyAlignment="1">
      <alignment vertical="center"/>
    </xf>
    <xf numFmtId="168" fontId="45" fillId="4" borderId="93" xfId="14" applyNumberFormat="1" applyFont="1" applyFill="1" applyBorder="1" applyAlignment="1">
      <alignment horizontal="left" vertical="center"/>
    </xf>
    <xf numFmtId="168" fontId="45" fillId="0" borderId="94" xfId="14" applyNumberFormat="1" applyFont="1" applyBorder="1" applyAlignment="1">
      <alignment vertical="center"/>
    </xf>
    <xf numFmtId="10" fontId="45" fillId="0" borderId="49" xfId="4" applyNumberFormat="1" applyFont="1" applyBorder="1" applyAlignment="1">
      <alignment vertical="center"/>
    </xf>
    <xf numFmtId="168" fontId="45" fillId="0" borderId="49" xfId="14" applyNumberFormat="1" applyFont="1" applyBorder="1" applyAlignment="1">
      <alignment vertical="center"/>
    </xf>
    <xf numFmtId="168" fontId="45" fillId="0" borderId="50" xfId="14" applyNumberFormat="1" applyFont="1" applyBorder="1" applyAlignment="1">
      <alignment vertical="center"/>
    </xf>
    <xf numFmtId="168" fontId="46" fillId="4" borderId="3" xfId="14" applyNumberFormat="1" applyFont="1" applyFill="1" applyBorder="1" applyAlignment="1">
      <alignment horizontal="center" vertical="center"/>
    </xf>
    <xf numFmtId="0" fontId="14" fillId="3" borderId="39" xfId="0" applyFont="1" applyFill="1" applyBorder="1" applyAlignment="1">
      <alignment horizontal="right" vertical="center" indent="1"/>
    </xf>
    <xf numFmtId="0" fontId="14" fillId="3" borderId="14" xfId="0" applyFont="1" applyFill="1" applyBorder="1" applyAlignment="1">
      <alignment horizontal="right" vertical="center" indent="1"/>
    </xf>
    <xf numFmtId="0" fontId="14" fillId="3" borderId="53" xfId="0" applyFont="1" applyFill="1" applyBorder="1" applyAlignment="1">
      <alignment horizontal="right" vertical="center" indent="1"/>
    </xf>
    <xf numFmtId="0" fontId="14" fillId="3" borderId="11" xfId="0" applyFont="1" applyFill="1" applyBorder="1" applyAlignment="1">
      <alignment horizontal="right" vertical="center" indent="1"/>
    </xf>
    <xf numFmtId="0" fontId="14" fillId="3" borderId="55" xfId="0" applyFont="1" applyFill="1" applyBorder="1" applyAlignment="1">
      <alignment horizontal="right" vertical="center" indent="1"/>
    </xf>
    <xf numFmtId="0" fontId="14" fillId="3" borderId="56" xfId="0" applyFont="1" applyFill="1" applyBorder="1" applyAlignment="1">
      <alignment horizontal="right" vertical="center" indent="1"/>
    </xf>
    <xf numFmtId="43" fontId="34" fillId="3" borderId="60" xfId="1" applyNumberFormat="1" applyFont="1" applyFill="1" applyBorder="1" applyAlignment="1">
      <alignment horizontal="center" vertical="center"/>
    </xf>
    <xf numFmtId="43" fontId="34" fillId="3" borderId="61" xfId="1" applyNumberFormat="1" applyFont="1" applyFill="1" applyBorder="1" applyAlignment="1">
      <alignment horizontal="center" vertical="center"/>
    </xf>
    <xf numFmtId="0" fontId="34" fillId="3" borderId="59" xfId="0" applyFont="1" applyFill="1" applyBorder="1" applyAlignment="1">
      <alignment horizontal="center" vertical="center"/>
    </xf>
    <xf numFmtId="0" fontId="34" fillId="3" borderId="62" xfId="0" applyFont="1" applyFill="1" applyBorder="1" applyAlignment="1">
      <alignment horizontal="center" vertical="center"/>
    </xf>
    <xf numFmtId="0" fontId="34" fillId="3" borderId="60" xfId="0" applyFont="1" applyFill="1" applyBorder="1" applyAlignment="1">
      <alignment horizontal="center" vertical="center" wrapText="1"/>
    </xf>
    <xf numFmtId="0" fontId="34" fillId="3" borderId="1" xfId="0" applyFont="1" applyFill="1" applyBorder="1" applyAlignment="1">
      <alignment horizontal="center" vertical="center" wrapText="1"/>
    </xf>
    <xf numFmtId="0" fontId="34" fillId="3" borderId="60" xfId="0" applyFont="1" applyFill="1" applyBorder="1" applyAlignment="1">
      <alignment horizontal="center" vertical="center"/>
    </xf>
    <xf numFmtId="0" fontId="34" fillId="3" borderId="1" xfId="0" applyFont="1" applyFill="1" applyBorder="1" applyAlignment="1">
      <alignment horizontal="center" vertical="center"/>
    </xf>
    <xf numFmtId="3" fontId="34" fillId="3" borderId="60" xfId="0" applyNumberFormat="1" applyFont="1" applyFill="1" applyBorder="1" applyAlignment="1">
      <alignment horizontal="center" vertical="center"/>
    </xf>
    <xf numFmtId="3" fontId="34" fillId="3" borderId="1" xfId="0" applyNumberFormat="1" applyFont="1" applyFill="1" applyBorder="1" applyAlignment="1">
      <alignment horizontal="center" vertical="center"/>
    </xf>
    <xf numFmtId="43" fontId="34" fillId="3" borderId="60" xfId="0" applyNumberFormat="1" applyFont="1" applyFill="1" applyBorder="1" applyAlignment="1">
      <alignment horizontal="center" vertical="center"/>
    </xf>
    <xf numFmtId="43" fontId="34" fillId="3" borderId="1" xfId="0" applyNumberFormat="1" applyFont="1" applyFill="1" applyBorder="1" applyAlignment="1">
      <alignment horizontal="center" vertical="center"/>
    </xf>
    <xf numFmtId="168" fontId="42" fillId="41" borderId="74" xfId="14" applyNumberFormat="1" applyFont="1" applyFill="1" applyBorder="1" applyAlignment="1">
      <alignment horizontal="center" vertical="center" wrapText="1"/>
    </xf>
    <xf numFmtId="168" fontId="42" fillId="41" borderId="42" xfId="14" applyNumberFormat="1" applyFont="1" applyFill="1" applyBorder="1" applyAlignment="1">
      <alignment horizontal="center" vertical="center" wrapText="1"/>
    </xf>
    <xf numFmtId="168" fontId="42" fillId="41" borderId="77" xfId="14" applyNumberFormat="1" applyFont="1" applyFill="1" applyBorder="1" applyAlignment="1">
      <alignment horizontal="center" vertical="center" wrapText="1"/>
    </xf>
    <xf numFmtId="168" fontId="42" fillId="41" borderId="78" xfId="14" applyNumberFormat="1" applyFont="1" applyFill="1" applyBorder="1" applyAlignment="1">
      <alignment horizontal="center" vertical="center" wrapText="1"/>
    </xf>
    <xf numFmtId="168" fontId="43" fillId="8" borderId="74" xfId="14" applyNumberFormat="1" applyFont="1" applyFill="1" applyBorder="1" applyAlignment="1">
      <alignment horizontal="center" vertical="center"/>
    </xf>
    <xf numFmtId="168" fontId="43" fillId="8" borderId="32" xfId="14" applyNumberFormat="1" applyFont="1" applyFill="1" applyBorder="1" applyAlignment="1">
      <alignment horizontal="center" vertical="center"/>
    </xf>
    <xf numFmtId="168" fontId="43" fillId="8" borderId="29" xfId="14" applyNumberFormat="1" applyFont="1" applyFill="1" applyBorder="1" applyAlignment="1">
      <alignment horizontal="center" vertical="center"/>
    </xf>
    <xf numFmtId="168" fontId="43" fillId="8" borderId="58" xfId="14" applyNumberFormat="1" applyFont="1" applyFill="1" applyBorder="1" applyAlignment="1">
      <alignment horizontal="center" vertical="center"/>
    </xf>
    <xf numFmtId="0" fontId="11" fillId="4" borderId="12" xfId="0" applyFont="1" applyFill="1" applyBorder="1" applyAlignment="1">
      <alignment horizontal="center" vertical="center"/>
    </xf>
    <xf numFmtId="0" fontId="11" fillId="4" borderId="13" xfId="0" applyFont="1" applyFill="1" applyBorder="1" applyAlignment="1">
      <alignment horizontal="center" vertical="center"/>
    </xf>
    <xf numFmtId="0" fontId="9" fillId="2" borderId="0" xfId="0" applyFont="1" applyFill="1" applyAlignment="1">
      <alignment horizontal="center"/>
    </xf>
    <xf numFmtId="0" fontId="8" fillId="4" borderId="0" xfId="0" applyFont="1" applyFill="1" applyAlignment="1">
      <alignment horizontal="center" vertical="center" wrapText="1"/>
    </xf>
    <xf numFmtId="0" fontId="0" fillId="4" borderId="0" xfId="0" applyFill="1" applyAlignment="1">
      <alignment horizontal="center" vertical="center"/>
    </xf>
    <xf numFmtId="0" fontId="0" fillId="4" borderId="12" xfId="0" applyFill="1" applyBorder="1" applyAlignment="1">
      <alignment horizontal="center" vertical="center"/>
    </xf>
    <xf numFmtId="0" fontId="0" fillId="4" borderId="13" xfId="0" applyFill="1" applyBorder="1" applyAlignment="1">
      <alignment horizontal="center" vertical="center"/>
    </xf>
    <xf numFmtId="0" fontId="7" fillId="6" borderId="0" xfId="0" applyFont="1" applyFill="1" applyAlignment="1">
      <alignment horizontal="center"/>
    </xf>
    <xf numFmtId="0" fontId="6" fillId="4" borderId="0" xfId="0" applyFont="1" applyFill="1" applyAlignment="1">
      <alignment horizontal="right" vertical="center" wrapText="1"/>
    </xf>
    <xf numFmtId="0" fontId="0" fillId="4" borderId="0" xfId="0" applyFill="1" applyAlignment="1">
      <alignment horizontal="center"/>
    </xf>
    <xf numFmtId="164" fontId="0" fillId="0" borderId="11" xfId="16" applyNumberFormat="1" applyFont="1" applyBorder="1" applyAlignment="1">
      <alignment horizontal="center" vertical="center"/>
    </xf>
    <xf numFmtId="0" fontId="13" fillId="0" borderId="11" xfId="15" applyBorder="1" applyAlignment="1">
      <alignment horizontal="center" vertical="center"/>
    </xf>
    <xf numFmtId="0" fontId="5" fillId="0" borderId="11" xfId="15" applyFont="1" applyFill="1" applyBorder="1" applyAlignment="1">
      <alignment horizontal="center" vertical="center" wrapText="1"/>
    </xf>
    <xf numFmtId="0" fontId="13" fillId="0" borderId="11" xfId="15" applyFill="1" applyBorder="1" applyAlignment="1">
      <alignment horizontal="center" vertical="center" wrapText="1"/>
    </xf>
    <xf numFmtId="0" fontId="5" fillId="0" borderId="11" xfId="15" applyFont="1" applyBorder="1" applyAlignment="1">
      <alignment horizontal="center" vertical="center" wrapText="1"/>
    </xf>
    <xf numFmtId="0" fontId="13" fillId="0" borderId="11" xfId="15" applyBorder="1" applyAlignment="1">
      <alignment horizontal="center" vertical="center" wrapText="1"/>
    </xf>
    <xf numFmtId="167" fontId="13" fillId="0" borderId="11" xfId="15" applyNumberFormat="1" applyBorder="1" applyAlignment="1">
      <alignment horizontal="center" vertical="center"/>
    </xf>
    <xf numFmtId="167" fontId="0" fillId="0" borderId="11" xfId="16" applyNumberFormat="1" applyFont="1" applyBorder="1" applyAlignment="1">
      <alignment horizontal="center" vertical="center"/>
    </xf>
    <xf numFmtId="167" fontId="0" fillId="0" borderId="11" xfId="0" applyNumberFormat="1" applyBorder="1" applyAlignment="1">
      <alignment horizontal="center" vertical="center"/>
    </xf>
    <xf numFmtId="0" fontId="5" fillId="0" borderId="11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0" fillId="0" borderId="11" xfId="0" applyFill="1" applyBorder="1" applyAlignment="1">
      <alignment horizontal="center" vertical="center" wrapText="1"/>
    </xf>
    <xf numFmtId="167" fontId="0" fillId="0" borderId="52" xfId="0" applyNumberFormat="1" applyBorder="1" applyAlignment="1">
      <alignment horizontal="center" vertical="center"/>
    </xf>
    <xf numFmtId="167" fontId="0" fillId="0" borderId="9" xfId="0" applyNumberFormat="1" applyBorder="1" applyAlignment="1">
      <alignment horizontal="center" vertical="center"/>
    </xf>
    <xf numFmtId="167" fontId="0" fillId="0" borderId="10" xfId="0" applyNumberFormat="1" applyBorder="1" applyAlignment="1">
      <alignment horizontal="center" vertical="center"/>
    </xf>
    <xf numFmtId="167" fontId="0" fillId="0" borderId="52" xfId="16" applyNumberFormat="1" applyFont="1" applyBorder="1" applyAlignment="1">
      <alignment horizontal="center" vertical="center"/>
    </xf>
    <xf numFmtId="167" fontId="0" fillId="0" borderId="9" xfId="16" applyNumberFormat="1" applyFont="1" applyBorder="1" applyAlignment="1">
      <alignment horizontal="center" vertical="center"/>
    </xf>
    <xf numFmtId="167" fontId="0" fillId="0" borderId="10" xfId="16" applyNumberFormat="1" applyFont="1" applyBorder="1" applyAlignment="1">
      <alignment horizontal="center" vertical="center"/>
    </xf>
    <xf numFmtId="0" fontId="5" fillId="0" borderId="52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14" fillId="40" borderId="11" xfId="15" applyFont="1" applyFill="1" applyBorder="1" applyAlignment="1">
      <alignment horizontal="center"/>
    </xf>
    <xf numFmtId="0" fontId="13" fillId="40" borderId="11" xfId="15" applyFill="1" applyBorder="1" applyAlignment="1">
      <alignment horizontal="center" vertical="center"/>
    </xf>
    <xf numFmtId="0" fontId="5" fillId="40" borderId="11" xfId="15" applyFont="1" applyFill="1" applyBorder="1" applyAlignment="1">
      <alignment horizontal="center" vertical="center"/>
    </xf>
    <xf numFmtId="0" fontId="13" fillId="40" borderId="12" xfId="15" applyFill="1" applyBorder="1" applyAlignment="1">
      <alignment horizontal="center" vertical="center"/>
    </xf>
    <xf numFmtId="0" fontId="13" fillId="40" borderId="13" xfId="15" applyFill="1" applyBorder="1" applyAlignment="1">
      <alignment horizontal="center" vertical="center"/>
    </xf>
    <xf numFmtId="0" fontId="13" fillId="40" borderId="14" xfId="15" applyFill="1" applyBorder="1" applyAlignment="1">
      <alignment horizontal="center" vertical="center"/>
    </xf>
    <xf numFmtId="0" fontId="13" fillId="40" borderId="11" xfId="15" applyFill="1" applyBorder="1" applyAlignment="1">
      <alignment horizontal="center" vertical="center" wrapText="1"/>
    </xf>
  </cellXfs>
  <cellStyles count="64">
    <cellStyle name="20% - Ênfase1 2" xfId="17" xr:uid="{00000000-0005-0000-0000-000000000000}"/>
    <cellStyle name="20% - Ênfase2 2" xfId="18" xr:uid="{00000000-0005-0000-0000-000001000000}"/>
    <cellStyle name="20% - Ênfase3 2" xfId="19" xr:uid="{00000000-0005-0000-0000-000002000000}"/>
    <cellStyle name="20% - Ênfase4 2" xfId="20" xr:uid="{00000000-0005-0000-0000-000003000000}"/>
    <cellStyle name="20% - Ênfase5 2" xfId="21" xr:uid="{00000000-0005-0000-0000-000004000000}"/>
    <cellStyle name="20% - Ênfase6 2" xfId="22" xr:uid="{00000000-0005-0000-0000-000005000000}"/>
    <cellStyle name="40% - Ênfase1 2" xfId="23" xr:uid="{00000000-0005-0000-0000-000006000000}"/>
    <cellStyle name="40% - Ênfase2 2" xfId="24" xr:uid="{00000000-0005-0000-0000-000007000000}"/>
    <cellStyle name="40% - Ênfase3 2" xfId="25" xr:uid="{00000000-0005-0000-0000-000008000000}"/>
    <cellStyle name="40% - Ênfase4 2" xfId="26" xr:uid="{00000000-0005-0000-0000-000009000000}"/>
    <cellStyle name="40% - Ênfase5 2" xfId="27" xr:uid="{00000000-0005-0000-0000-00000A000000}"/>
    <cellStyle name="40% - Ênfase6 2" xfId="28" xr:uid="{00000000-0005-0000-0000-00000B000000}"/>
    <cellStyle name="60% - Ênfase1 2" xfId="29" xr:uid="{00000000-0005-0000-0000-00000C000000}"/>
    <cellStyle name="60% - Ênfase2 2" xfId="30" xr:uid="{00000000-0005-0000-0000-00000D000000}"/>
    <cellStyle name="60% - Ênfase3 2" xfId="31" xr:uid="{00000000-0005-0000-0000-00000E000000}"/>
    <cellStyle name="60% - Ênfase4 2" xfId="32" xr:uid="{00000000-0005-0000-0000-00000F000000}"/>
    <cellStyle name="60% - Ênfase5 2" xfId="33" xr:uid="{00000000-0005-0000-0000-000010000000}"/>
    <cellStyle name="60% - Ênfase6 2" xfId="34" xr:uid="{00000000-0005-0000-0000-000011000000}"/>
    <cellStyle name="Bom 2" xfId="35" xr:uid="{00000000-0005-0000-0000-000012000000}"/>
    <cellStyle name="Cálculo 2" xfId="36" xr:uid="{00000000-0005-0000-0000-000013000000}"/>
    <cellStyle name="Célula de Verificação 2" xfId="37" xr:uid="{00000000-0005-0000-0000-000014000000}"/>
    <cellStyle name="Célula Vinculada 2" xfId="38" xr:uid="{00000000-0005-0000-0000-000015000000}"/>
    <cellStyle name="Ênfase1 2" xfId="39" xr:uid="{00000000-0005-0000-0000-000016000000}"/>
    <cellStyle name="Ênfase2 2" xfId="40" xr:uid="{00000000-0005-0000-0000-000017000000}"/>
    <cellStyle name="Ênfase3 2" xfId="41" xr:uid="{00000000-0005-0000-0000-000018000000}"/>
    <cellStyle name="Ênfase4 2" xfId="42" xr:uid="{00000000-0005-0000-0000-000019000000}"/>
    <cellStyle name="Ênfase5 2" xfId="43" xr:uid="{00000000-0005-0000-0000-00001A000000}"/>
    <cellStyle name="Ênfase6 2" xfId="44" xr:uid="{00000000-0005-0000-0000-00001B000000}"/>
    <cellStyle name="Entrada 2" xfId="45" xr:uid="{00000000-0005-0000-0000-00001C000000}"/>
    <cellStyle name="Incorreto 2" xfId="46" xr:uid="{00000000-0005-0000-0000-00001D000000}"/>
    <cellStyle name="Moeda 2" xfId="16" xr:uid="{00000000-0005-0000-0000-00001E000000}"/>
    <cellStyle name="Neutra 2" xfId="47" xr:uid="{00000000-0005-0000-0000-00001F000000}"/>
    <cellStyle name="Normal" xfId="0" builtinId="0"/>
    <cellStyle name="Normal 2" xfId="2" xr:uid="{00000000-0005-0000-0000-000021000000}"/>
    <cellStyle name="Normal 2 2" xfId="8" xr:uid="{00000000-0005-0000-0000-000022000000}"/>
    <cellStyle name="Normal 2 2 2" xfId="11" xr:uid="{00000000-0005-0000-0000-000023000000}"/>
    <cellStyle name="Normal 2 3" xfId="48" xr:uid="{00000000-0005-0000-0000-000024000000}"/>
    <cellStyle name="Normal 3" xfId="12" xr:uid="{00000000-0005-0000-0000-000025000000}"/>
    <cellStyle name="Normal 3 2" xfId="49" xr:uid="{00000000-0005-0000-0000-000026000000}"/>
    <cellStyle name="Normal 4" xfId="15" xr:uid="{00000000-0005-0000-0000-000027000000}"/>
    <cellStyle name="Normal 5" xfId="5" xr:uid="{00000000-0005-0000-0000-000028000000}"/>
    <cellStyle name="Normal 6" xfId="50" xr:uid="{00000000-0005-0000-0000-000029000000}"/>
    <cellStyle name="Normal 7" xfId="51" xr:uid="{00000000-0005-0000-0000-00002A000000}"/>
    <cellStyle name="Normal 8" xfId="63" xr:uid="{00000000-0005-0000-0000-00002B000000}"/>
    <cellStyle name="Nota 2" xfId="52" xr:uid="{00000000-0005-0000-0000-00002C000000}"/>
    <cellStyle name="Porcentagem" xfId="4" builtinId="5"/>
    <cellStyle name="Porcentagem 2" xfId="53" xr:uid="{00000000-0005-0000-0000-00002E000000}"/>
    <cellStyle name="Porcentagem 3" xfId="54" xr:uid="{00000000-0005-0000-0000-00002F000000}"/>
    <cellStyle name="Saída 2" xfId="55" xr:uid="{00000000-0005-0000-0000-000030000000}"/>
    <cellStyle name="Separador de milhares 2" xfId="14" xr:uid="{00000000-0005-0000-0000-000031000000}"/>
    <cellStyle name="Separador de milhares 3" xfId="6" xr:uid="{00000000-0005-0000-0000-000032000000}"/>
    <cellStyle name="Separador de milhares 3 2" xfId="10" xr:uid="{00000000-0005-0000-0000-000033000000}"/>
    <cellStyle name="Texto de Aviso 2" xfId="56" xr:uid="{00000000-0005-0000-0000-000034000000}"/>
    <cellStyle name="Texto Explicativo 2" xfId="57" xr:uid="{00000000-0005-0000-0000-000035000000}"/>
    <cellStyle name="Título 1 2" xfId="58" xr:uid="{00000000-0005-0000-0000-000036000000}"/>
    <cellStyle name="Título 2 2" xfId="59" xr:uid="{00000000-0005-0000-0000-000037000000}"/>
    <cellStyle name="Título 3 2" xfId="60" xr:uid="{00000000-0005-0000-0000-000038000000}"/>
    <cellStyle name="Título 4 2" xfId="61" xr:uid="{00000000-0005-0000-0000-000039000000}"/>
    <cellStyle name="Total 2" xfId="62" xr:uid="{00000000-0005-0000-0000-00003A000000}"/>
    <cellStyle name="Vírgula" xfId="1" builtinId="3"/>
    <cellStyle name="Vírgula 2" xfId="3" xr:uid="{00000000-0005-0000-0000-00003C000000}"/>
    <cellStyle name="Vírgula 2 2" xfId="9" xr:uid="{00000000-0005-0000-0000-00003D000000}"/>
    <cellStyle name="Vírgula 3" xfId="13" xr:uid="{00000000-0005-0000-0000-00003E000000}"/>
    <cellStyle name="Vírgula 4" xfId="7" xr:uid="{00000000-0005-0000-0000-00003F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923924</xdr:colOff>
      <xdr:row>0</xdr:row>
      <xdr:rowOff>104775</xdr:rowOff>
    </xdr:from>
    <xdr:ext cx="3076576" cy="743011"/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AAEC5CCE-2AEC-47C2-B475-150E94F5DDFE}"/>
            </a:ext>
          </a:extLst>
        </xdr:cNvPr>
        <xdr:cNvSpPr/>
      </xdr:nvSpPr>
      <xdr:spPr>
        <a:xfrm>
          <a:off x="1057274" y="104775"/>
          <a:ext cx="3076576" cy="74301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pt-BR" sz="4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accent3">
                  <a:lumMod val="50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Resumo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10</xdr:row>
      <xdr:rowOff>0</xdr:rowOff>
    </xdr:from>
    <xdr:ext cx="184731" cy="264560"/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8820150" y="45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</xdr:row>
      <xdr:rowOff>0</xdr:rowOff>
    </xdr:from>
    <xdr:ext cx="184731" cy="264560"/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8820150" y="45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983747</xdr:colOff>
      <xdr:row>10</xdr:row>
      <xdr:rowOff>0</xdr:rowOff>
    </xdr:from>
    <xdr:ext cx="937629" cy="184730"/>
    <xdr:sp macro="" textlink="">
      <xdr:nvSpPr>
        <xdr:cNvPr id="4" name="Retângulo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 rot="18884218">
          <a:off x="9875547" y="80750"/>
          <a:ext cx="18473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pt-BR" sz="54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</a:endParaRPr>
        </a:p>
      </xdr:txBody>
    </xdr:sp>
    <xdr:clientData/>
  </xdr:oneCellAnchor>
  <xdr:oneCellAnchor>
    <xdr:from>
      <xdr:col>3</xdr:col>
      <xdr:colOff>0</xdr:colOff>
      <xdr:row>1</xdr:row>
      <xdr:rowOff>0</xdr:rowOff>
    </xdr:from>
    <xdr:ext cx="184731" cy="264560"/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 txBox="1"/>
      </xdr:nvSpPr>
      <xdr:spPr>
        <a:xfrm>
          <a:off x="8820150" y="22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40</xdr:row>
      <xdr:rowOff>0</xdr:rowOff>
    </xdr:from>
    <xdr:ext cx="184731" cy="264560"/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 txBox="1"/>
      </xdr:nvSpPr>
      <xdr:spPr>
        <a:xfrm>
          <a:off x="8820150" y="160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</xdr:row>
      <xdr:rowOff>0</xdr:rowOff>
    </xdr:from>
    <xdr:ext cx="184731" cy="264560"/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 txBox="1"/>
      </xdr:nvSpPr>
      <xdr:spPr>
        <a:xfrm>
          <a:off x="8820150" y="45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</xdr:row>
      <xdr:rowOff>0</xdr:rowOff>
    </xdr:from>
    <xdr:ext cx="184731" cy="264560"/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8820150" y="45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</xdr:row>
      <xdr:rowOff>0</xdr:rowOff>
    </xdr:from>
    <xdr:ext cx="184731" cy="264560"/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 txBox="1"/>
      </xdr:nvSpPr>
      <xdr:spPr>
        <a:xfrm>
          <a:off x="8820150" y="45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</xdr:row>
      <xdr:rowOff>0</xdr:rowOff>
    </xdr:from>
    <xdr:ext cx="184731" cy="264560"/>
    <xdr:sp macro="" textlink="">
      <xdr:nvSpPr>
        <xdr:cNvPr id="10" name="CaixaDeTex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 txBox="1"/>
      </xdr:nvSpPr>
      <xdr:spPr>
        <a:xfrm>
          <a:off x="8820150" y="45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40</xdr:row>
      <xdr:rowOff>0</xdr:rowOff>
    </xdr:from>
    <xdr:ext cx="184731" cy="264560"/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8820150" y="4076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40</xdr:row>
      <xdr:rowOff>0</xdr:rowOff>
    </xdr:from>
    <xdr:ext cx="184731" cy="264560"/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 txBox="1"/>
      </xdr:nvSpPr>
      <xdr:spPr>
        <a:xfrm>
          <a:off x="8820150" y="4076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40</xdr:row>
      <xdr:rowOff>0</xdr:rowOff>
    </xdr:from>
    <xdr:ext cx="184731" cy="264560"/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 txBox="1"/>
      </xdr:nvSpPr>
      <xdr:spPr>
        <a:xfrm>
          <a:off x="8820150" y="4076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40</xdr:row>
      <xdr:rowOff>0</xdr:rowOff>
    </xdr:from>
    <xdr:ext cx="184731" cy="264560"/>
    <xdr:sp macro="" textlink="">
      <xdr:nvSpPr>
        <xdr:cNvPr id="14" name="CaixaDeTexto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 txBox="1"/>
      </xdr:nvSpPr>
      <xdr:spPr>
        <a:xfrm>
          <a:off x="8820150" y="4076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40</xdr:row>
      <xdr:rowOff>0</xdr:rowOff>
    </xdr:from>
    <xdr:ext cx="184731" cy="264560"/>
    <xdr:sp macro="" textlink="">
      <xdr:nvSpPr>
        <xdr:cNvPr id="15" name="CaixaDeTexto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 txBox="1"/>
      </xdr:nvSpPr>
      <xdr:spPr>
        <a:xfrm>
          <a:off x="8820150" y="4076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40</xdr:row>
      <xdr:rowOff>0</xdr:rowOff>
    </xdr:from>
    <xdr:ext cx="184731" cy="264560"/>
    <xdr:sp macro="" textlink="">
      <xdr:nvSpPr>
        <xdr:cNvPr id="16" name="CaixaDeTexto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 txBox="1"/>
      </xdr:nvSpPr>
      <xdr:spPr>
        <a:xfrm>
          <a:off x="8820150" y="4076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</xdr:row>
      <xdr:rowOff>0</xdr:rowOff>
    </xdr:from>
    <xdr:ext cx="184731" cy="264560"/>
    <xdr:sp macro="" textlink="">
      <xdr:nvSpPr>
        <xdr:cNvPr id="17" name="CaixaDeTexto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 txBox="1"/>
      </xdr:nvSpPr>
      <xdr:spPr>
        <a:xfrm>
          <a:off x="6315075" y="574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</xdr:row>
      <xdr:rowOff>0</xdr:rowOff>
    </xdr:from>
    <xdr:ext cx="184731" cy="264560"/>
    <xdr:sp macro="" textlink="">
      <xdr:nvSpPr>
        <xdr:cNvPr id="18" name="CaixaDeTexto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 txBox="1"/>
      </xdr:nvSpPr>
      <xdr:spPr>
        <a:xfrm>
          <a:off x="6315075" y="574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</xdr:row>
      <xdr:rowOff>0</xdr:rowOff>
    </xdr:from>
    <xdr:ext cx="184731" cy="264560"/>
    <xdr:sp macro="" textlink="">
      <xdr:nvSpPr>
        <xdr:cNvPr id="19" name="CaixaDeTexto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 txBox="1"/>
      </xdr:nvSpPr>
      <xdr:spPr>
        <a:xfrm>
          <a:off x="6315075" y="574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</xdr:row>
      <xdr:rowOff>0</xdr:rowOff>
    </xdr:from>
    <xdr:ext cx="184731" cy="264560"/>
    <xdr:sp macro="" textlink="">
      <xdr:nvSpPr>
        <xdr:cNvPr id="20" name="CaixaDeTexto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 txBox="1"/>
      </xdr:nvSpPr>
      <xdr:spPr>
        <a:xfrm>
          <a:off x="6315075" y="574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</xdr:row>
      <xdr:rowOff>0</xdr:rowOff>
    </xdr:from>
    <xdr:ext cx="184731" cy="264560"/>
    <xdr:sp macro="" textlink="">
      <xdr:nvSpPr>
        <xdr:cNvPr id="21" name="CaixaDeTexto 20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 txBox="1"/>
      </xdr:nvSpPr>
      <xdr:spPr>
        <a:xfrm>
          <a:off x="6315075" y="574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</xdr:row>
      <xdr:rowOff>0</xdr:rowOff>
    </xdr:from>
    <xdr:ext cx="184731" cy="264560"/>
    <xdr:sp macro="" textlink="">
      <xdr:nvSpPr>
        <xdr:cNvPr id="22" name="CaixaDeTexto 2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 txBox="1"/>
      </xdr:nvSpPr>
      <xdr:spPr>
        <a:xfrm>
          <a:off x="6315075" y="574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184731" cy="264560"/>
    <xdr:sp macro="" textlink="">
      <xdr:nvSpPr>
        <xdr:cNvPr id="23" name="CaixaDeTexto 2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 txBox="1"/>
      </xdr:nvSpPr>
      <xdr:spPr>
        <a:xfrm>
          <a:off x="6689912" y="45944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184731" cy="264560"/>
    <xdr:sp macro="" textlink="">
      <xdr:nvSpPr>
        <xdr:cNvPr id="24" name="CaixaDeTexto 23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 txBox="1"/>
      </xdr:nvSpPr>
      <xdr:spPr>
        <a:xfrm>
          <a:off x="6689912" y="45944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16</xdr:row>
      <xdr:rowOff>0</xdr:rowOff>
    </xdr:from>
    <xdr:ext cx="184731" cy="264560"/>
    <xdr:sp macro="" textlink="">
      <xdr:nvSpPr>
        <xdr:cNvPr id="25" name="CaixaDeTexto 24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 txBox="1"/>
      </xdr:nvSpPr>
      <xdr:spPr>
        <a:xfrm>
          <a:off x="6689912" y="21291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184731" cy="264560"/>
    <xdr:sp macro="" textlink="">
      <xdr:nvSpPr>
        <xdr:cNvPr id="26" name="CaixaDeTexto 25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 txBox="1"/>
      </xdr:nvSpPr>
      <xdr:spPr>
        <a:xfrm>
          <a:off x="6689912" y="45944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184731" cy="264560"/>
    <xdr:sp macro="" textlink="">
      <xdr:nvSpPr>
        <xdr:cNvPr id="27" name="CaixaDeTexto 26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 txBox="1"/>
      </xdr:nvSpPr>
      <xdr:spPr>
        <a:xfrm>
          <a:off x="6689912" y="45944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184731" cy="264560"/>
    <xdr:sp macro="" textlink="">
      <xdr:nvSpPr>
        <xdr:cNvPr id="28" name="CaixaDeTexto 27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 txBox="1"/>
      </xdr:nvSpPr>
      <xdr:spPr>
        <a:xfrm>
          <a:off x="6689912" y="45944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184731" cy="264560"/>
    <xdr:sp macro="" textlink="">
      <xdr:nvSpPr>
        <xdr:cNvPr id="29" name="CaixaDeTexto 28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 txBox="1"/>
      </xdr:nvSpPr>
      <xdr:spPr>
        <a:xfrm>
          <a:off x="6689912" y="45944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184731" cy="264560"/>
    <xdr:sp macro="" textlink="">
      <xdr:nvSpPr>
        <xdr:cNvPr id="30" name="CaixaDeTexto 29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 txBox="1"/>
      </xdr:nvSpPr>
      <xdr:spPr>
        <a:xfrm>
          <a:off x="6689912" y="45944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184731" cy="264560"/>
    <xdr:sp macro="" textlink="">
      <xdr:nvSpPr>
        <xdr:cNvPr id="31" name="CaixaDeTexto 30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 txBox="1"/>
      </xdr:nvSpPr>
      <xdr:spPr>
        <a:xfrm>
          <a:off x="6689912" y="45944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184731" cy="264560"/>
    <xdr:sp macro="" textlink="">
      <xdr:nvSpPr>
        <xdr:cNvPr id="32" name="CaixaDeTexto 31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 txBox="1"/>
      </xdr:nvSpPr>
      <xdr:spPr>
        <a:xfrm>
          <a:off x="6689912" y="45944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184731" cy="264560"/>
    <xdr:sp macro="" textlink="">
      <xdr:nvSpPr>
        <xdr:cNvPr id="33" name="CaixaDeTexto 32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 txBox="1"/>
      </xdr:nvSpPr>
      <xdr:spPr>
        <a:xfrm>
          <a:off x="6689912" y="45944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184731" cy="264560"/>
    <xdr:sp macro="" textlink="">
      <xdr:nvSpPr>
        <xdr:cNvPr id="34" name="CaixaDeTexto 33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 txBox="1"/>
      </xdr:nvSpPr>
      <xdr:spPr>
        <a:xfrm>
          <a:off x="6689912" y="45944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184731" cy="264560"/>
    <xdr:sp macro="" textlink="">
      <xdr:nvSpPr>
        <xdr:cNvPr id="35" name="CaixaDeTexto 34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 txBox="1"/>
      </xdr:nvSpPr>
      <xdr:spPr>
        <a:xfrm>
          <a:off x="6689912" y="45944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D046D530-3AFD-45BB-888D-07651AB04D6E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F2BC8106-3A1D-4EAC-BF00-7EEC84739507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6178411A-AA99-4C90-854D-4F016C85AF88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1F199A5B-532E-475A-A224-5721050DA67A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id="{23F056DE-F221-46D2-8B2F-D7A854B28F38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D6BDB6DC-0231-4051-9168-3DE9AC91424A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id="{96BF483F-5666-4C7F-9867-4A6C268D4AE2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C2F164DA-EC5B-48A3-AB8B-1F6EE60EE51E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0" name="CaixaDeTexto 9">
          <a:extLst>
            <a:ext uri="{FF2B5EF4-FFF2-40B4-BE49-F238E27FC236}">
              <a16:creationId xmlns:a16="http://schemas.microsoft.com/office/drawing/2014/main" id="{7BC471F2-3FFC-4BC2-88BD-96697A6499D9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809AC2D1-712E-42FE-9EBC-93397C60DC8D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26F4236E-6A6A-4E72-A46D-62FA623CD708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179D87E8-99FF-49A8-8264-B1F216FDEF37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4" name="CaixaDeTexto 13">
          <a:extLst>
            <a:ext uri="{FF2B5EF4-FFF2-40B4-BE49-F238E27FC236}">
              <a16:creationId xmlns:a16="http://schemas.microsoft.com/office/drawing/2014/main" id="{8FABE82D-76DB-4F1E-AC38-71934658CA3B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5" name="CaixaDeTexto 14">
          <a:extLst>
            <a:ext uri="{FF2B5EF4-FFF2-40B4-BE49-F238E27FC236}">
              <a16:creationId xmlns:a16="http://schemas.microsoft.com/office/drawing/2014/main" id="{B1CB379C-AB80-4A7A-A719-CE2317CE1103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6" name="CaixaDeTexto 15">
          <a:extLst>
            <a:ext uri="{FF2B5EF4-FFF2-40B4-BE49-F238E27FC236}">
              <a16:creationId xmlns:a16="http://schemas.microsoft.com/office/drawing/2014/main" id="{48E46BF3-590B-41F3-9F91-2BC71A830BFE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7" name="CaixaDeTexto 16">
          <a:extLst>
            <a:ext uri="{FF2B5EF4-FFF2-40B4-BE49-F238E27FC236}">
              <a16:creationId xmlns:a16="http://schemas.microsoft.com/office/drawing/2014/main" id="{6D6DCC2B-1810-42A3-8282-B0D9E5FD3BF2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8" name="CaixaDeTexto 17">
          <a:extLst>
            <a:ext uri="{FF2B5EF4-FFF2-40B4-BE49-F238E27FC236}">
              <a16:creationId xmlns:a16="http://schemas.microsoft.com/office/drawing/2014/main" id="{3B73E6DA-FD29-4D73-9040-0B9531732A2E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9" name="CaixaDeTexto 18">
          <a:extLst>
            <a:ext uri="{FF2B5EF4-FFF2-40B4-BE49-F238E27FC236}">
              <a16:creationId xmlns:a16="http://schemas.microsoft.com/office/drawing/2014/main" id="{DC55D7D9-D49B-47AB-AF34-F0469075E0F9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0" name="CaixaDeTexto 19">
          <a:extLst>
            <a:ext uri="{FF2B5EF4-FFF2-40B4-BE49-F238E27FC236}">
              <a16:creationId xmlns:a16="http://schemas.microsoft.com/office/drawing/2014/main" id="{537A9AA9-ED24-4CDE-92AC-3C6D48C311CF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1" name="CaixaDeTexto 20">
          <a:extLst>
            <a:ext uri="{FF2B5EF4-FFF2-40B4-BE49-F238E27FC236}">
              <a16:creationId xmlns:a16="http://schemas.microsoft.com/office/drawing/2014/main" id="{D7E54188-DF40-4343-9800-A33569C9E49C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2" name="CaixaDeTexto 21">
          <a:extLst>
            <a:ext uri="{FF2B5EF4-FFF2-40B4-BE49-F238E27FC236}">
              <a16:creationId xmlns:a16="http://schemas.microsoft.com/office/drawing/2014/main" id="{5CC1FEB0-D8D8-4F08-B075-4B651900E856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3" name="CaixaDeTexto 22">
          <a:extLst>
            <a:ext uri="{FF2B5EF4-FFF2-40B4-BE49-F238E27FC236}">
              <a16:creationId xmlns:a16="http://schemas.microsoft.com/office/drawing/2014/main" id="{EE601D27-CE17-4787-AA1D-ABCEF663A11B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4" name="CaixaDeTexto 23">
          <a:extLst>
            <a:ext uri="{FF2B5EF4-FFF2-40B4-BE49-F238E27FC236}">
              <a16:creationId xmlns:a16="http://schemas.microsoft.com/office/drawing/2014/main" id="{5FAAA587-FF6A-4ED4-AC18-3B9965963157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5" name="CaixaDeTexto 24">
          <a:extLst>
            <a:ext uri="{FF2B5EF4-FFF2-40B4-BE49-F238E27FC236}">
              <a16:creationId xmlns:a16="http://schemas.microsoft.com/office/drawing/2014/main" id="{034FDF5B-D597-427D-A65B-2F7369D7C88D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6" name="CaixaDeTexto 25">
          <a:extLst>
            <a:ext uri="{FF2B5EF4-FFF2-40B4-BE49-F238E27FC236}">
              <a16:creationId xmlns:a16="http://schemas.microsoft.com/office/drawing/2014/main" id="{4D563661-8B99-4CF0-BA5D-EF3BF5CCA72A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7" name="CaixaDeTexto 26">
          <a:extLst>
            <a:ext uri="{FF2B5EF4-FFF2-40B4-BE49-F238E27FC236}">
              <a16:creationId xmlns:a16="http://schemas.microsoft.com/office/drawing/2014/main" id="{25266927-112C-4D59-913B-E004A17C1E47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8" name="CaixaDeTexto 27">
          <a:extLst>
            <a:ext uri="{FF2B5EF4-FFF2-40B4-BE49-F238E27FC236}">
              <a16:creationId xmlns:a16="http://schemas.microsoft.com/office/drawing/2014/main" id="{98441B5B-3748-421E-A12F-438B60FCB5AE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9" name="CaixaDeTexto 28">
          <a:extLst>
            <a:ext uri="{FF2B5EF4-FFF2-40B4-BE49-F238E27FC236}">
              <a16:creationId xmlns:a16="http://schemas.microsoft.com/office/drawing/2014/main" id="{85B530AA-FD18-4B33-9514-5CC916113FA9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30" name="CaixaDeTexto 29">
          <a:extLst>
            <a:ext uri="{FF2B5EF4-FFF2-40B4-BE49-F238E27FC236}">
              <a16:creationId xmlns:a16="http://schemas.microsoft.com/office/drawing/2014/main" id="{D66B65EC-4D3C-4C95-A749-39927A968E50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31" name="CaixaDeTexto 30">
          <a:extLst>
            <a:ext uri="{FF2B5EF4-FFF2-40B4-BE49-F238E27FC236}">
              <a16:creationId xmlns:a16="http://schemas.microsoft.com/office/drawing/2014/main" id="{B4BC50D0-3952-42B0-8589-926BEA27F44F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32" name="CaixaDeTexto 31">
          <a:extLst>
            <a:ext uri="{FF2B5EF4-FFF2-40B4-BE49-F238E27FC236}">
              <a16:creationId xmlns:a16="http://schemas.microsoft.com/office/drawing/2014/main" id="{6C7F471D-919F-494A-83D2-C8A6D339D964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33" name="CaixaDeTexto 32">
          <a:extLst>
            <a:ext uri="{FF2B5EF4-FFF2-40B4-BE49-F238E27FC236}">
              <a16:creationId xmlns:a16="http://schemas.microsoft.com/office/drawing/2014/main" id="{379925C7-5030-4174-8972-5D8CC8FEB6D6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34" name="CaixaDeTexto 33">
          <a:extLst>
            <a:ext uri="{FF2B5EF4-FFF2-40B4-BE49-F238E27FC236}">
              <a16:creationId xmlns:a16="http://schemas.microsoft.com/office/drawing/2014/main" id="{7165D0BD-42AF-4564-98DE-311859253A06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35" name="CaixaDeTexto 34">
          <a:extLst>
            <a:ext uri="{FF2B5EF4-FFF2-40B4-BE49-F238E27FC236}">
              <a16:creationId xmlns:a16="http://schemas.microsoft.com/office/drawing/2014/main" id="{894493F2-9CA2-48A9-A395-ACA4445931B0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36" name="CaixaDeTexto 35">
          <a:extLst>
            <a:ext uri="{FF2B5EF4-FFF2-40B4-BE49-F238E27FC236}">
              <a16:creationId xmlns:a16="http://schemas.microsoft.com/office/drawing/2014/main" id="{2D2B4EEB-128D-4D0C-B163-03FC169ABE6E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37" name="CaixaDeTexto 36">
          <a:extLst>
            <a:ext uri="{FF2B5EF4-FFF2-40B4-BE49-F238E27FC236}">
              <a16:creationId xmlns:a16="http://schemas.microsoft.com/office/drawing/2014/main" id="{DE2E7D97-5710-48A2-94CE-65AC70276D11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38" name="CaixaDeTexto 37">
          <a:extLst>
            <a:ext uri="{FF2B5EF4-FFF2-40B4-BE49-F238E27FC236}">
              <a16:creationId xmlns:a16="http://schemas.microsoft.com/office/drawing/2014/main" id="{2669E0BB-1574-4138-A6AB-FD5A92E935D9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39" name="CaixaDeTexto 38">
          <a:extLst>
            <a:ext uri="{FF2B5EF4-FFF2-40B4-BE49-F238E27FC236}">
              <a16:creationId xmlns:a16="http://schemas.microsoft.com/office/drawing/2014/main" id="{A6755CDE-8B5F-476E-9578-605D10859375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40" name="CaixaDeTexto 39">
          <a:extLst>
            <a:ext uri="{FF2B5EF4-FFF2-40B4-BE49-F238E27FC236}">
              <a16:creationId xmlns:a16="http://schemas.microsoft.com/office/drawing/2014/main" id="{44B5700B-F48E-4A2D-8ADA-2BF22824428E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41" name="CaixaDeTexto 40">
          <a:extLst>
            <a:ext uri="{FF2B5EF4-FFF2-40B4-BE49-F238E27FC236}">
              <a16:creationId xmlns:a16="http://schemas.microsoft.com/office/drawing/2014/main" id="{81AC0980-0332-4E3E-A005-3280DFA1B666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42" name="CaixaDeTexto 41">
          <a:extLst>
            <a:ext uri="{FF2B5EF4-FFF2-40B4-BE49-F238E27FC236}">
              <a16:creationId xmlns:a16="http://schemas.microsoft.com/office/drawing/2014/main" id="{CE51D4E8-EEDA-4969-822E-FE478ED587D5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43" name="CaixaDeTexto 42">
          <a:extLst>
            <a:ext uri="{FF2B5EF4-FFF2-40B4-BE49-F238E27FC236}">
              <a16:creationId xmlns:a16="http://schemas.microsoft.com/office/drawing/2014/main" id="{4846B4A6-D21A-452A-8EC8-5F896300D2A3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44" name="CaixaDeTexto 43">
          <a:extLst>
            <a:ext uri="{FF2B5EF4-FFF2-40B4-BE49-F238E27FC236}">
              <a16:creationId xmlns:a16="http://schemas.microsoft.com/office/drawing/2014/main" id="{8104337A-44D5-4A81-9CE0-0A2FD0846E6A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45" name="CaixaDeTexto 44">
          <a:extLst>
            <a:ext uri="{FF2B5EF4-FFF2-40B4-BE49-F238E27FC236}">
              <a16:creationId xmlns:a16="http://schemas.microsoft.com/office/drawing/2014/main" id="{DEB4D893-7B88-4F3C-B3F3-27B31F529532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46" name="CaixaDeTexto 45">
          <a:extLst>
            <a:ext uri="{FF2B5EF4-FFF2-40B4-BE49-F238E27FC236}">
              <a16:creationId xmlns:a16="http://schemas.microsoft.com/office/drawing/2014/main" id="{4157D6F9-0680-4A82-9A6C-5B83A4C33F9D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47" name="CaixaDeTexto 46">
          <a:extLst>
            <a:ext uri="{FF2B5EF4-FFF2-40B4-BE49-F238E27FC236}">
              <a16:creationId xmlns:a16="http://schemas.microsoft.com/office/drawing/2014/main" id="{FBBC19C9-562F-4AEF-A9FD-79CF925CA6A1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48" name="CaixaDeTexto 47">
          <a:extLst>
            <a:ext uri="{FF2B5EF4-FFF2-40B4-BE49-F238E27FC236}">
              <a16:creationId xmlns:a16="http://schemas.microsoft.com/office/drawing/2014/main" id="{53DBAC35-6332-4612-BA5F-D7CCBE9BA1F7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49" name="CaixaDeTexto 48">
          <a:extLst>
            <a:ext uri="{FF2B5EF4-FFF2-40B4-BE49-F238E27FC236}">
              <a16:creationId xmlns:a16="http://schemas.microsoft.com/office/drawing/2014/main" id="{7F8D9EC6-71D3-4777-9FA5-0BDD46AF0A94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50" name="CaixaDeTexto 49">
          <a:extLst>
            <a:ext uri="{FF2B5EF4-FFF2-40B4-BE49-F238E27FC236}">
              <a16:creationId xmlns:a16="http://schemas.microsoft.com/office/drawing/2014/main" id="{7D1369BB-F1DC-4A46-AEF7-8F380580CA70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51" name="CaixaDeTexto 50">
          <a:extLst>
            <a:ext uri="{FF2B5EF4-FFF2-40B4-BE49-F238E27FC236}">
              <a16:creationId xmlns:a16="http://schemas.microsoft.com/office/drawing/2014/main" id="{F9EBC2E1-FB4A-46DE-A14B-3E223015E991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52" name="CaixaDeTexto 51">
          <a:extLst>
            <a:ext uri="{FF2B5EF4-FFF2-40B4-BE49-F238E27FC236}">
              <a16:creationId xmlns:a16="http://schemas.microsoft.com/office/drawing/2014/main" id="{604A2A14-2BB9-4D29-BBAB-6636C7F42E48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53" name="CaixaDeTexto 52">
          <a:extLst>
            <a:ext uri="{FF2B5EF4-FFF2-40B4-BE49-F238E27FC236}">
              <a16:creationId xmlns:a16="http://schemas.microsoft.com/office/drawing/2014/main" id="{6B824449-A439-4F1E-9946-27BF088AAE06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54" name="CaixaDeTexto 53">
          <a:extLst>
            <a:ext uri="{FF2B5EF4-FFF2-40B4-BE49-F238E27FC236}">
              <a16:creationId xmlns:a16="http://schemas.microsoft.com/office/drawing/2014/main" id="{F92AB2C8-CD0E-4394-8120-3087D4D43F67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55" name="CaixaDeTexto 54">
          <a:extLst>
            <a:ext uri="{FF2B5EF4-FFF2-40B4-BE49-F238E27FC236}">
              <a16:creationId xmlns:a16="http://schemas.microsoft.com/office/drawing/2014/main" id="{E2EDB92D-AA2C-40F3-844C-7BEE2866837F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56" name="CaixaDeTexto 55">
          <a:extLst>
            <a:ext uri="{FF2B5EF4-FFF2-40B4-BE49-F238E27FC236}">
              <a16:creationId xmlns:a16="http://schemas.microsoft.com/office/drawing/2014/main" id="{4663D4BF-CC6F-4BF0-A2EC-E95F37FC9ABB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57" name="CaixaDeTexto 56">
          <a:extLst>
            <a:ext uri="{FF2B5EF4-FFF2-40B4-BE49-F238E27FC236}">
              <a16:creationId xmlns:a16="http://schemas.microsoft.com/office/drawing/2014/main" id="{F32E499C-5988-4FF8-9D80-E170F2C82B38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58" name="CaixaDeTexto 57">
          <a:extLst>
            <a:ext uri="{FF2B5EF4-FFF2-40B4-BE49-F238E27FC236}">
              <a16:creationId xmlns:a16="http://schemas.microsoft.com/office/drawing/2014/main" id="{9891D9CC-DFD0-4960-9C37-5CEDEB6071CC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59" name="CaixaDeTexto 58">
          <a:extLst>
            <a:ext uri="{FF2B5EF4-FFF2-40B4-BE49-F238E27FC236}">
              <a16:creationId xmlns:a16="http://schemas.microsoft.com/office/drawing/2014/main" id="{89E3AD1F-EBDD-4EB2-A48F-087A7500324F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60" name="CaixaDeTexto 59">
          <a:extLst>
            <a:ext uri="{FF2B5EF4-FFF2-40B4-BE49-F238E27FC236}">
              <a16:creationId xmlns:a16="http://schemas.microsoft.com/office/drawing/2014/main" id="{1016C3BE-9341-4CA6-BE21-C2653294461F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61" name="CaixaDeTexto 60">
          <a:extLst>
            <a:ext uri="{FF2B5EF4-FFF2-40B4-BE49-F238E27FC236}">
              <a16:creationId xmlns:a16="http://schemas.microsoft.com/office/drawing/2014/main" id="{B1DFFE03-EDFA-48E7-8251-9A0C662C6101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62" name="CaixaDeTexto 61">
          <a:extLst>
            <a:ext uri="{FF2B5EF4-FFF2-40B4-BE49-F238E27FC236}">
              <a16:creationId xmlns:a16="http://schemas.microsoft.com/office/drawing/2014/main" id="{A37DDC27-630B-4CE2-88C0-30FCEB44282E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63" name="CaixaDeTexto 62">
          <a:extLst>
            <a:ext uri="{FF2B5EF4-FFF2-40B4-BE49-F238E27FC236}">
              <a16:creationId xmlns:a16="http://schemas.microsoft.com/office/drawing/2014/main" id="{4E9D9742-B4CF-47FD-AE2F-657B1484E2F8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64" name="CaixaDeTexto 63">
          <a:extLst>
            <a:ext uri="{FF2B5EF4-FFF2-40B4-BE49-F238E27FC236}">
              <a16:creationId xmlns:a16="http://schemas.microsoft.com/office/drawing/2014/main" id="{9A9C254C-008C-4D88-AAB6-DF83F58F1CF2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65" name="CaixaDeTexto 64">
          <a:extLst>
            <a:ext uri="{FF2B5EF4-FFF2-40B4-BE49-F238E27FC236}">
              <a16:creationId xmlns:a16="http://schemas.microsoft.com/office/drawing/2014/main" id="{CBC28A80-6C45-4D71-94B4-56CE1F9F36D0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66" name="CaixaDeTexto 65">
          <a:extLst>
            <a:ext uri="{FF2B5EF4-FFF2-40B4-BE49-F238E27FC236}">
              <a16:creationId xmlns:a16="http://schemas.microsoft.com/office/drawing/2014/main" id="{593761B3-996A-44CA-814F-FEAF501123CD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67" name="CaixaDeTexto 66">
          <a:extLst>
            <a:ext uri="{FF2B5EF4-FFF2-40B4-BE49-F238E27FC236}">
              <a16:creationId xmlns:a16="http://schemas.microsoft.com/office/drawing/2014/main" id="{C424A2B0-2AF9-448F-9EF9-9294CA0B3BE8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68" name="CaixaDeTexto 67">
          <a:extLst>
            <a:ext uri="{FF2B5EF4-FFF2-40B4-BE49-F238E27FC236}">
              <a16:creationId xmlns:a16="http://schemas.microsoft.com/office/drawing/2014/main" id="{98D7BE94-8C6E-4A9D-AC45-C38006472E55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69" name="CaixaDeTexto 68">
          <a:extLst>
            <a:ext uri="{FF2B5EF4-FFF2-40B4-BE49-F238E27FC236}">
              <a16:creationId xmlns:a16="http://schemas.microsoft.com/office/drawing/2014/main" id="{3DEC1961-F07D-4B99-9DBF-06BDE6DE20F1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70" name="CaixaDeTexto 69">
          <a:extLst>
            <a:ext uri="{FF2B5EF4-FFF2-40B4-BE49-F238E27FC236}">
              <a16:creationId xmlns:a16="http://schemas.microsoft.com/office/drawing/2014/main" id="{AC46B36A-76F4-4F14-9F71-BAA1F5DAF9E3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71" name="CaixaDeTexto 70">
          <a:extLst>
            <a:ext uri="{FF2B5EF4-FFF2-40B4-BE49-F238E27FC236}">
              <a16:creationId xmlns:a16="http://schemas.microsoft.com/office/drawing/2014/main" id="{B039E49C-F300-4556-BF56-0235A0C45AE0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72" name="CaixaDeTexto 71">
          <a:extLst>
            <a:ext uri="{FF2B5EF4-FFF2-40B4-BE49-F238E27FC236}">
              <a16:creationId xmlns:a16="http://schemas.microsoft.com/office/drawing/2014/main" id="{89F5C440-50F0-4CF5-9D51-8F62E76DF794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73" name="CaixaDeTexto 72">
          <a:extLst>
            <a:ext uri="{FF2B5EF4-FFF2-40B4-BE49-F238E27FC236}">
              <a16:creationId xmlns:a16="http://schemas.microsoft.com/office/drawing/2014/main" id="{F7604A63-B428-4144-A922-D606A84E8DD2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74" name="CaixaDeTexto 73">
          <a:extLst>
            <a:ext uri="{FF2B5EF4-FFF2-40B4-BE49-F238E27FC236}">
              <a16:creationId xmlns:a16="http://schemas.microsoft.com/office/drawing/2014/main" id="{67E89CB0-E158-4417-9F33-29314BFC82FE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75" name="CaixaDeTexto 74">
          <a:extLst>
            <a:ext uri="{FF2B5EF4-FFF2-40B4-BE49-F238E27FC236}">
              <a16:creationId xmlns:a16="http://schemas.microsoft.com/office/drawing/2014/main" id="{2C2D8E30-A4FB-406F-96FD-1634FBCA434B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76" name="CaixaDeTexto 75">
          <a:extLst>
            <a:ext uri="{FF2B5EF4-FFF2-40B4-BE49-F238E27FC236}">
              <a16:creationId xmlns:a16="http://schemas.microsoft.com/office/drawing/2014/main" id="{5419BD29-78CA-449D-BA1E-809D5AF5A05E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77" name="CaixaDeTexto 76">
          <a:extLst>
            <a:ext uri="{FF2B5EF4-FFF2-40B4-BE49-F238E27FC236}">
              <a16:creationId xmlns:a16="http://schemas.microsoft.com/office/drawing/2014/main" id="{7B6A2D56-5470-4565-9A38-F20E729622D3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78" name="CaixaDeTexto 77">
          <a:extLst>
            <a:ext uri="{FF2B5EF4-FFF2-40B4-BE49-F238E27FC236}">
              <a16:creationId xmlns:a16="http://schemas.microsoft.com/office/drawing/2014/main" id="{6E765E4F-DFA4-4F96-ADE1-9F47F8FD9E7B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79" name="CaixaDeTexto 78">
          <a:extLst>
            <a:ext uri="{FF2B5EF4-FFF2-40B4-BE49-F238E27FC236}">
              <a16:creationId xmlns:a16="http://schemas.microsoft.com/office/drawing/2014/main" id="{5E7031C2-A75E-45AE-AEF9-39DB69C49E95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80" name="CaixaDeTexto 79">
          <a:extLst>
            <a:ext uri="{FF2B5EF4-FFF2-40B4-BE49-F238E27FC236}">
              <a16:creationId xmlns:a16="http://schemas.microsoft.com/office/drawing/2014/main" id="{66FF2E2A-10FC-4C9D-BDC8-B05A90816B2B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81" name="CaixaDeTexto 80">
          <a:extLst>
            <a:ext uri="{FF2B5EF4-FFF2-40B4-BE49-F238E27FC236}">
              <a16:creationId xmlns:a16="http://schemas.microsoft.com/office/drawing/2014/main" id="{CBABCFB3-FB2B-48D7-BF03-F594613E5F2A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82" name="CaixaDeTexto 81">
          <a:extLst>
            <a:ext uri="{FF2B5EF4-FFF2-40B4-BE49-F238E27FC236}">
              <a16:creationId xmlns:a16="http://schemas.microsoft.com/office/drawing/2014/main" id="{72D9EF4D-02A3-4D74-B409-5D79EA09D6D8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83" name="CaixaDeTexto 82">
          <a:extLst>
            <a:ext uri="{FF2B5EF4-FFF2-40B4-BE49-F238E27FC236}">
              <a16:creationId xmlns:a16="http://schemas.microsoft.com/office/drawing/2014/main" id="{004CF78C-AFDA-4472-B896-F93CD8BE111B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84" name="CaixaDeTexto 83">
          <a:extLst>
            <a:ext uri="{FF2B5EF4-FFF2-40B4-BE49-F238E27FC236}">
              <a16:creationId xmlns:a16="http://schemas.microsoft.com/office/drawing/2014/main" id="{BD9734C3-517F-4AB3-803C-9250587C75AD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85" name="CaixaDeTexto 84">
          <a:extLst>
            <a:ext uri="{FF2B5EF4-FFF2-40B4-BE49-F238E27FC236}">
              <a16:creationId xmlns:a16="http://schemas.microsoft.com/office/drawing/2014/main" id="{89F4BF8B-13A6-452D-812B-0A71A85CA4B4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86" name="CaixaDeTexto 85">
          <a:extLst>
            <a:ext uri="{FF2B5EF4-FFF2-40B4-BE49-F238E27FC236}">
              <a16:creationId xmlns:a16="http://schemas.microsoft.com/office/drawing/2014/main" id="{41149C9E-AFBA-4F8A-B714-26534BF66EF6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87" name="CaixaDeTexto 86">
          <a:extLst>
            <a:ext uri="{FF2B5EF4-FFF2-40B4-BE49-F238E27FC236}">
              <a16:creationId xmlns:a16="http://schemas.microsoft.com/office/drawing/2014/main" id="{FC3202DE-BB62-49C0-AC85-54FBB8137A50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88" name="CaixaDeTexto 87">
          <a:extLst>
            <a:ext uri="{FF2B5EF4-FFF2-40B4-BE49-F238E27FC236}">
              <a16:creationId xmlns:a16="http://schemas.microsoft.com/office/drawing/2014/main" id="{9ACD09C1-93B1-4EC6-B2D7-F876A955B625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89" name="CaixaDeTexto 88">
          <a:extLst>
            <a:ext uri="{FF2B5EF4-FFF2-40B4-BE49-F238E27FC236}">
              <a16:creationId xmlns:a16="http://schemas.microsoft.com/office/drawing/2014/main" id="{5F475A7C-B4C6-4470-94DD-F80FA3422CFD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90" name="CaixaDeTexto 89">
          <a:extLst>
            <a:ext uri="{FF2B5EF4-FFF2-40B4-BE49-F238E27FC236}">
              <a16:creationId xmlns:a16="http://schemas.microsoft.com/office/drawing/2014/main" id="{BA5FA658-2A4E-4E89-9907-336C9697D514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91" name="CaixaDeTexto 90">
          <a:extLst>
            <a:ext uri="{FF2B5EF4-FFF2-40B4-BE49-F238E27FC236}">
              <a16:creationId xmlns:a16="http://schemas.microsoft.com/office/drawing/2014/main" id="{77D28434-E95C-4F88-8501-0A46731050DE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92" name="CaixaDeTexto 91">
          <a:extLst>
            <a:ext uri="{FF2B5EF4-FFF2-40B4-BE49-F238E27FC236}">
              <a16:creationId xmlns:a16="http://schemas.microsoft.com/office/drawing/2014/main" id="{414CBD53-6207-4330-AB5B-90D304502DBE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93" name="CaixaDeTexto 92">
          <a:extLst>
            <a:ext uri="{FF2B5EF4-FFF2-40B4-BE49-F238E27FC236}">
              <a16:creationId xmlns:a16="http://schemas.microsoft.com/office/drawing/2014/main" id="{40E8188E-0A88-4450-9146-2E1A379868BF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94" name="CaixaDeTexto 93">
          <a:extLst>
            <a:ext uri="{FF2B5EF4-FFF2-40B4-BE49-F238E27FC236}">
              <a16:creationId xmlns:a16="http://schemas.microsoft.com/office/drawing/2014/main" id="{5C805AE7-C72C-4951-A788-CDEC443BD346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95" name="CaixaDeTexto 94">
          <a:extLst>
            <a:ext uri="{FF2B5EF4-FFF2-40B4-BE49-F238E27FC236}">
              <a16:creationId xmlns:a16="http://schemas.microsoft.com/office/drawing/2014/main" id="{D50F5AF9-B6B2-48F7-8BC1-61844DD91F3E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96" name="CaixaDeTexto 95">
          <a:extLst>
            <a:ext uri="{FF2B5EF4-FFF2-40B4-BE49-F238E27FC236}">
              <a16:creationId xmlns:a16="http://schemas.microsoft.com/office/drawing/2014/main" id="{8D2D79AA-9610-48F4-824E-20FC1BCB119B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97" name="CaixaDeTexto 96">
          <a:extLst>
            <a:ext uri="{FF2B5EF4-FFF2-40B4-BE49-F238E27FC236}">
              <a16:creationId xmlns:a16="http://schemas.microsoft.com/office/drawing/2014/main" id="{0D0990AA-2565-448D-A991-F858FB001500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98" name="CaixaDeTexto 97">
          <a:extLst>
            <a:ext uri="{FF2B5EF4-FFF2-40B4-BE49-F238E27FC236}">
              <a16:creationId xmlns:a16="http://schemas.microsoft.com/office/drawing/2014/main" id="{9F1CD35C-8972-4917-8831-D7707B79322C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99" name="CaixaDeTexto 98">
          <a:extLst>
            <a:ext uri="{FF2B5EF4-FFF2-40B4-BE49-F238E27FC236}">
              <a16:creationId xmlns:a16="http://schemas.microsoft.com/office/drawing/2014/main" id="{3D8C89A7-21FD-45C6-8F17-82CD73029A32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00" name="CaixaDeTexto 99">
          <a:extLst>
            <a:ext uri="{FF2B5EF4-FFF2-40B4-BE49-F238E27FC236}">
              <a16:creationId xmlns:a16="http://schemas.microsoft.com/office/drawing/2014/main" id="{4C8D66D7-B89B-4226-B7E0-8DCEE16AD70A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01" name="CaixaDeTexto 100">
          <a:extLst>
            <a:ext uri="{FF2B5EF4-FFF2-40B4-BE49-F238E27FC236}">
              <a16:creationId xmlns:a16="http://schemas.microsoft.com/office/drawing/2014/main" id="{8425372B-F019-40F5-AD15-50AE2EB93BAD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02" name="CaixaDeTexto 101">
          <a:extLst>
            <a:ext uri="{FF2B5EF4-FFF2-40B4-BE49-F238E27FC236}">
              <a16:creationId xmlns:a16="http://schemas.microsoft.com/office/drawing/2014/main" id="{CB85FEEF-CCC7-4966-8824-13BBDE379106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03" name="CaixaDeTexto 102">
          <a:extLst>
            <a:ext uri="{FF2B5EF4-FFF2-40B4-BE49-F238E27FC236}">
              <a16:creationId xmlns:a16="http://schemas.microsoft.com/office/drawing/2014/main" id="{2A13CC62-BECB-4600-B217-3EE5EEE6FEC1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04" name="CaixaDeTexto 103">
          <a:extLst>
            <a:ext uri="{FF2B5EF4-FFF2-40B4-BE49-F238E27FC236}">
              <a16:creationId xmlns:a16="http://schemas.microsoft.com/office/drawing/2014/main" id="{2DB724B2-C3C5-4669-8604-1ADE134BDD16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05" name="CaixaDeTexto 104">
          <a:extLst>
            <a:ext uri="{FF2B5EF4-FFF2-40B4-BE49-F238E27FC236}">
              <a16:creationId xmlns:a16="http://schemas.microsoft.com/office/drawing/2014/main" id="{DAA282AA-DFE3-4FA3-9153-A0C3723325D0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06" name="CaixaDeTexto 105">
          <a:extLst>
            <a:ext uri="{FF2B5EF4-FFF2-40B4-BE49-F238E27FC236}">
              <a16:creationId xmlns:a16="http://schemas.microsoft.com/office/drawing/2014/main" id="{60E09856-2FFE-4F1D-B86B-A7424C764A9A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07" name="CaixaDeTexto 106">
          <a:extLst>
            <a:ext uri="{FF2B5EF4-FFF2-40B4-BE49-F238E27FC236}">
              <a16:creationId xmlns:a16="http://schemas.microsoft.com/office/drawing/2014/main" id="{FCC44476-84CA-4DF8-9E8A-17B76C73B865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08" name="CaixaDeTexto 107">
          <a:extLst>
            <a:ext uri="{FF2B5EF4-FFF2-40B4-BE49-F238E27FC236}">
              <a16:creationId xmlns:a16="http://schemas.microsoft.com/office/drawing/2014/main" id="{C9C338C2-757C-4ECD-9787-CC57B265C030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09" name="CaixaDeTexto 108">
          <a:extLst>
            <a:ext uri="{FF2B5EF4-FFF2-40B4-BE49-F238E27FC236}">
              <a16:creationId xmlns:a16="http://schemas.microsoft.com/office/drawing/2014/main" id="{BCA08144-4BC4-4BD5-A4E6-2B9F0E7EA1E5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10" name="CaixaDeTexto 109">
          <a:extLst>
            <a:ext uri="{FF2B5EF4-FFF2-40B4-BE49-F238E27FC236}">
              <a16:creationId xmlns:a16="http://schemas.microsoft.com/office/drawing/2014/main" id="{B7A17184-AF7A-4B23-AB09-E3E6F4DBB327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11" name="CaixaDeTexto 110">
          <a:extLst>
            <a:ext uri="{FF2B5EF4-FFF2-40B4-BE49-F238E27FC236}">
              <a16:creationId xmlns:a16="http://schemas.microsoft.com/office/drawing/2014/main" id="{8D646DA8-B8F3-48C4-8811-D1BFF0B555D9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12" name="CaixaDeTexto 111">
          <a:extLst>
            <a:ext uri="{FF2B5EF4-FFF2-40B4-BE49-F238E27FC236}">
              <a16:creationId xmlns:a16="http://schemas.microsoft.com/office/drawing/2014/main" id="{135BB634-0C56-4852-B0DE-8FFC520AA24C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13" name="CaixaDeTexto 112">
          <a:extLst>
            <a:ext uri="{FF2B5EF4-FFF2-40B4-BE49-F238E27FC236}">
              <a16:creationId xmlns:a16="http://schemas.microsoft.com/office/drawing/2014/main" id="{F69E4024-9013-4C8D-99DE-C196F9BD5CA6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14" name="CaixaDeTexto 113">
          <a:extLst>
            <a:ext uri="{FF2B5EF4-FFF2-40B4-BE49-F238E27FC236}">
              <a16:creationId xmlns:a16="http://schemas.microsoft.com/office/drawing/2014/main" id="{95F39BD2-7A37-4C6F-8850-1EBC779F4BB0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15" name="CaixaDeTexto 114">
          <a:extLst>
            <a:ext uri="{FF2B5EF4-FFF2-40B4-BE49-F238E27FC236}">
              <a16:creationId xmlns:a16="http://schemas.microsoft.com/office/drawing/2014/main" id="{26BB7295-D009-4047-B3E3-DEB78970BF45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16" name="CaixaDeTexto 115">
          <a:extLst>
            <a:ext uri="{FF2B5EF4-FFF2-40B4-BE49-F238E27FC236}">
              <a16:creationId xmlns:a16="http://schemas.microsoft.com/office/drawing/2014/main" id="{37033702-B39E-40B7-9B12-627E7E6DD3E3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17" name="CaixaDeTexto 116">
          <a:extLst>
            <a:ext uri="{FF2B5EF4-FFF2-40B4-BE49-F238E27FC236}">
              <a16:creationId xmlns:a16="http://schemas.microsoft.com/office/drawing/2014/main" id="{DCF7D388-2A40-4955-817F-D2DF0E2FC2F0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18" name="CaixaDeTexto 117">
          <a:extLst>
            <a:ext uri="{FF2B5EF4-FFF2-40B4-BE49-F238E27FC236}">
              <a16:creationId xmlns:a16="http://schemas.microsoft.com/office/drawing/2014/main" id="{CCC455C0-749E-407A-872D-28C73EFFDD19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19" name="CaixaDeTexto 118">
          <a:extLst>
            <a:ext uri="{FF2B5EF4-FFF2-40B4-BE49-F238E27FC236}">
              <a16:creationId xmlns:a16="http://schemas.microsoft.com/office/drawing/2014/main" id="{8B9EA5E4-8BCB-4B24-A984-33A3048F073F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20" name="CaixaDeTexto 119">
          <a:extLst>
            <a:ext uri="{FF2B5EF4-FFF2-40B4-BE49-F238E27FC236}">
              <a16:creationId xmlns:a16="http://schemas.microsoft.com/office/drawing/2014/main" id="{1BA4A7F3-419F-45B0-A3CD-C3747C810E30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21" name="CaixaDeTexto 120">
          <a:extLst>
            <a:ext uri="{FF2B5EF4-FFF2-40B4-BE49-F238E27FC236}">
              <a16:creationId xmlns:a16="http://schemas.microsoft.com/office/drawing/2014/main" id="{1457DA02-207C-4686-BBB8-7115F86F8E44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22" name="CaixaDeTexto 121">
          <a:extLst>
            <a:ext uri="{FF2B5EF4-FFF2-40B4-BE49-F238E27FC236}">
              <a16:creationId xmlns:a16="http://schemas.microsoft.com/office/drawing/2014/main" id="{879F4542-4162-4AD0-8D19-E0BFC681C284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23" name="CaixaDeTexto 122">
          <a:extLst>
            <a:ext uri="{FF2B5EF4-FFF2-40B4-BE49-F238E27FC236}">
              <a16:creationId xmlns:a16="http://schemas.microsoft.com/office/drawing/2014/main" id="{1F3123A3-C214-45D2-A14A-9D8B270D956D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24" name="CaixaDeTexto 123">
          <a:extLst>
            <a:ext uri="{FF2B5EF4-FFF2-40B4-BE49-F238E27FC236}">
              <a16:creationId xmlns:a16="http://schemas.microsoft.com/office/drawing/2014/main" id="{E0403F6E-4608-44DD-954A-87F71FCC10CD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25" name="CaixaDeTexto 124">
          <a:extLst>
            <a:ext uri="{FF2B5EF4-FFF2-40B4-BE49-F238E27FC236}">
              <a16:creationId xmlns:a16="http://schemas.microsoft.com/office/drawing/2014/main" id="{7A1BD2B1-958A-4458-9458-BC73FAB28081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26" name="CaixaDeTexto 125">
          <a:extLst>
            <a:ext uri="{FF2B5EF4-FFF2-40B4-BE49-F238E27FC236}">
              <a16:creationId xmlns:a16="http://schemas.microsoft.com/office/drawing/2014/main" id="{4F209384-476C-427D-A235-A4EC21284AD6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27" name="CaixaDeTexto 126">
          <a:extLst>
            <a:ext uri="{FF2B5EF4-FFF2-40B4-BE49-F238E27FC236}">
              <a16:creationId xmlns:a16="http://schemas.microsoft.com/office/drawing/2014/main" id="{99A2F5BF-11D6-4672-AAFE-3C3039D51516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28" name="CaixaDeTexto 127">
          <a:extLst>
            <a:ext uri="{FF2B5EF4-FFF2-40B4-BE49-F238E27FC236}">
              <a16:creationId xmlns:a16="http://schemas.microsoft.com/office/drawing/2014/main" id="{A7BCE92F-2232-44D7-9123-34AAC612CFE6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29" name="CaixaDeTexto 128">
          <a:extLst>
            <a:ext uri="{FF2B5EF4-FFF2-40B4-BE49-F238E27FC236}">
              <a16:creationId xmlns:a16="http://schemas.microsoft.com/office/drawing/2014/main" id="{196AE583-E6BE-4ED9-BC31-5376C4D2FC3E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30" name="CaixaDeTexto 129">
          <a:extLst>
            <a:ext uri="{FF2B5EF4-FFF2-40B4-BE49-F238E27FC236}">
              <a16:creationId xmlns:a16="http://schemas.microsoft.com/office/drawing/2014/main" id="{5E891175-8CC4-49D1-8208-3CF74EB17FAF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31" name="CaixaDeTexto 130">
          <a:extLst>
            <a:ext uri="{FF2B5EF4-FFF2-40B4-BE49-F238E27FC236}">
              <a16:creationId xmlns:a16="http://schemas.microsoft.com/office/drawing/2014/main" id="{C6CB6DDB-E042-440A-877E-3F7D7883E912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32" name="CaixaDeTexto 131">
          <a:extLst>
            <a:ext uri="{FF2B5EF4-FFF2-40B4-BE49-F238E27FC236}">
              <a16:creationId xmlns:a16="http://schemas.microsoft.com/office/drawing/2014/main" id="{2C11BB70-2A84-4286-A80C-1E8A5DDE6FA8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33" name="CaixaDeTexto 132">
          <a:extLst>
            <a:ext uri="{FF2B5EF4-FFF2-40B4-BE49-F238E27FC236}">
              <a16:creationId xmlns:a16="http://schemas.microsoft.com/office/drawing/2014/main" id="{64CD97A9-2548-44A9-A722-3B88BA15D422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34" name="CaixaDeTexto 133">
          <a:extLst>
            <a:ext uri="{FF2B5EF4-FFF2-40B4-BE49-F238E27FC236}">
              <a16:creationId xmlns:a16="http://schemas.microsoft.com/office/drawing/2014/main" id="{0F165F45-BE4A-4C60-AAE5-184EF2C55AD0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35" name="CaixaDeTexto 134">
          <a:extLst>
            <a:ext uri="{FF2B5EF4-FFF2-40B4-BE49-F238E27FC236}">
              <a16:creationId xmlns:a16="http://schemas.microsoft.com/office/drawing/2014/main" id="{6F027DB0-BFE8-4B06-84F9-5E19A08862F7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36" name="CaixaDeTexto 135">
          <a:extLst>
            <a:ext uri="{FF2B5EF4-FFF2-40B4-BE49-F238E27FC236}">
              <a16:creationId xmlns:a16="http://schemas.microsoft.com/office/drawing/2014/main" id="{FB278301-6A6E-40BA-B202-CC3734383CF3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37" name="CaixaDeTexto 136">
          <a:extLst>
            <a:ext uri="{FF2B5EF4-FFF2-40B4-BE49-F238E27FC236}">
              <a16:creationId xmlns:a16="http://schemas.microsoft.com/office/drawing/2014/main" id="{CEDC3879-EB92-4F52-9C97-1D5F4655D543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38" name="CaixaDeTexto 137">
          <a:extLst>
            <a:ext uri="{FF2B5EF4-FFF2-40B4-BE49-F238E27FC236}">
              <a16:creationId xmlns:a16="http://schemas.microsoft.com/office/drawing/2014/main" id="{FAB76DAD-759E-45A6-BDDD-292C345D1167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39" name="CaixaDeTexto 138">
          <a:extLst>
            <a:ext uri="{FF2B5EF4-FFF2-40B4-BE49-F238E27FC236}">
              <a16:creationId xmlns:a16="http://schemas.microsoft.com/office/drawing/2014/main" id="{622CE5B6-BBB7-4C98-9C48-E2A20FC2625E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40" name="CaixaDeTexto 139">
          <a:extLst>
            <a:ext uri="{FF2B5EF4-FFF2-40B4-BE49-F238E27FC236}">
              <a16:creationId xmlns:a16="http://schemas.microsoft.com/office/drawing/2014/main" id="{BB5645F7-BD5D-4A93-8CFC-355A7AECE307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41" name="CaixaDeTexto 140">
          <a:extLst>
            <a:ext uri="{FF2B5EF4-FFF2-40B4-BE49-F238E27FC236}">
              <a16:creationId xmlns:a16="http://schemas.microsoft.com/office/drawing/2014/main" id="{B981FE3B-14C3-4828-B43A-6BA50CC5608C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42" name="CaixaDeTexto 141">
          <a:extLst>
            <a:ext uri="{FF2B5EF4-FFF2-40B4-BE49-F238E27FC236}">
              <a16:creationId xmlns:a16="http://schemas.microsoft.com/office/drawing/2014/main" id="{AA359BF0-7665-406C-978F-FA77D37FB551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43" name="CaixaDeTexto 142">
          <a:extLst>
            <a:ext uri="{FF2B5EF4-FFF2-40B4-BE49-F238E27FC236}">
              <a16:creationId xmlns:a16="http://schemas.microsoft.com/office/drawing/2014/main" id="{6F72A0AC-37AD-4709-A266-0466A6140C99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44" name="CaixaDeTexto 143">
          <a:extLst>
            <a:ext uri="{FF2B5EF4-FFF2-40B4-BE49-F238E27FC236}">
              <a16:creationId xmlns:a16="http://schemas.microsoft.com/office/drawing/2014/main" id="{509653B0-3703-42D3-BAA2-AC19A0DC541B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45" name="CaixaDeTexto 144">
          <a:extLst>
            <a:ext uri="{FF2B5EF4-FFF2-40B4-BE49-F238E27FC236}">
              <a16:creationId xmlns:a16="http://schemas.microsoft.com/office/drawing/2014/main" id="{CC701EE1-FCB5-4523-87D1-C986C8ABAC79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46" name="CaixaDeTexto 145">
          <a:extLst>
            <a:ext uri="{FF2B5EF4-FFF2-40B4-BE49-F238E27FC236}">
              <a16:creationId xmlns:a16="http://schemas.microsoft.com/office/drawing/2014/main" id="{3627AA07-3344-43EB-9A6C-960A5A33CE72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47" name="CaixaDeTexto 146">
          <a:extLst>
            <a:ext uri="{FF2B5EF4-FFF2-40B4-BE49-F238E27FC236}">
              <a16:creationId xmlns:a16="http://schemas.microsoft.com/office/drawing/2014/main" id="{3E5E810F-615F-4E61-A92C-883E7B95B960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48" name="CaixaDeTexto 147">
          <a:extLst>
            <a:ext uri="{FF2B5EF4-FFF2-40B4-BE49-F238E27FC236}">
              <a16:creationId xmlns:a16="http://schemas.microsoft.com/office/drawing/2014/main" id="{D5E93EDA-8DC5-40D4-A31E-BD7F2A7089EC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49" name="CaixaDeTexto 148">
          <a:extLst>
            <a:ext uri="{FF2B5EF4-FFF2-40B4-BE49-F238E27FC236}">
              <a16:creationId xmlns:a16="http://schemas.microsoft.com/office/drawing/2014/main" id="{A37DAC7E-CCA1-4C81-8F4A-877C9761AC22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50" name="CaixaDeTexto 149">
          <a:extLst>
            <a:ext uri="{FF2B5EF4-FFF2-40B4-BE49-F238E27FC236}">
              <a16:creationId xmlns:a16="http://schemas.microsoft.com/office/drawing/2014/main" id="{50657AA9-9438-42D0-9874-49B34BA96617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51" name="CaixaDeTexto 150">
          <a:extLst>
            <a:ext uri="{FF2B5EF4-FFF2-40B4-BE49-F238E27FC236}">
              <a16:creationId xmlns:a16="http://schemas.microsoft.com/office/drawing/2014/main" id="{CDC81F6D-0414-428D-94D6-525DA336719E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52" name="CaixaDeTexto 151">
          <a:extLst>
            <a:ext uri="{FF2B5EF4-FFF2-40B4-BE49-F238E27FC236}">
              <a16:creationId xmlns:a16="http://schemas.microsoft.com/office/drawing/2014/main" id="{A3281409-8630-4228-90A7-A802531C3A05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53" name="CaixaDeTexto 152">
          <a:extLst>
            <a:ext uri="{FF2B5EF4-FFF2-40B4-BE49-F238E27FC236}">
              <a16:creationId xmlns:a16="http://schemas.microsoft.com/office/drawing/2014/main" id="{989499BC-66C6-411A-80DE-0A2907DBC98C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54" name="CaixaDeTexto 153">
          <a:extLst>
            <a:ext uri="{FF2B5EF4-FFF2-40B4-BE49-F238E27FC236}">
              <a16:creationId xmlns:a16="http://schemas.microsoft.com/office/drawing/2014/main" id="{E224671F-106A-4251-8A97-7474F1D1B43D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55" name="CaixaDeTexto 154">
          <a:extLst>
            <a:ext uri="{FF2B5EF4-FFF2-40B4-BE49-F238E27FC236}">
              <a16:creationId xmlns:a16="http://schemas.microsoft.com/office/drawing/2014/main" id="{0B10CA60-0A69-49B7-9F01-FD1E9A66A2F3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56" name="CaixaDeTexto 155">
          <a:extLst>
            <a:ext uri="{FF2B5EF4-FFF2-40B4-BE49-F238E27FC236}">
              <a16:creationId xmlns:a16="http://schemas.microsoft.com/office/drawing/2014/main" id="{51E77A4B-768C-4D09-B8FA-CF917BF03544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57" name="CaixaDeTexto 156">
          <a:extLst>
            <a:ext uri="{FF2B5EF4-FFF2-40B4-BE49-F238E27FC236}">
              <a16:creationId xmlns:a16="http://schemas.microsoft.com/office/drawing/2014/main" id="{D6A949B9-A5AE-4A01-9386-757425B67463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58" name="CaixaDeTexto 157">
          <a:extLst>
            <a:ext uri="{FF2B5EF4-FFF2-40B4-BE49-F238E27FC236}">
              <a16:creationId xmlns:a16="http://schemas.microsoft.com/office/drawing/2014/main" id="{37112A59-E6F7-440B-9876-9C34D14B8617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59" name="CaixaDeTexto 158">
          <a:extLst>
            <a:ext uri="{FF2B5EF4-FFF2-40B4-BE49-F238E27FC236}">
              <a16:creationId xmlns:a16="http://schemas.microsoft.com/office/drawing/2014/main" id="{A93AE18B-CB69-491F-AF3E-D94C64AB1EA8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60" name="CaixaDeTexto 159">
          <a:extLst>
            <a:ext uri="{FF2B5EF4-FFF2-40B4-BE49-F238E27FC236}">
              <a16:creationId xmlns:a16="http://schemas.microsoft.com/office/drawing/2014/main" id="{192614CD-839E-4841-AE16-CEEE3D0D1CEB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61" name="CaixaDeTexto 160">
          <a:extLst>
            <a:ext uri="{FF2B5EF4-FFF2-40B4-BE49-F238E27FC236}">
              <a16:creationId xmlns:a16="http://schemas.microsoft.com/office/drawing/2014/main" id="{2725B23E-FCB5-4910-94BF-3777189B3976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62" name="CaixaDeTexto 161">
          <a:extLst>
            <a:ext uri="{FF2B5EF4-FFF2-40B4-BE49-F238E27FC236}">
              <a16:creationId xmlns:a16="http://schemas.microsoft.com/office/drawing/2014/main" id="{1CCB309A-615E-4811-9C86-E47E4D891094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63" name="CaixaDeTexto 162">
          <a:extLst>
            <a:ext uri="{FF2B5EF4-FFF2-40B4-BE49-F238E27FC236}">
              <a16:creationId xmlns:a16="http://schemas.microsoft.com/office/drawing/2014/main" id="{09ACEC1A-C4C0-4D29-BDCC-C9DC286A9633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64" name="CaixaDeTexto 163">
          <a:extLst>
            <a:ext uri="{FF2B5EF4-FFF2-40B4-BE49-F238E27FC236}">
              <a16:creationId xmlns:a16="http://schemas.microsoft.com/office/drawing/2014/main" id="{4DA1E0C8-252B-4429-98AF-22971EE32393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65" name="CaixaDeTexto 164">
          <a:extLst>
            <a:ext uri="{FF2B5EF4-FFF2-40B4-BE49-F238E27FC236}">
              <a16:creationId xmlns:a16="http://schemas.microsoft.com/office/drawing/2014/main" id="{FFEBE017-0E63-400C-885A-0C4F83CB27D8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66" name="CaixaDeTexto 165">
          <a:extLst>
            <a:ext uri="{FF2B5EF4-FFF2-40B4-BE49-F238E27FC236}">
              <a16:creationId xmlns:a16="http://schemas.microsoft.com/office/drawing/2014/main" id="{760A2027-E843-4747-895E-9D17BF2D684A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67" name="CaixaDeTexto 166">
          <a:extLst>
            <a:ext uri="{FF2B5EF4-FFF2-40B4-BE49-F238E27FC236}">
              <a16:creationId xmlns:a16="http://schemas.microsoft.com/office/drawing/2014/main" id="{FAEC0879-ED64-4407-846E-74AA24416841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68" name="CaixaDeTexto 167">
          <a:extLst>
            <a:ext uri="{FF2B5EF4-FFF2-40B4-BE49-F238E27FC236}">
              <a16:creationId xmlns:a16="http://schemas.microsoft.com/office/drawing/2014/main" id="{6CF32BAE-AA74-412B-B8FA-BA2C1A890162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69" name="CaixaDeTexto 168">
          <a:extLst>
            <a:ext uri="{FF2B5EF4-FFF2-40B4-BE49-F238E27FC236}">
              <a16:creationId xmlns:a16="http://schemas.microsoft.com/office/drawing/2014/main" id="{8C4FB07E-C4C8-4480-9957-48737FA39942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70" name="CaixaDeTexto 169">
          <a:extLst>
            <a:ext uri="{FF2B5EF4-FFF2-40B4-BE49-F238E27FC236}">
              <a16:creationId xmlns:a16="http://schemas.microsoft.com/office/drawing/2014/main" id="{D1113214-8A24-42CF-8F0C-154E86385198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71" name="CaixaDeTexto 170">
          <a:extLst>
            <a:ext uri="{FF2B5EF4-FFF2-40B4-BE49-F238E27FC236}">
              <a16:creationId xmlns:a16="http://schemas.microsoft.com/office/drawing/2014/main" id="{FF25D463-2D67-4241-9B0B-40A5B5427ADD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72" name="CaixaDeTexto 171">
          <a:extLst>
            <a:ext uri="{FF2B5EF4-FFF2-40B4-BE49-F238E27FC236}">
              <a16:creationId xmlns:a16="http://schemas.microsoft.com/office/drawing/2014/main" id="{956612DB-0D9F-4948-841B-04ECAB7C3D27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73" name="CaixaDeTexto 172">
          <a:extLst>
            <a:ext uri="{FF2B5EF4-FFF2-40B4-BE49-F238E27FC236}">
              <a16:creationId xmlns:a16="http://schemas.microsoft.com/office/drawing/2014/main" id="{2E2969B2-3574-40E1-AFC0-184D70D82D49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74" name="CaixaDeTexto 173">
          <a:extLst>
            <a:ext uri="{FF2B5EF4-FFF2-40B4-BE49-F238E27FC236}">
              <a16:creationId xmlns:a16="http://schemas.microsoft.com/office/drawing/2014/main" id="{C2373ECA-E4AF-4D0D-9C1F-1F09963535AE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75" name="CaixaDeTexto 174">
          <a:extLst>
            <a:ext uri="{FF2B5EF4-FFF2-40B4-BE49-F238E27FC236}">
              <a16:creationId xmlns:a16="http://schemas.microsoft.com/office/drawing/2014/main" id="{5250E39D-AA5E-43B7-9A06-E7EEEE0F682A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76" name="CaixaDeTexto 175">
          <a:extLst>
            <a:ext uri="{FF2B5EF4-FFF2-40B4-BE49-F238E27FC236}">
              <a16:creationId xmlns:a16="http://schemas.microsoft.com/office/drawing/2014/main" id="{0F697F57-6949-4B8D-9642-83968DDDD6B3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77" name="CaixaDeTexto 176">
          <a:extLst>
            <a:ext uri="{FF2B5EF4-FFF2-40B4-BE49-F238E27FC236}">
              <a16:creationId xmlns:a16="http://schemas.microsoft.com/office/drawing/2014/main" id="{A429D03D-98A9-4EF7-A56A-8E411E93B240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78" name="CaixaDeTexto 177">
          <a:extLst>
            <a:ext uri="{FF2B5EF4-FFF2-40B4-BE49-F238E27FC236}">
              <a16:creationId xmlns:a16="http://schemas.microsoft.com/office/drawing/2014/main" id="{0E4D3CF4-74BB-46FD-AC8B-FE10B2B77239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79" name="CaixaDeTexto 178">
          <a:extLst>
            <a:ext uri="{FF2B5EF4-FFF2-40B4-BE49-F238E27FC236}">
              <a16:creationId xmlns:a16="http://schemas.microsoft.com/office/drawing/2014/main" id="{983FA0E8-BAD1-45A8-BD4B-C74EEAB21AB2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80" name="CaixaDeTexto 179">
          <a:extLst>
            <a:ext uri="{FF2B5EF4-FFF2-40B4-BE49-F238E27FC236}">
              <a16:creationId xmlns:a16="http://schemas.microsoft.com/office/drawing/2014/main" id="{4191ED78-1C5F-45AA-9384-52EF26A98FCD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81" name="CaixaDeTexto 180">
          <a:extLst>
            <a:ext uri="{FF2B5EF4-FFF2-40B4-BE49-F238E27FC236}">
              <a16:creationId xmlns:a16="http://schemas.microsoft.com/office/drawing/2014/main" id="{13BB838D-D3B8-4F70-AF1B-819376FCBF07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82" name="CaixaDeTexto 181">
          <a:extLst>
            <a:ext uri="{FF2B5EF4-FFF2-40B4-BE49-F238E27FC236}">
              <a16:creationId xmlns:a16="http://schemas.microsoft.com/office/drawing/2014/main" id="{13AC113B-98B3-4087-B60D-682AD2781D30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83" name="CaixaDeTexto 182">
          <a:extLst>
            <a:ext uri="{FF2B5EF4-FFF2-40B4-BE49-F238E27FC236}">
              <a16:creationId xmlns:a16="http://schemas.microsoft.com/office/drawing/2014/main" id="{735CB73B-B83A-4DC6-BC70-CCD21D37D8C2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84" name="CaixaDeTexto 183">
          <a:extLst>
            <a:ext uri="{FF2B5EF4-FFF2-40B4-BE49-F238E27FC236}">
              <a16:creationId xmlns:a16="http://schemas.microsoft.com/office/drawing/2014/main" id="{5BF17335-AB29-4D4C-9E41-CE1F79EF890A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85" name="CaixaDeTexto 184">
          <a:extLst>
            <a:ext uri="{FF2B5EF4-FFF2-40B4-BE49-F238E27FC236}">
              <a16:creationId xmlns:a16="http://schemas.microsoft.com/office/drawing/2014/main" id="{C0FB9E80-27EC-472C-B1FA-702784BAA61E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86" name="CaixaDeTexto 185">
          <a:extLst>
            <a:ext uri="{FF2B5EF4-FFF2-40B4-BE49-F238E27FC236}">
              <a16:creationId xmlns:a16="http://schemas.microsoft.com/office/drawing/2014/main" id="{DB385D8C-A8E5-4DFA-8A3B-30FDA4409EBA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87" name="CaixaDeTexto 186">
          <a:extLst>
            <a:ext uri="{FF2B5EF4-FFF2-40B4-BE49-F238E27FC236}">
              <a16:creationId xmlns:a16="http://schemas.microsoft.com/office/drawing/2014/main" id="{F9CA5FB0-91F9-46E1-A05B-7F59170F55B2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88" name="CaixaDeTexto 187">
          <a:extLst>
            <a:ext uri="{FF2B5EF4-FFF2-40B4-BE49-F238E27FC236}">
              <a16:creationId xmlns:a16="http://schemas.microsoft.com/office/drawing/2014/main" id="{9A7AE382-FFD8-4C0E-9EA3-C87B114CA3E7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89" name="CaixaDeTexto 188">
          <a:extLst>
            <a:ext uri="{FF2B5EF4-FFF2-40B4-BE49-F238E27FC236}">
              <a16:creationId xmlns:a16="http://schemas.microsoft.com/office/drawing/2014/main" id="{ED84527E-D42F-42E1-B143-74A8A666A9C6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90" name="CaixaDeTexto 189">
          <a:extLst>
            <a:ext uri="{FF2B5EF4-FFF2-40B4-BE49-F238E27FC236}">
              <a16:creationId xmlns:a16="http://schemas.microsoft.com/office/drawing/2014/main" id="{AE708F84-D60A-4E9C-9591-2839DA4D77E6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91" name="CaixaDeTexto 190">
          <a:extLst>
            <a:ext uri="{FF2B5EF4-FFF2-40B4-BE49-F238E27FC236}">
              <a16:creationId xmlns:a16="http://schemas.microsoft.com/office/drawing/2014/main" id="{FF590D11-FE29-43D0-88F2-AB62246B388B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92" name="CaixaDeTexto 191">
          <a:extLst>
            <a:ext uri="{FF2B5EF4-FFF2-40B4-BE49-F238E27FC236}">
              <a16:creationId xmlns:a16="http://schemas.microsoft.com/office/drawing/2014/main" id="{6C2C3C82-B1D5-45AC-AD19-7D0F250CBF4B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93" name="CaixaDeTexto 192">
          <a:extLst>
            <a:ext uri="{FF2B5EF4-FFF2-40B4-BE49-F238E27FC236}">
              <a16:creationId xmlns:a16="http://schemas.microsoft.com/office/drawing/2014/main" id="{67C92A61-2E63-4811-A5B7-B303230C348C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94" name="CaixaDeTexto 193">
          <a:extLst>
            <a:ext uri="{FF2B5EF4-FFF2-40B4-BE49-F238E27FC236}">
              <a16:creationId xmlns:a16="http://schemas.microsoft.com/office/drawing/2014/main" id="{985A8A7C-0A01-4871-BD30-689E6BA7A515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95" name="CaixaDeTexto 194">
          <a:extLst>
            <a:ext uri="{FF2B5EF4-FFF2-40B4-BE49-F238E27FC236}">
              <a16:creationId xmlns:a16="http://schemas.microsoft.com/office/drawing/2014/main" id="{5BDE4D72-1F4C-403E-A943-108F0A32BAFD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96" name="CaixaDeTexto 195">
          <a:extLst>
            <a:ext uri="{FF2B5EF4-FFF2-40B4-BE49-F238E27FC236}">
              <a16:creationId xmlns:a16="http://schemas.microsoft.com/office/drawing/2014/main" id="{9485C464-E543-4E01-BCB1-9FDF919711A5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97" name="CaixaDeTexto 196">
          <a:extLst>
            <a:ext uri="{FF2B5EF4-FFF2-40B4-BE49-F238E27FC236}">
              <a16:creationId xmlns:a16="http://schemas.microsoft.com/office/drawing/2014/main" id="{6C404BB1-5586-49E9-A930-6F16D4A4504C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98" name="CaixaDeTexto 197">
          <a:extLst>
            <a:ext uri="{FF2B5EF4-FFF2-40B4-BE49-F238E27FC236}">
              <a16:creationId xmlns:a16="http://schemas.microsoft.com/office/drawing/2014/main" id="{C62B29E0-53A4-4172-B8D3-2EB3C683DA0F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99" name="CaixaDeTexto 198">
          <a:extLst>
            <a:ext uri="{FF2B5EF4-FFF2-40B4-BE49-F238E27FC236}">
              <a16:creationId xmlns:a16="http://schemas.microsoft.com/office/drawing/2014/main" id="{36D4AE59-1C10-4794-B163-1A3ADA02BA63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00" name="CaixaDeTexto 199">
          <a:extLst>
            <a:ext uri="{FF2B5EF4-FFF2-40B4-BE49-F238E27FC236}">
              <a16:creationId xmlns:a16="http://schemas.microsoft.com/office/drawing/2014/main" id="{3629C88F-C031-4C4D-8512-919D43A1435D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01" name="CaixaDeTexto 200">
          <a:extLst>
            <a:ext uri="{FF2B5EF4-FFF2-40B4-BE49-F238E27FC236}">
              <a16:creationId xmlns:a16="http://schemas.microsoft.com/office/drawing/2014/main" id="{4C0B7D92-6253-4701-AF21-5C821F6FD1E9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02" name="CaixaDeTexto 201">
          <a:extLst>
            <a:ext uri="{FF2B5EF4-FFF2-40B4-BE49-F238E27FC236}">
              <a16:creationId xmlns:a16="http://schemas.microsoft.com/office/drawing/2014/main" id="{8936EA12-536F-481E-99FC-354117935F80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03" name="CaixaDeTexto 202">
          <a:extLst>
            <a:ext uri="{FF2B5EF4-FFF2-40B4-BE49-F238E27FC236}">
              <a16:creationId xmlns:a16="http://schemas.microsoft.com/office/drawing/2014/main" id="{75A90172-C133-454A-AECA-B2725BB63A5C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04" name="CaixaDeTexto 203">
          <a:extLst>
            <a:ext uri="{FF2B5EF4-FFF2-40B4-BE49-F238E27FC236}">
              <a16:creationId xmlns:a16="http://schemas.microsoft.com/office/drawing/2014/main" id="{61BE0573-4434-4E14-BA68-6402E373F600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05" name="CaixaDeTexto 204">
          <a:extLst>
            <a:ext uri="{FF2B5EF4-FFF2-40B4-BE49-F238E27FC236}">
              <a16:creationId xmlns:a16="http://schemas.microsoft.com/office/drawing/2014/main" id="{255B641D-1075-4C73-8335-CC4ADFF0CC0B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06" name="CaixaDeTexto 205">
          <a:extLst>
            <a:ext uri="{FF2B5EF4-FFF2-40B4-BE49-F238E27FC236}">
              <a16:creationId xmlns:a16="http://schemas.microsoft.com/office/drawing/2014/main" id="{D2EDFEDC-5678-4BE3-AAA8-C21B546E9313}"/>
            </a:ext>
          </a:extLst>
        </xdr:cNvPr>
        <xdr:cNvSpPr txBox="1"/>
      </xdr:nvSpPr>
      <xdr:spPr>
        <a:xfrm>
          <a:off x="576262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f01\SEI%202019\Documents%20and%20Settings\jrmuratore\Meus%20documentos\ze%20roberto\PECarlosBotelho\SP%20139\sanit&#225;rio\planilhas\caragua\nucleolazer\playground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f01\sei%202020\Documents%20and%20Settings\jrmuratore\Meus%20documentos\ze%20roberto\PECarlosBotelho\SP%20139\sanit&#225;rio\planilhas\caragua\nucleolazer\playground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OBRAS%20FLORESTAL\FF%20-%20SEDE%20PINHEIROS\AR%20CONDICIONADO\04%20-%20PLANILHA%20OR&#199;AMENTARIA\DADOS%20CDHU%20182\servicossd_18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 (2)"/>
      <sheetName val="Plan1"/>
      <sheetName val="playground"/>
      <sheetName val="BOLETIM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CODIGO</v>
          </cell>
          <cell r="B1" t="str">
            <v>DESCRICAO</v>
          </cell>
          <cell r="C1" t="str">
            <v>UNIDADE</v>
          </cell>
          <cell r="D1" t="str">
            <v>MATERIAL</v>
          </cell>
          <cell r="E1" t="str">
            <v>MO</v>
          </cell>
          <cell r="F1" t="str">
            <v>SERVICO</v>
          </cell>
        </row>
        <row r="2">
          <cell r="A2" t="str">
            <v>010000</v>
          </cell>
          <cell r="B2" t="str">
            <v>Servico tecnico especializado</v>
          </cell>
        </row>
        <row r="3">
          <cell r="A3" t="str">
            <v>011800</v>
          </cell>
          <cell r="B3" t="str">
            <v>Controle tecnologico</v>
          </cell>
        </row>
        <row r="4">
          <cell r="A4" t="str">
            <v>011802</v>
          </cell>
          <cell r="B4" t="str">
            <v>Ensaio de solos, caracterizacao granulometrica por peneiramento</v>
          </cell>
          <cell r="C4" t="str">
            <v>un</v>
          </cell>
          <cell r="D4" t="str">
            <v>25.00</v>
          </cell>
          <cell r="E4" t="str">
            <v>0.00</v>
          </cell>
          <cell r="F4" t="str">
            <v>25.00</v>
          </cell>
        </row>
        <row r="5">
          <cell r="A5" t="str">
            <v>011804</v>
          </cell>
          <cell r="B5" t="str">
            <v>Ensaio de solos, caracterizacao granulometrica por sedimentacao</v>
          </cell>
          <cell r="C5" t="str">
            <v>un</v>
          </cell>
          <cell r="D5" t="str">
            <v>60.00</v>
          </cell>
          <cell r="E5" t="str">
            <v>0.00</v>
          </cell>
          <cell r="F5" t="str">
            <v>60.00</v>
          </cell>
        </row>
        <row r="6">
          <cell r="A6" t="str">
            <v>011806</v>
          </cell>
          <cell r="B6" t="str">
            <v>Ensaio de solos, limite de liquidez</v>
          </cell>
          <cell r="C6" t="str">
            <v>un</v>
          </cell>
          <cell r="D6" t="str">
            <v>18.00</v>
          </cell>
          <cell r="E6" t="str">
            <v>0.00</v>
          </cell>
          <cell r="F6" t="str">
            <v>18.00</v>
          </cell>
        </row>
        <row r="7">
          <cell r="A7" t="str">
            <v>011808</v>
          </cell>
          <cell r="B7" t="str">
            <v>Ensaio de solos, limite de plasticidade</v>
          </cell>
          <cell r="C7" t="str">
            <v>un</v>
          </cell>
          <cell r="D7" t="str">
            <v>18.00</v>
          </cell>
          <cell r="E7" t="str">
            <v>0.00</v>
          </cell>
          <cell r="F7" t="str">
            <v>18.00</v>
          </cell>
        </row>
        <row r="8">
          <cell r="A8" t="str">
            <v>011810</v>
          </cell>
          <cell r="B8" t="str">
            <v>Ensaio de solos, hilff</v>
          </cell>
          <cell r="C8" t="str">
            <v>un</v>
          </cell>
          <cell r="D8" t="str">
            <v>16.00</v>
          </cell>
          <cell r="E8" t="str">
            <v>0.00</v>
          </cell>
          <cell r="F8" t="str">
            <v>16.00</v>
          </cell>
        </row>
        <row r="9">
          <cell r="A9" t="str">
            <v>011812</v>
          </cell>
          <cell r="B9" t="str">
            <v>Ensaio de solos, densidade in situ</v>
          </cell>
          <cell r="C9" t="str">
            <v>un</v>
          </cell>
          <cell r="D9" t="str">
            <v>16.00</v>
          </cell>
          <cell r="E9" t="str">
            <v>0.00</v>
          </cell>
          <cell r="F9" t="str">
            <v>16.00</v>
          </cell>
        </row>
        <row r="10">
          <cell r="A10" t="str">
            <v>011814</v>
          </cell>
          <cell r="B10" t="str">
            <v>Ensaio de solos, proctor normal</v>
          </cell>
          <cell r="C10" t="str">
            <v>un</v>
          </cell>
          <cell r="D10" t="str">
            <v>38.00</v>
          </cell>
          <cell r="E10" t="str">
            <v>0.00</v>
          </cell>
          <cell r="F10" t="str">
            <v>38.00</v>
          </cell>
        </row>
        <row r="11">
          <cell r="A11" t="str">
            <v>011816</v>
          </cell>
          <cell r="B11" t="str">
            <v>Ensaio de solos, proctor modificado</v>
          </cell>
          <cell r="C11" t="str">
            <v>un</v>
          </cell>
          <cell r="D11" t="str">
            <v>42.00</v>
          </cell>
          <cell r="E11" t="str">
            <v>0.00</v>
          </cell>
          <cell r="F11" t="str">
            <v>42.00</v>
          </cell>
        </row>
        <row r="12">
          <cell r="A12" t="str">
            <v>011818</v>
          </cell>
          <cell r="B12" t="str">
            <v>Ensaio de solos, CBR/ISC</v>
          </cell>
          <cell r="C12" t="str">
            <v>un</v>
          </cell>
          <cell r="D12" t="str">
            <v>52.00</v>
          </cell>
          <cell r="E12" t="str">
            <v>0.00</v>
          </cell>
          <cell r="F12" t="str">
            <v>52.00</v>
          </cell>
        </row>
        <row r="13">
          <cell r="A13" t="str">
            <v>011820</v>
          </cell>
          <cell r="B13" t="str">
            <v>Ensaio de solos, cisalhamento</v>
          </cell>
          <cell r="C13" t="str">
            <v>corpo</v>
          </cell>
          <cell r="D13" t="str">
            <v>160.00</v>
          </cell>
          <cell r="E13" t="str">
            <v>0.00</v>
          </cell>
          <cell r="F13" t="str">
            <v>160.00</v>
          </cell>
        </row>
        <row r="14">
          <cell r="A14" t="str">
            <v>011822</v>
          </cell>
          <cell r="B14" t="str">
            <v>Ensaio de solos, adensamento</v>
          </cell>
          <cell r="C14" t="str">
            <v>corpo</v>
          </cell>
          <cell r="D14" t="str">
            <v>620.00</v>
          </cell>
          <cell r="E14" t="str">
            <v>0.00</v>
          </cell>
          <cell r="F14" t="str">
            <v>620.00</v>
          </cell>
        </row>
        <row r="15">
          <cell r="A15" t="str">
            <v>011824</v>
          </cell>
          <cell r="B15" t="str">
            <v>Ensaio de solos, triaxial</v>
          </cell>
          <cell r="C15" t="str">
            <v>corpo</v>
          </cell>
          <cell r="D15" t="str">
            <v>420.00</v>
          </cell>
          <cell r="E15" t="str">
            <v>0.00</v>
          </cell>
          <cell r="F15" t="str">
            <v>420.00</v>
          </cell>
        </row>
        <row r="16">
          <cell r="A16" t="str">
            <v>011826</v>
          </cell>
          <cell r="B16" t="str">
            <v>Ensaio de solos, permeabilidade</v>
          </cell>
          <cell r="C16" t="str">
            <v>un</v>
          </cell>
          <cell r="D16" t="str">
            <v>180.00</v>
          </cell>
          <cell r="E16" t="str">
            <v>0.00</v>
          </cell>
          <cell r="F16" t="str">
            <v>180.00</v>
          </cell>
        </row>
        <row r="17">
          <cell r="A17" t="str">
            <v>011828</v>
          </cell>
          <cell r="B17" t="str">
            <v>Prova de carga em  estaca</v>
          </cell>
          <cell r="C17" t="str">
            <v>un</v>
          </cell>
          <cell r="D17" t="str">
            <v>10600.00</v>
          </cell>
          <cell r="E17" t="str">
            <v>0.00</v>
          </cell>
          <cell r="F17" t="str">
            <v>10600.00</v>
          </cell>
        </row>
        <row r="18">
          <cell r="A18" t="str">
            <v>011830</v>
          </cell>
          <cell r="B18" t="str">
            <v>Coluna CCP de prova</v>
          </cell>
          <cell r="C18" t="str">
            <v>un</v>
          </cell>
          <cell r="D18" t="str">
            <v>1650.00</v>
          </cell>
          <cell r="E18" t="str">
            <v>0.00</v>
          </cell>
          <cell r="F18" t="str">
            <v>1650.00</v>
          </cell>
        </row>
        <row r="19">
          <cell r="A19" t="str">
            <v>012000</v>
          </cell>
          <cell r="B19" t="str">
            <v>Topografia</v>
          </cell>
        </row>
        <row r="20">
          <cell r="A20" t="str">
            <v>012002</v>
          </cell>
          <cell r="B20" t="str">
            <v>Instalacao e transporte de equipamento topografico, ate 20 km</v>
          </cell>
          <cell r="C20" t="str">
            <v>taxa</v>
          </cell>
          <cell r="D20" t="str">
            <v>208.80</v>
          </cell>
          <cell r="E20" t="str">
            <v>0.00</v>
          </cell>
          <cell r="F20" t="str">
            <v>208.80</v>
          </cell>
        </row>
        <row r="21">
          <cell r="A21" t="str">
            <v>012003</v>
          </cell>
          <cell r="B21" t="str">
            <v>Instalacao e transporte de equipamento topografico, de 21 a 100 km</v>
          </cell>
          <cell r="C21" t="str">
            <v>taxa</v>
          </cell>
          <cell r="D21" t="str">
            <v>301.60</v>
          </cell>
          <cell r="E21" t="str">
            <v>0.00</v>
          </cell>
          <cell r="F21" t="str">
            <v>301.60</v>
          </cell>
        </row>
        <row r="22">
          <cell r="A22" t="str">
            <v>012004</v>
          </cell>
          <cell r="B22" t="str">
            <v>Instalacao e transporte de equipamento topografico, de 101 a 200 km</v>
          </cell>
          <cell r="C22" t="str">
            <v>taxa</v>
          </cell>
          <cell r="D22" t="str">
            <v>371.20</v>
          </cell>
          <cell r="E22" t="str">
            <v>0.00</v>
          </cell>
          <cell r="F22" t="str">
            <v>371.20</v>
          </cell>
        </row>
        <row r="23">
          <cell r="A23" t="str">
            <v>012005</v>
          </cell>
          <cell r="B23" t="str">
            <v>Instalacao e transporte de equipamento topografico, de 201 a 300 km</v>
          </cell>
          <cell r="C23" t="str">
            <v>taxa</v>
          </cell>
          <cell r="D23" t="str">
            <v>417.60</v>
          </cell>
          <cell r="E23" t="str">
            <v>0.00</v>
          </cell>
          <cell r="F23" t="str">
            <v>417.60</v>
          </cell>
        </row>
        <row r="24">
          <cell r="A24" t="str">
            <v>012006</v>
          </cell>
          <cell r="B24" t="str">
            <v>Instalacao e transporte de equipamento topografico, de 301 a 400 km</v>
          </cell>
          <cell r="C24" t="str">
            <v>taxa</v>
          </cell>
          <cell r="D24" t="str">
            <v>475.60</v>
          </cell>
          <cell r="E24" t="str">
            <v>0.00</v>
          </cell>
          <cell r="F24" t="str">
            <v>475.60</v>
          </cell>
        </row>
        <row r="25">
          <cell r="A25" t="str">
            <v>012007</v>
          </cell>
          <cell r="B25" t="str">
            <v>Instalacao e transporte de equipamento topografico, ate 401 a 500 km</v>
          </cell>
          <cell r="C25" t="str">
            <v>taxa</v>
          </cell>
          <cell r="D25" t="str">
            <v>556.50</v>
          </cell>
          <cell r="E25" t="str">
            <v>0.00</v>
          </cell>
          <cell r="F25" t="str">
            <v>556.50</v>
          </cell>
        </row>
        <row r="26">
          <cell r="A26" t="str">
            <v>012008</v>
          </cell>
          <cell r="B26" t="str">
            <v>Instalacao e transporte de equipamento topografico, acima de 500 km</v>
          </cell>
          <cell r="C26" t="str">
            <v>km</v>
          </cell>
          <cell r="D26" t="str">
            <v>1.50</v>
          </cell>
          <cell r="E26" t="str">
            <v>0.00</v>
          </cell>
          <cell r="F26" t="str">
            <v>1.50</v>
          </cell>
        </row>
        <row r="27">
          <cell r="A27" t="str">
            <v>012012</v>
          </cell>
          <cell r="B27" t="str">
            <v>Levantamento planialtimetrico ate 3.000 m2</v>
          </cell>
          <cell r="C27" t="str">
            <v>un</v>
          </cell>
          <cell r="D27" t="str">
            <v>603.20</v>
          </cell>
          <cell r="E27" t="str">
            <v>0.00</v>
          </cell>
          <cell r="F27" t="str">
            <v>603.20</v>
          </cell>
        </row>
        <row r="28">
          <cell r="A28" t="str">
            <v>012013</v>
          </cell>
          <cell r="B28" t="str">
            <v>Levantamento planialtimetrico de 3.001 a 10.000 m2</v>
          </cell>
          <cell r="C28" t="str">
            <v>m2</v>
          </cell>
          <cell r="D28" t="str">
            <v>0.22</v>
          </cell>
          <cell r="E28" t="str">
            <v>0.00</v>
          </cell>
          <cell r="F28" t="str">
            <v>0.22</v>
          </cell>
        </row>
        <row r="29">
          <cell r="A29" t="str">
            <v>012014</v>
          </cell>
          <cell r="B29" t="str">
            <v>Levantamento planialtimetrico acima de 10.000 m2</v>
          </cell>
          <cell r="C29" t="str">
            <v>m2</v>
          </cell>
          <cell r="D29" t="str">
            <v>0.20</v>
          </cell>
          <cell r="E29" t="str">
            <v>0.00</v>
          </cell>
          <cell r="F29" t="str">
            <v>0.20</v>
          </cell>
        </row>
        <row r="30">
          <cell r="A30" t="str">
            <v>012100</v>
          </cell>
          <cell r="B30" t="str">
            <v>Estudo geotecnico  (sondagem)</v>
          </cell>
        </row>
        <row r="31">
          <cell r="A31" t="str">
            <v>012102</v>
          </cell>
          <cell r="B31" t="str">
            <v>Instalacao e transporte de equipamento de sondagem ate 20 km</v>
          </cell>
          <cell r="C31" t="str">
            <v>taxa</v>
          </cell>
          <cell r="D31" t="str">
            <v>255.20</v>
          </cell>
          <cell r="E31" t="str">
            <v>0.00</v>
          </cell>
          <cell r="F31" t="str">
            <v>255.20</v>
          </cell>
        </row>
        <row r="32">
          <cell r="A32" t="str">
            <v>012103</v>
          </cell>
          <cell r="B32" t="str">
            <v>Instalacao e transporte de equipamento de sondagem de 21 a 100 km</v>
          </cell>
          <cell r="C32" t="str">
            <v>taxa</v>
          </cell>
          <cell r="D32" t="str">
            <v>371.20</v>
          </cell>
          <cell r="E32" t="str">
            <v>0.00</v>
          </cell>
          <cell r="F32" t="str">
            <v>371.20</v>
          </cell>
        </row>
        <row r="33">
          <cell r="A33" t="str">
            <v>012104</v>
          </cell>
          <cell r="B33" t="str">
            <v>Instalacao e transporte de equipamento de sondagem de 101 a 200 km</v>
          </cell>
          <cell r="C33" t="str">
            <v>taxa</v>
          </cell>
          <cell r="D33" t="str">
            <v>440.80</v>
          </cell>
          <cell r="E33" t="str">
            <v>0.00</v>
          </cell>
          <cell r="F33" t="str">
            <v>440.80</v>
          </cell>
        </row>
        <row r="34">
          <cell r="A34" t="str">
            <v>012105</v>
          </cell>
          <cell r="B34" t="str">
            <v>Instalacao e transporte de equipamento de sondagem de 201 a 300 km</v>
          </cell>
          <cell r="C34" t="str">
            <v>taxa</v>
          </cell>
          <cell r="D34" t="str">
            <v>522.00</v>
          </cell>
          <cell r="E34" t="str">
            <v>0.00</v>
          </cell>
          <cell r="F34" t="str">
            <v>522.00</v>
          </cell>
        </row>
        <row r="35">
          <cell r="A35" t="str">
            <v>012106</v>
          </cell>
          <cell r="B35" t="str">
            <v>Instalacao e transporte de equipamento de sondagem de 301 a 400 km</v>
          </cell>
          <cell r="C35" t="str">
            <v>taxa</v>
          </cell>
          <cell r="D35" t="str">
            <v>638.00</v>
          </cell>
          <cell r="E35" t="str">
            <v>0.00</v>
          </cell>
          <cell r="F35" t="str">
            <v>638.00</v>
          </cell>
        </row>
        <row r="36">
          <cell r="A36" t="str">
            <v>012107</v>
          </cell>
          <cell r="B36" t="str">
            <v>Instalacao e transporte de equipamento de sondagem de 401 a 500 km</v>
          </cell>
          <cell r="C36" t="str">
            <v>taxa</v>
          </cell>
          <cell r="D36" t="str">
            <v>754.00</v>
          </cell>
          <cell r="E36" t="str">
            <v>0.00</v>
          </cell>
          <cell r="F36" t="str">
            <v>754.00</v>
          </cell>
        </row>
        <row r="37">
          <cell r="A37" t="str">
            <v>012108</v>
          </cell>
          <cell r="B37" t="str">
            <v>Instalacao e transporte de equipamento de sondagem acima de 500 km</v>
          </cell>
          <cell r="C37" t="str">
            <v>km</v>
          </cell>
          <cell r="D37" t="str">
            <v>1.74</v>
          </cell>
          <cell r="E37" t="str">
            <v>0.00</v>
          </cell>
          <cell r="F37" t="str">
            <v>1.74</v>
          </cell>
        </row>
        <row r="38">
          <cell r="A38" t="str">
            <v>012111</v>
          </cell>
          <cell r="B38" t="str">
            <v>Sondagem do terreno a percussao (minimo de 30 m)</v>
          </cell>
          <cell r="C38" t="str">
            <v>m</v>
          </cell>
          <cell r="D38" t="str">
            <v>21.11</v>
          </cell>
          <cell r="E38" t="str">
            <v>0.00</v>
          </cell>
          <cell r="F38" t="str">
            <v>21.11</v>
          </cell>
        </row>
        <row r="39">
          <cell r="A39" t="str">
            <v>012112</v>
          </cell>
          <cell r="B39" t="str">
            <v>Sondagem do terreno rotativa em solo</v>
          </cell>
          <cell r="C39" t="str">
            <v>m</v>
          </cell>
          <cell r="D39" t="str">
            <v>95.00</v>
          </cell>
          <cell r="E39" t="str">
            <v>0.00</v>
          </cell>
          <cell r="F39" t="str">
            <v>95.00</v>
          </cell>
        </row>
        <row r="40">
          <cell r="A40" t="str">
            <v>012113</v>
          </cell>
          <cell r="B40" t="str">
            <v>Sondagem do terreno rotativa em rocha</v>
          </cell>
          <cell r="C40" t="str">
            <v>m</v>
          </cell>
          <cell r="D40" t="str">
            <v>270.00</v>
          </cell>
          <cell r="E40" t="str">
            <v>0.00</v>
          </cell>
          <cell r="F40" t="str">
            <v>270.00</v>
          </cell>
        </row>
        <row r="41">
          <cell r="A41" t="str">
            <v>012200</v>
          </cell>
          <cell r="B41" t="str">
            <v>Poco profundo</v>
          </cell>
        </row>
        <row r="42">
          <cell r="A42" t="str">
            <v>012202</v>
          </cell>
          <cell r="B42" t="str">
            <v>Abrigo de poco profundo em  alvenaria 1,00 x 1,00 x 0,60m com tampa metalica</v>
          </cell>
          <cell r="C42" t="str">
            <v>un</v>
          </cell>
          <cell r="D42" t="str">
            <v>107.27</v>
          </cell>
          <cell r="E42" t="str">
            <v>97.26</v>
          </cell>
          <cell r="F42" t="str">
            <v>204.53</v>
          </cell>
        </row>
        <row r="43">
          <cell r="A43" t="str">
            <v>012204</v>
          </cell>
          <cell r="B43" t="str">
            <v>Adicional de transporte alem do 51 km para equipamento de perfuracao</v>
          </cell>
          <cell r="C43" t="str">
            <v>km</v>
          </cell>
          <cell r="D43" t="str">
            <v>7.00</v>
          </cell>
          <cell r="E43" t="str">
            <v>0.00</v>
          </cell>
          <cell r="F43" t="str">
            <v>7.00</v>
          </cell>
        </row>
        <row r="44">
          <cell r="A44" t="str">
            <v>012206</v>
          </cell>
          <cell r="B44" t="str">
            <v>Analise bacteriologica para poco profundo</v>
          </cell>
          <cell r="C44" t="str">
            <v>un</v>
          </cell>
          <cell r="D44" t="str">
            <v>235.00</v>
          </cell>
          <cell r="E44" t="str">
            <v>0.00</v>
          </cell>
          <cell r="F44" t="str">
            <v>235.00</v>
          </cell>
        </row>
        <row r="45">
          <cell r="A45" t="str">
            <v>012208</v>
          </cell>
          <cell r="B45" t="str">
            <v>Analise fisico-quimica da agua para poco profundo</v>
          </cell>
          <cell r="C45" t="str">
            <v>un</v>
          </cell>
          <cell r="D45" t="str">
            <v>190.00</v>
          </cell>
          <cell r="E45" t="str">
            <v>0.00</v>
          </cell>
          <cell r="F45" t="str">
            <v>190.00</v>
          </cell>
        </row>
        <row r="46">
          <cell r="A46" t="str">
            <v>012210</v>
          </cell>
          <cell r="B46" t="str">
            <v>Cimentacao de boca do poco profundo, entre perfuracao de maior diam</v>
          </cell>
          <cell r="C46" t="str">
            <v>m3</v>
          </cell>
          <cell r="D46" t="str">
            <v>700.00</v>
          </cell>
          <cell r="E46" t="str">
            <v>0.00</v>
          </cell>
          <cell r="F46" t="str">
            <v>700.00</v>
          </cell>
        </row>
        <row r="47">
          <cell r="A47" t="str">
            <v>012212</v>
          </cell>
          <cell r="B47" t="str">
            <v>Desinfeccao de poco profundo</v>
          </cell>
          <cell r="C47" t="str">
            <v>un</v>
          </cell>
          <cell r="D47" t="str">
            <v>250.00</v>
          </cell>
          <cell r="E47" t="str">
            <v>0.00</v>
          </cell>
          <cell r="F47" t="str">
            <v>250.00</v>
          </cell>
        </row>
        <row r="48">
          <cell r="A48" t="str">
            <v>012214</v>
          </cell>
          <cell r="B48" t="str">
            <v>Documentacao tecnica final de poco profundo</v>
          </cell>
          <cell r="C48" t="str">
            <v>un</v>
          </cell>
          <cell r="D48" t="str">
            <v>400.00</v>
          </cell>
          <cell r="E48" t="str">
            <v>0.00</v>
          </cell>
          <cell r="F48" t="str">
            <v>400.00</v>
          </cell>
        </row>
        <row r="49">
          <cell r="A49" t="str">
            <v>012216</v>
          </cell>
          <cell r="B49" t="str">
            <v>Filtro galvanizado tipo NOLD para poco profundo, diam 6" (150 mm)</v>
          </cell>
          <cell r="C49" t="str">
            <v>m</v>
          </cell>
          <cell r="D49" t="str">
            <v>101.50</v>
          </cell>
          <cell r="E49" t="str">
            <v>0.00</v>
          </cell>
          <cell r="F49" t="str">
            <v>101.50</v>
          </cell>
        </row>
        <row r="50">
          <cell r="A50" t="str">
            <v>012218</v>
          </cell>
          <cell r="B50" t="str">
            <v>Filtro galvanizado tipo NOLD para poco profundo, diam 8" (200 mm)</v>
          </cell>
          <cell r="C50" t="str">
            <v>m</v>
          </cell>
          <cell r="D50" t="str">
            <v>143.50</v>
          </cell>
          <cell r="E50" t="str">
            <v>0.00</v>
          </cell>
          <cell r="F50" t="str">
            <v>143.50</v>
          </cell>
        </row>
        <row r="51">
          <cell r="A51" t="str">
            <v>012220</v>
          </cell>
          <cell r="B51" t="str">
            <v>Laje de protecao com 2,00 x 2,00 m para poco profundo</v>
          </cell>
          <cell r="C51" t="str">
            <v>un</v>
          </cell>
          <cell r="D51" t="str">
            <v>28.52</v>
          </cell>
          <cell r="E51" t="str">
            <v>27.10</v>
          </cell>
          <cell r="F51" t="str">
            <v>55.62</v>
          </cell>
        </row>
        <row r="52">
          <cell r="A52" t="str">
            <v>012222</v>
          </cell>
          <cell r="B52" t="str">
            <v>Limpeza e desenvolvimento do poco c/compressor de ar e/ou pistao</v>
          </cell>
          <cell r="C52" t="str">
            <v>h</v>
          </cell>
          <cell r="D52" t="str">
            <v>96.00</v>
          </cell>
          <cell r="E52" t="str">
            <v>0.00</v>
          </cell>
          <cell r="F52" t="str">
            <v>96.00</v>
          </cell>
        </row>
        <row r="53">
          <cell r="A53" t="str">
            <v>012224</v>
          </cell>
          <cell r="B53" t="str">
            <v>Perfuracao de poco profundo em  aluviao, diam 10" (250 mm)</v>
          </cell>
          <cell r="C53" t="str">
            <v>m</v>
          </cell>
          <cell r="D53" t="str">
            <v>94.00</v>
          </cell>
          <cell r="E53" t="str">
            <v>0.00</v>
          </cell>
          <cell r="F53" t="str">
            <v>94.00</v>
          </cell>
        </row>
        <row r="54">
          <cell r="A54" t="str">
            <v>012226</v>
          </cell>
          <cell r="B54" t="str">
            <v>Perfuracao de poco profundo em  aluviao, diam 12" (300 mm)</v>
          </cell>
          <cell r="C54" t="str">
            <v>m</v>
          </cell>
          <cell r="D54" t="str">
            <v>109.00</v>
          </cell>
          <cell r="E54" t="str">
            <v>0.00</v>
          </cell>
          <cell r="F54" t="str">
            <v>109.00</v>
          </cell>
        </row>
        <row r="55">
          <cell r="A55" t="str">
            <v>012228</v>
          </cell>
          <cell r="B55" t="str">
            <v>Perfuracao de poco profundo em  aluviao, diam 14" (350 mm)</v>
          </cell>
          <cell r="C55" t="str">
            <v>m</v>
          </cell>
          <cell r="D55" t="str">
            <v>131.00</v>
          </cell>
          <cell r="E55" t="str">
            <v>0.00</v>
          </cell>
          <cell r="F55" t="str">
            <v>131.00</v>
          </cell>
        </row>
        <row r="56">
          <cell r="A56" t="str">
            <v>012230</v>
          </cell>
          <cell r="B56" t="str">
            <v>Perfuracao de poco profundo em  aluviao, diam 16" (400 mm)</v>
          </cell>
          <cell r="C56" t="str">
            <v>m</v>
          </cell>
          <cell r="D56" t="str">
            <v>155.50</v>
          </cell>
          <cell r="E56" t="str">
            <v>0.00</v>
          </cell>
          <cell r="F56" t="str">
            <v>155.50</v>
          </cell>
        </row>
        <row r="57">
          <cell r="A57" t="str">
            <v>012232</v>
          </cell>
          <cell r="B57" t="str">
            <v>Perfuracao de poco profundo em  aluviao, diam 18" (450 mm)</v>
          </cell>
          <cell r="C57" t="str">
            <v>m</v>
          </cell>
          <cell r="D57" t="str">
            <v>178.50</v>
          </cell>
          <cell r="E57" t="str">
            <v>0.00</v>
          </cell>
          <cell r="F57" t="str">
            <v>178.50</v>
          </cell>
        </row>
        <row r="58">
          <cell r="A58" t="str">
            <v>012234</v>
          </cell>
          <cell r="B58" t="str">
            <v>Perfuracao de poco profundo em  rocha alterada, diam 8" (200 mm)</v>
          </cell>
          <cell r="C58" t="str">
            <v>m</v>
          </cell>
          <cell r="D58" t="str">
            <v>137.00</v>
          </cell>
          <cell r="E58" t="str">
            <v>0.00</v>
          </cell>
          <cell r="F58" t="str">
            <v>137.00</v>
          </cell>
        </row>
        <row r="59">
          <cell r="A59" t="str">
            <v>012236</v>
          </cell>
          <cell r="B59" t="str">
            <v>Perfuracao de poco profundo em  rocha alterada, diam 10" (250 mm)</v>
          </cell>
          <cell r="C59" t="str">
            <v>m</v>
          </cell>
          <cell r="D59" t="str">
            <v>142.50</v>
          </cell>
          <cell r="E59" t="str">
            <v>0.00</v>
          </cell>
          <cell r="F59" t="str">
            <v>142.50</v>
          </cell>
        </row>
        <row r="60">
          <cell r="A60" t="str">
            <v>012238</v>
          </cell>
          <cell r="B60" t="str">
            <v>Perfuracao de poco profundo em  rocha alterada, diam 12" (300 mm)</v>
          </cell>
          <cell r="C60" t="str">
            <v>m</v>
          </cell>
          <cell r="D60" t="str">
            <v>160.50</v>
          </cell>
          <cell r="E60" t="str">
            <v>0.00</v>
          </cell>
          <cell r="F60" t="str">
            <v>160.50</v>
          </cell>
        </row>
        <row r="61">
          <cell r="A61" t="str">
            <v>012240</v>
          </cell>
          <cell r="B61" t="str">
            <v>Perfuracao de poco profundo em  rocha, diam 6" (150 mm)</v>
          </cell>
          <cell r="C61" t="str">
            <v>m</v>
          </cell>
          <cell r="D61" t="str">
            <v>98.00</v>
          </cell>
          <cell r="E61" t="str">
            <v>0.00</v>
          </cell>
          <cell r="F61" t="str">
            <v>98.00</v>
          </cell>
        </row>
        <row r="62">
          <cell r="A62" t="str">
            <v>012242</v>
          </cell>
          <cell r="B62" t="str">
            <v>Perfuracao de poco profundo em  rocha, diam 8" (200 mm)</v>
          </cell>
          <cell r="C62" t="str">
            <v>m</v>
          </cell>
          <cell r="D62" t="str">
            <v>129.50</v>
          </cell>
          <cell r="E62" t="str">
            <v>0.00</v>
          </cell>
          <cell r="F62" t="str">
            <v>129.50</v>
          </cell>
        </row>
        <row r="63">
          <cell r="A63" t="str">
            <v>012244</v>
          </cell>
          <cell r="B63" t="str">
            <v>Perfuracao de poco profundo em  rocha, diam 10" (250 mm)</v>
          </cell>
          <cell r="C63" t="str">
            <v>m</v>
          </cell>
          <cell r="D63" t="str">
            <v>175.00</v>
          </cell>
          <cell r="E63" t="str">
            <v>0.00</v>
          </cell>
          <cell r="F63" t="str">
            <v>175.00</v>
          </cell>
        </row>
        <row r="64">
          <cell r="A64" t="str">
            <v>012246</v>
          </cell>
          <cell r="B64" t="str">
            <v>Pre-filtro de pedregulho lavado e selecionado</v>
          </cell>
          <cell r="C64" t="str">
            <v>m3</v>
          </cell>
          <cell r="D64" t="str">
            <v>450.00</v>
          </cell>
          <cell r="E64" t="str">
            <v>0.00</v>
          </cell>
          <cell r="F64" t="str">
            <v>450.00</v>
          </cell>
        </row>
        <row r="65">
          <cell r="A65" t="str">
            <v>012248</v>
          </cell>
          <cell r="B65" t="str">
            <v>Revestimento da boca de poco profundo tubo chapa 3/16", diam 12"</v>
          </cell>
          <cell r="C65" t="str">
            <v>m</v>
          </cell>
          <cell r="D65" t="str">
            <v>143.00</v>
          </cell>
          <cell r="E65" t="str">
            <v>0.00</v>
          </cell>
          <cell r="F65" t="str">
            <v>143.00</v>
          </cell>
        </row>
        <row r="66">
          <cell r="A66" t="str">
            <v>012250</v>
          </cell>
          <cell r="B66" t="str">
            <v>Revestimento da boca de poco profundo tubo chapa 3/16", diam 14"</v>
          </cell>
          <cell r="C66" t="str">
            <v>m</v>
          </cell>
          <cell r="D66" t="str">
            <v>159.50</v>
          </cell>
          <cell r="E66" t="str">
            <v>0.00</v>
          </cell>
          <cell r="F66" t="str">
            <v>159.50</v>
          </cell>
        </row>
        <row r="67">
          <cell r="A67" t="str">
            <v>012252</v>
          </cell>
          <cell r="B67" t="str">
            <v>Revestimento da boca de poco profundo tubo chapa 3/16", diam 16"</v>
          </cell>
          <cell r="C67" t="str">
            <v>m</v>
          </cell>
          <cell r="D67" t="str">
            <v>179.00</v>
          </cell>
          <cell r="E67" t="str">
            <v>0.00</v>
          </cell>
          <cell r="F67" t="str">
            <v>179.00</v>
          </cell>
        </row>
        <row r="68">
          <cell r="A68" t="str">
            <v>012254</v>
          </cell>
          <cell r="B68" t="str">
            <v>Revestimento interno de poco profundo tubo preto DIM 2440, diam 6" (150 mm)</v>
          </cell>
          <cell r="C68" t="str">
            <v>m</v>
          </cell>
          <cell r="D68" t="str">
            <v>73.50</v>
          </cell>
          <cell r="E68" t="str">
            <v>0.00</v>
          </cell>
          <cell r="F68" t="str">
            <v>73.50</v>
          </cell>
        </row>
        <row r="69">
          <cell r="A69" t="str">
            <v>012256</v>
          </cell>
          <cell r="B69" t="str">
            <v>Revestimento interno de poco profundo tubo preto DIM 2440, diam 8" (200 mm)</v>
          </cell>
          <cell r="C69" t="str">
            <v>m</v>
          </cell>
          <cell r="D69" t="str">
            <v>128.00</v>
          </cell>
          <cell r="E69" t="str">
            <v>0.00</v>
          </cell>
          <cell r="F69" t="str">
            <v>128.00</v>
          </cell>
        </row>
        <row r="70">
          <cell r="A70" t="str">
            <v>012258</v>
          </cell>
          <cell r="B70" t="str">
            <v>Taxa instalacao transporte ate 50 km para equipamento pequeno de perfuração</v>
          </cell>
          <cell r="C70" t="str">
            <v>taxa</v>
          </cell>
          <cell r="D70" t="str">
            <v>1600.00</v>
          </cell>
          <cell r="E70" t="str">
            <v>0.00</v>
          </cell>
          <cell r="F70" t="str">
            <v>1600.00</v>
          </cell>
        </row>
        <row r="71">
          <cell r="A71" t="str">
            <v>012260</v>
          </cell>
          <cell r="B71" t="str">
            <v>Taxa instalacao transporte ate 50 km para equipamento grande de perfuração</v>
          </cell>
          <cell r="C71" t="str">
            <v>taxa</v>
          </cell>
          <cell r="D71" t="str">
            <v>8000.00</v>
          </cell>
          <cell r="E71" t="str">
            <v>0.00</v>
          </cell>
          <cell r="F71" t="str">
            <v>8000.00</v>
          </cell>
        </row>
        <row r="72">
          <cell r="A72" t="str">
            <v>012262</v>
          </cell>
          <cell r="B72" t="str">
            <v>Taxa instalacao transporte ate 50 km para equipamento de bombeamento</v>
          </cell>
          <cell r="C72" t="str">
            <v>taxa</v>
          </cell>
          <cell r="D72" t="str">
            <v>1600.00</v>
          </cell>
          <cell r="E72" t="str">
            <v>0.00</v>
          </cell>
          <cell r="F72" t="str">
            <v>1600.00</v>
          </cell>
        </row>
        <row r="73">
          <cell r="A73" t="str">
            <v>012264</v>
          </cell>
          <cell r="B73" t="str">
            <v>Teste de vazao de poco profundo com bomba de pistao</v>
          </cell>
          <cell r="C73" t="str">
            <v>h</v>
          </cell>
          <cell r="D73" t="str">
            <v>60.00</v>
          </cell>
          <cell r="E73" t="str">
            <v>0.00</v>
          </cell>
          <cell r="F73" t="str">
            <v>60.00</v>
          </cell>
        </row>
        <row r="74">
          <cell r="A74" t="str">
            <v>012266</v>
          </cell>
          <cell r="B74" t="str">
            <v>Teste de vazao de poco profundo com bomba submersa</v>
          </cell>
          <cell r="C74" t="str">
            <v>h</v>
          </cell>
          <cell r="D74" t="str">
            <v>109.00</v>
          </cell>
          <cell r="E74" t="str">
            <v>0.00</v>
          </cell>
          <cell r="F74" t="str">
            <v>109.00</v>
          </cell>
        </row>
        <row r="75">
          <cell r="A75" t="str">
            <v>012268</v>
          </cell>
          <cell r="B75" t="str">
            <v>Teste de vazao de poco profundo com compressor de ar</v>
          </cell>
          <cell r="C75" t="str">
            <v>h</v>
          </cell>
          <cell r="D75" t="str">
            <v>106.00</v>
          </cell>
          <cell r="E75" t="str">
            <v>0.00</v>
          </cell>
          <cell r="F75" t="str">
            <v>106.00</v>
          </cell>
        </row>
        <row r="76">
          <cell r="A76" t="str">
            <v>020000</v>
          </cell>
          <cell r="B76" t="str">
            <v>Inicio, apoio e administracao da obra</v>
          </cell>
        </row>
        <row r="77">
          <cell r="A77" t="str">
            <v>020100</v>
          </cell>
          <cell r="B77" t="str">
            <v>Construcao provisoria</v>
          </cell>
        </row>
        <row r="78">
          <cell r="A78" t="str">
            <v>020102</v>
          </cell>
          <cell r="B78" t="str">
            <v>Escritorio provisorio em  madeira</v>
          </cell>
          <cell r="C78" t="str">
            <v>m2</v>
          </cell>
          <cell r="D78" t="str">
            <v>91.22</v>
          </cell>
          <cell r="E78" t="str">
            <v>110.68</v>
          </cell>
          <cell r="F78" t="str">
            <v>201.90</v>
          </cell>
        </row>
        <row r="79">
          <cell r="A79" t="str">
            <v>020114</v>
          </cell>
          <cell r="B79" t="str">
            <v>Deposito provisorio em  madeira</v>
          </cell>
          <cell r="C79" t="str">
            <v>m2</v>
          </cell>
          <cell r="D79" t="str">
            <v>90.89</v>
          </cell>
          <cell r="E79" t="str">
            <v>94.85</v>
          </cell>
          <cell r="F79" t="str">
            <v>185.74</v>
          </cell>
        </row>
        <row r="80">
          <cell r="A80" t="str">
            <v>020116</v>
          </cell>
          <cell r="B80" t="str">
            <v>Sanitario/vestiario em  alvenaria</v>
          </cell>
          <cell r="C80" t="str">
            <v>m2</v>
          </cell>
          <cell r="D80" t="str">
            <v>86.01</v>
          </cell>
          <cell r="E80" t="str">
            <v>71.10</v>
          </cell>
          <cell r="F80" t="str">
            <v>157.11</v>
          </cell>
        </row>
        <row r="81">
          <cell r="A81" t="str">
            <v>020200</v>
          </cell>
          <cell r="B81" t="str">
            <v>Container</v>
          </cell>
        </row>
        <row r="82">
          <cell r="A82" t="str">
            <v>020202</v>
          </cell>
          <cell r="B82" t="str">
            <v>Container alojamento 4,0 x 2,4 x 2,5 m</v>
          </cell>
          <cell r="C82" t="str">
            <v>un x mes</v>
          </cell>
          <cell r="D82" t="str">
            <v>143.00</v>
          </cell>
          <cell r="E82" t="str">
            <v>1.74</v>
          </cell>
          <cell r="F82" t="str">
            <v>144.74</v>
          </cell>
        </row>
        <row r="83">
          <cell r="A83" t="str">
            <v>020204</v>
          </cell>
          <cell r="B83" t="str">
            <v>Container sanitario - 2 duchas e 3 bacias</v>
          </cell>
          <cell r="C83" t="str">
            <v>un x mes</v>
          </cell>
          <cell r="D83" t="str">
            <v>259.00</v>
          </cell>
          <cell r="E83" t="str">
            <v>0.57</v>
          </cell>
          <cell r="F83" t="str">
            <v>259.57</v>
          </cell>
        </row>
        <row r="84">
          <cell r="A84" t="str">
            <v>020206</v>
          </cell>
          <cell r="B84" t="str">
            <v>Container deposito 4,0 x 2,5 x 2,5 m</v>
          </cell>
          <cell r="C84" t="str">
            <v>un x mes</v>
          </cell>
          <cell r="D84" t="str">
            <v>120.00</v>
          </cell>
          <cell r="E84" t="str">
            <v>1.74</v>
          </cell>
          <cell r="F84" t="str">
            <v>121.74</v>
          </cell>
        </row>
        <row r="85">
          <cell r="A85" t="str">
            <v>020208</v>
          </cell>
          <cell r="B85" t="str">
            <v>Container escritorio com 1 sanitario - 9,6 m2</v>
          </cell>
          <cell r="C85" t="str">
            <v>un x mes</v>
          </cell>
          <cell r="D85" t="str">
            <v>187.00</v>
          </cell>
          <cell r="E85" t="str">
            <v>0.57</v>
          </cell>
          <cell r="F85" t="str">
            <v>187.57</v>
          </cell>
        </row>
        <row r="86">
          <cell r="A86" t="str">
            <v>020210</v>
          </cell>
          <cell r="B86" t="str">
            <v>Container guarita simples</v>
          </cell>
          <cell r="C86" t="str">
            <v>un x mes</v>
          </cell>
          <cell r="D86" t="str">
            <v>154.00</v>
          </cell>
          <cell r="E86" t="str">
            <v>1.74</v>
          </cell>
          <cell r="F86" t="str">
            <v>155.74</v>
          </cell>
        </row>
        <row r="87">
          <cell r="A87" t="str">
            <v>020300</v>
          </cell>
          <cell r="B87" t="str">
            <v>Tapume, vedacao e protecoes diversas</v>
          </cell>
        </row>
        <row r="88">
          <cell r="A88" t="str">
            <v>020302</v>
          </cell>
          <cell r="B88" t="str">
            <v>Materiais para bandeja salva-vidas em  madeira com reaproveitamento</v>
          </cell>
          <cell r="C88" t="str">
            <v>m</v>
          </cell>
          <cell r="D88" t="str">
            <v>30.64</v>
          </cell>
          <cell r="E88" t="str">
            <v>0.00</v>
          </cell>
          <cell r="F88" t="str">
            <v>30.64</v>
          </cell>
        </row>
        <row r="89">
          <cell r="A89" t="str">
            <v>020304</v>
          </cell>
          <cell r="B89" t="str">
            <v>Montagem e desmontagem de bandeja salva-vidas em  madeira</v>
          </cell>
          <cell r="C89" t="str">
            <v>m</v>
          </cell>
          <cell r="D89" t="str">
            <v>0.00</v>
          </cell>
          <cell r="E89" t="str">
            <v>16.81</v>
          </cell>
          <cell r="F89" t="str">
            <v>16.81</v>
          </cell>
        </row>
        <row r="90">
          <cell r="A90" t="str">
            <v>020306</v>
          </cell>
          <cell r="B90" t="str">
            <v>Protecao de fachada com tela de nylon</v>
          </cell>
          <cell r="C90" t="str">
            <v>m2</v>
          </cell>
          <cell r="D90" t="str">
            <v>0.41</v>
          </cell>
          <cell r="E90" t="str">
            <v>0.64</v>
          </cell>
          <cell r="F90" t="str">
            <v>1.05</v>
          </cell>
        </row>
        <row r="91">
          <cell r="A91" t="str">
            <v>020308</v>
          </cell>
          <cell r="B91" t="str">
            <v>Fechamento e protecao de vaos em chapa de madeira compensada</v>
          </cell>
          <cell r="C91" t="str">
            <v>m2</v>
          </cell>
          <cell r="D91" t="str">
            <v>1.63</v>
          </cell>
          <cell r="E91" t="str">
            <v>2.14</v>
          </cell>
          <cell r="F91" t="str">
            <v>3.77</v>
          </cell>
        </row>
        <row r="92">
          <cell r="A92" t="str">
            <v>020310</v>
          </cell>
          <cell r="B92" t="str">
            <v>Tapume movel continuo  para valas</v>
          </cell>
          <cell r="C92" t="str">
            <v>m</v>
          </cell>
          <cell r="D92" t="str">
            <v>0.92</v>
          </cell>
          <cell r="E92" t="str">
            <v>0.46</v>
          </cell>
          <cell r="F92" t="str">
            <v>1.38</v>
          </cell>
        </row>
        <row r="93">
          <cell r="A93" t="str">
            <v>020312</v>
          </cell>
          <cell r="B93" t="str">
            <v>Tapume fixo para fechamento de areas</v>
          </cell>
          <cell r="C93" t="str">
            <v>m2</v>
          </cell>
          <cell r="D93" t="str">
            <v>5.55</v>
          </cell>
          <cell r="E93" t="str">
            <v>6.00</v>
          </cell>
          <cell r="F93" t="str">
            <v>11.55</v>
          </cell>
        </row>
        <row r="94">
          <cell r="A94" t="str">
            <v>020314</v>
          </cell>
          <cell r="B94" t="str">
            <v>Travessia em  madeira para pedestres</v>
          </cell>
          <cell r="C94" t="str">
            <v>m2</v>
          </cell>
          <cell r="D94" t="str">
            <v>5.34</v>
          </cell>
          <cell r="E94" t="str">
            <v>6.55</v>
          </cell>
          <cell r="F94" t="str">
            <v>11.89</v>
          </cell>
        </row>
        <row r="95">
          <cell r="A95" t="str">
            <v>020316</v>
          </cell>
          <cell r="B95" t="str">
            <v>Travessia em  madeira para veiculos</v>
          </cell>
          <cell r="C95" t="str">
            <v>m2</v>
          </cell>
          <cell r="D95" t="str">
            <v>7.24</v>
          </cell>
          <cell r="E95" t="str">
            <v>6.55</v>
          </cell>
          <cell r="F95" t="str">
            <v>13.79</v>
          </cell>
        </row>
        <row r="96">
          <cell r="A96" t="str">
            <v>020318</v>
          </cell>
          <cell r="B96" t="str">
            <v>Travessia em  chapa metalica para veiculos</v>
          </cell>
          <cell r="C96" t="str">
            <v>m2</v>
          </cell>
          <cell r="D96" t="str">
            <v>18.33</v>
          </cell>
          <cell r="E96" t="str">
            <v>2.51</v>
          </cell>
          <cell r="F96" t="str">
            <v>20.84</v>
          </cell>
        </row>
        <row r="97">
          <cell r="A97" t="str">
            <v>020400</v>
          </cell>
          <cell r="B97" t="str">
            <v>Ligacoes provisorias</v>
          </cell>
        </row>
        <row r="98">
          <cell r="A98" t="str">
            <v>020402</v>
          </cell>
          <cell r="B98" t="str">
            <v>Ligacao provisoria de agua</v>
          </cell>
          <cell r="C98" t="str">
            <v>global</v>
          </cell>
          <cell r="D98" t="str">
            <v>281.77</v>
          </cell>
          <cell r="E98" t="str">
            <v>25.60</v>
          </cell>
          <cell r="F98" t="str">
            <v>307.37</v>
          </cell>
        </row>
        <row r="99">
          <cell r="A99" t="str">
            <v>020404</v>
          </cell>
          <cell r="B99" t="str">
            <v>Ligacao provisoria de energia eletrica</v>
          </cell>
          <cell r="C99" t="str">
            <v>global</v>
          </cell>
          <cell r="D99" t="str">
            <v>91.09</v>
          </cell>
          <cell r="E99" t="str">
            <v>47.27</v>
          </cell>
          <cell r="F99" t="str">
            <v>138.36</v>
          </cell>
        </row>
        <row r="100">
          <cell r="A100" t="str">
            <v>020500</v>
          </cell>
          <cell r="B100" t="str">
            <v>Andaimes</v>
          </cell>
        </row>
        <row r="101">
          <cell r="A101" t="str">
            <v>020502</v>
          </cell>
          <cell r="B101" t="str">
            <v>Tablado para plataforma em  madeira sem reaproveitamento</v>
          </cell>
          <cell r="C101" t="str">
            <v>m2</v>
          </cell>
          <cell r="D101" t="str">
            <v>4.37</v>
          </cell>
          <cell r="E101" t="str">
            <v>1.85</v>
          </cell>
          <cell r="F101" t="str">
            <v>6.22</v>
          </cell>
        </row>
        <row r="102">
          <cell r="A102" t="str">
            <v>020504</v>
          </cell>
          <cell r="B102" t="str">
            <v>Andaime torre metalica de 1,0 x 1,0 m</v>
          </cell>
          <cell r="C102" t="str">
            <v>m x mes</v>
          </cell>
          <cell r="D102" t="str">
            <v>8.10</v>
          </cell>
          <cell r="E102" t="str">
            <v>0.00</v>
          </cell>
          <cell r="F102" t="str">
            <v>8.10</v>
          </cell>
        </row>
        <row r="103">
          <cell r="A103" t="str">
            <v>020506</v>
          </cell>
          <cell r="B103" t="str">
            <v>Montagem e desmontagem de andaime torre metalico com ate 10 m</v>
          </cell>
          <cell r="C103" t="str">
            <v>m</v>
          </cell>
          <cell r="D103" t="str">
            <v>0.00</v>
          </cell>
          <cell r="E103" t="str">
            <v>1.50</v>
          </cell>
          <cell r="F103" t="str">
            <v>1.50</v>
          </cell>
        </row>
        <row r="104">
          <cell r="A104" t="str">
            <v>020508</v>
          </cell>
          <cell r="B104" t="str">
            <v>Montagem e desmontagem de andaime torre metalico alem de 10 m</v>
          </cell>
          <cell r="C104" t="str">
            <v>m</v>
          </cell>
          <cell r="D104" t="str">
            <v>0.00</v>
          </cell>
          <cell r="E104" t="str">
            <v>3.95</v>
          </cell>
          <cell r="F104" t="str">
            <v>3.95</v>
          </cell>
        </row>
        <row r="105">
          <cell r="A105" t="str">
            <v>020600</v>
          </cell>
          <cell r="B105" t="str">
            <v>Alocacao de ferramental</v>
          </cell>
        </row>
        <row r="106">
          <cell r="A106" t="str">
            <v>020602</v>
          </cell>
          <cell r="B106" t="str">
            <v>Cacamba para entulho</v>
          </cell>
          <cell r="C106" t="str">
            <v>un x mes</v>
          </cell>
          <cell r="D106" t="str">
            <v>25.00</v>
          </cell>
          <cell r="E106" t="str">
            <v>1.74</v>
          </cell>
          <cell r="F106" t="str">
            <v>26.74</v>
          </cell>
        </row>
        <row r="107">
          <cell r="A107" t="str">
            <v>020800</v>
          </cell>
          <cell r="B107" t="str">
            <v>Sinalizacao de obra</v>
          </cell>
        </row>
        <row r="108">
          <cell r="A108" t="str">
            <v>020802</v>
          </cell>
          <cell r="B108" t="str">
            <v>Placa de identificacao para obra</v>
          </cell>
          <cell r="C108" t="str">
            <v>m2</v>
          </cell>
          <cell r="D108" t="str">
            <v>21.69</v>
          </cell>
          <cell r="E108" t="str">
            <v>13.50</v>
          </cell>
          <cell r="F108" t="str">
            <v>35.19</v>
          </cell>
        </row>
        <row r="109">
          <cell r="A109" t="str">
            <v>020900</v>
          </cell>
          <cell r="B109" t="str">
            <v>Limpeza de terreno</v>
          </cell>
        </row>
        <row r="110">
          <cell r="A110" t="str">
            <v>020902</v>
          </cell>
          <cell r="B110" t="str">
            <v>Limpeza manual do terreno, inclusive troncos ate diam 5 cm</v>
          </cell>
          <cell r="C110" t="str">
            <v>m2</v>
          </cell>
          <cell r="D110" t="str">
            <v>0.00</v>
          </cell>
          <cell r="E110" t="str">
            <v>0.72</v>
          </cell>
          <cell r="F110" t="str">
            <v>0.72</v>
          </cell>
        </row>
        <row r="111">
          <cell r="A111" t="str">
            <v>020904</v>
          </cell>
          <cell r="B111" t="str">
            <v>Limpeza mecanizada do terreno, inclusive troncos ate diam 5 cm</v>
          </cell>
          <cell r="C111" t="str">
            <v>m2</v>
          </cell>
          <cell r="D111" t="str">
            <v>0.19</v>
          </cell>
          <cell r="E111" t="str">
            <v>0.00</v>
          </cell>
          <cell r="F111" t="str">
            <v>0.19</v>
          </cell>
        </row>
        <row r="112">
          <cell r="A112" t="str">
            <v>020906</v>
          </cell>
          <cell r="B112" t="str">
            <v>Corte de arvore com destocamento para diam superior a 5 cm</v>
          </cell>
          <cell r="C112" t="str">
            <v>un</v>
          </cell>
          <cell r="D112" t="str">
            <v>0.00</v>
          </cell>
          <cell r="E112" t="str">
            <v>12.93</v>
          </cell>
          <cell r="F112" t="str">
            <v>12.93</v>
          </cell>
        </row>
        <row r="113">
          <cell r="A113" t="str">
            <v>021000</v>
          </cell>
          <cell r="B113" t="str">
            <v>Locacao de obra</v>
          </cell>
        </row>
        <row r="114">
          <cell r="A114" t="str">
            <v>021002</v>
          </cell>
          <cell r="B114" t="str">
            <v>Locacao obra de edificacao</v>
          </cell>
          <cell r="C114" t="str">
            <v>m2</v>
          </cell>
          <cell r="D114" t="str">
            <v>0.67</v>
          </cell>
          <cell r="E114" t="str">
            <v>0.83</v>
          </cell>
          <cell r="F114" t="str">
            <v>1.50</v>
          </cell>
        </row>
        <row r="115">
          <cell r="A115" t="str">
            <v>021004</v>
          </cell>
          <cell r="B115" t="str">
            <v>Locacao obra de rede de canalizada</v>
          </cell>
          <cell r="C115" t="str">
            <v>m</v>
          </cell>
          <cell r="D115" t="str">
            <v>0.07</v>
          </cell>
          <cell r="E115" t="str">
            <v>0.08</v>
          </cell>
          <cell r="F115" t="str">
            <v>0.15</v>
          </cell>
        </row>
        <row r="116">
          <cell r="A116" t="str">
            <v>030000</v>
          </cell>
          <cell r="B116" t="str">
            <v>Demolicao sem reaproveitamento</v>
          </cell>
        </row>
        <row r="117">
          <cell r="A117" t="str">
            <v>030100</v>
          </cell>
          <cell r="B117" t="str">
            <v>Demolicao de concreto, lastro, mistura e afins</v>
          </cell>
        </row>
        <row r="118">
          <cell r="A118" t="str">
            <v>030102</v>
          </cell>
          <cell r="B118" t="str">
            <v>Demolicao manual de concreto simples</v>
          </cell>
          <cell r="C118" t="str">
            <v>m3</v>
          </cell>
          <cell r="D118" t="str">
            <v>0.00</v>
          </cell>
          <cell r="E118" t="str">
            <v>32.04</v>
          </cell>
          <cell r="F118" t="str">
            <v>32.04</v>
          </cell>
        </row>
        <row r="119">
          <cell r="A119" t="str">
            <v>030104</v>
          </cell>
          <cell r="B119" t="str">
            <v>Demolicao manual de concreto armado</v>
          </cell>
          <cell r="C119" t="str">
            <v>m3</v>
          </cell>
          <cell r="D119" t="str">
            <v>0.00</v>
          </cell>
          <cell r="E119" t="str">
            <v>58.26</v>
          </cell>
          <cell r="F119" t="str">
            <v>58.26</v>
          </cell>
        </row>
        <row r="120">
          <cell r="A120" t="str">
            <v>030106</v>
          </cell>
          <cell r="B120" t="str">
            <v>Demolicao manual de lajes pre-moldada, incluindo revestimento</v>
          </cell>
          <cell r="C120" t="str">
            <v>m2</v>
          </cell>
          <cell r="D120" t="str">
            <v>0.00</v>
          </cell>
          <cell r="E120" t="str">
            <v>4.36</v>
          </cell>
          <cell r="F120" t="str">
            <v>4.36</v>
          </cell>
        </row>
        <row r="121">
          <cell r="A121" t="str">
            <v>030108</v>
          </cell>
          <cell r="B121" t="str">
            <v>Demolicao passeio em  geral, incluindo a base</v>
          </cell>
          <cell r="C121" t="str">
            <v>m2</v>
          </cell>
          <cell r="D121" t="str">
            <v>1.00</v>
          </cell>
          <cell r="E121" t="str">
            <v>0.64</v>
          </cell>
          <cell r="F121" t="str">
            <v>1.64</v>
          </cell>
        </row>
        <row r="122">
          <cell r="A122" t="str">
            <v>030110</v>
          </cell>
          <cell r="B122" t="str">
            <v>Demolicao/levantamento sarjeta, incluindo a base</v>
          </cell>
          <cell r="C122" t="str">
            <v>m3</v>
          </cell>
          <cell r="D122" t="str">
            <v>15.80</v>
          </cell>
          <cell r="E122" t="str">
            <v>8.21</v>
          </cell>
          <cell r="F122" t="str">
            <v>24.01</v>
          </cell>
        </row>
        <row r="123">
          <cell r="A123" t="str">
            <v>030200</v>
          </cell>
          <cell r="B123" t="str">
            <v>Demolicao de alvenaria</v>
          </cell>
        </row>
        <row r="124">
          <cell r="A124" t="str">
            <v>030202</v>
          </cell>
          <cell r="B124" t="str">
            <v>Demolicao alvenaria de fundacao/embasamento</v>
          </cell>
          <cell r="C124" t="str">
            <v>m3</v>
          </cell>
          <cell r="D124" t="str">
            <v>0.00</v>
          </cell>
          <cell r="E124" t="str">
            <v>17.47</v>
          </cell>
          <cell r="F124" t="str">
            <v>17.47</v>
          </cell>
        </row>
        <row r="125">
          <cell r="A125" t="str">
            <v>030204</v>
          </cell>
          <cell r="B125" t="str">
            <v>Demolicao alvenaria de elevacao ou elemento vazado, incluindo revestimento</v>
          </cell>
          <cell r="C125" t="str">
            <v>m3</v>
          </cell>
          <cell r="D125" t="str">
            <v>0.00</v>
          </cell>
          <cell r="E125" t="str">
            <v>11.65</v>
          </cell>
          <cell r="F125" t="str">
            <v>11.65</v>
          </cell>
        </row>
        <row r="126">
          <cell r="A126" t="str">
            <v>030300</v>
          </cell>
          <cell r="B126" t="str">
            <v>Demolicao de revestimento em  massa</v>
          </cell>
        </row>
        <row r="127">
          <cell r="A127" t="str">
            <v>030302</v>
          </cell>
          <cell r="B127" t="str">
            <v>Apicoamento de piso, parede ou teto</v>
          </cell>
          <cell r="C127" t="str">
            <v>m2</v>
          </cell>
          <cell r="D127" t="str">
            <v>0.00</v>
          </cell>
          <cell r="E127" t="str">
            <v>0.41</v>
          </cell>
          <cell r="F127" t="str">
            <v>0.41</v>
          </cell>
        </row>
        <row r="128">
          <cell r="A128" t="str">
            <v>030304</v>
          </cell>
          <cell r="B128" t="str">
            <v>Demolicao revestimento em  massa de parede ou teto</v>
          </cell>
          <cell r="C128" t="str">
            <v>m2</v>
          </cell>
          <cell r="D128" t="str">
            <v>0.00</v>
          </cell>
          <cell r="E128" t="str">
            <v>0.86</v>
          </cell>
          <cell r="F128" t="str">
            <v>0.86</v>
          </cell>
        </row>
        <row r="129">
          <cell r="A129" t="str">
            <v>030306</v>
          </cell>
          <cell r="B129" t="str">
            <v>Demolicao revestimento em  massa de piso</v>
          </cell>
          <cell r="C129" t="str">
            <v>m2</v>
          </cell>
          <cell r="D129" t="str">
            <v>0.00</v>
          </cell>
          <cell r="E129" t="str">
            <v>1.45</v>
          </cell>
          <cell r="F129" t="str">
            <v>1.45</v>
          </cell>
        </row>
        <row r="130">
          <cell r="A130" t="str">
            <v>030400</v>
          </cell>
          <cell r="B130" t="str">
            <v>Demolicao de revestimento ceramico</v>
          </cell>
        </row>
        <row r="131">
          <cell r="A131" t="str">
            <v>030402</v>
          </cell>
          <cell r="B131" t="str">
            <v>Demolicao revestimento ceramico, incluindo a base</v>
          </cell>
          <cell r="C131" t="str">
            <v>m2</v>
          </cell>
          <cell r="D131" t="str">
            <v>0.00</v>
          </cell>
          <cell r="E131" t="str">
            <v>1.74</v>
          </cell>
          <cell r="F131" t="str">
            <v>1.74</v>
          </cell>
        </row>
        <row r="132">
          <cell r="A132" t="str">
            <v>030404</v>
          </cell>
          <cell r="B132" t="str">
            <v>Demolicao rodape, soleira ou peitoril, incluindo a base</v>
          </cell>
          <cell r="C132" t="str">
            <v>m</v>
          </cell>
          <cell r="D132" t="str">
            <v>0.00</v>
          </cell>
          <cell r="E132" t="str">
            <v>0.41</v>
          </cell>
          <cell r="F132" t="str">
            <v>0.41</v>
          </cell>
        </row>
        <row r="133">
          <cell r="A133" t="str">
            <v>030500</v>
          </cell>
          <cell r="B133" t="str">
            <v>Demolicao de revestimento sintetico</v>
          </cell>
        </row>
        <row r="134">
          <cell r="A134" t="str">
            <v>030502</v>
          </cell>
          <cell r="B134" t="str">
            <v>Demolicao de revestimento sintetico, incluindo a base</v>
          </cell>
          <cell r="C134" t="str">
            <v>m2</v>
          </cell>
          <cell r="D134" t="str">
            <v>0.00</v>
          </cell>
          <cell r="E134" t="str">
            <v>1.14</v>
          </cell>
          <cell r="F134" t="str">
            <v>1.14</v>
          </cell>
        </row>
        <row r="135">
          <cell r="A135" t="str">
            <v>030600</v>
          </cell>
          <cell r="B135" t="str">
            <v>Demolicao de revestimento em  pedra e blocos macicos</v>
          </cell>
        </row>
        <row r="136">
          <cell r="A136" t="str">
            <v>030602</v>
          </cell>
          <cell r="B136" t="str">
            <v>Desmonte manual de pecas ou revestimento em  pedra</v>
          </cell>
          <cell r="C136" t="str">
            <v>m3</v>
          </cell>
          <cell r="D136" t="str">
            <v>0.00</v>
          </cell>
          <cell r="E136" t="str">
            <v>17.47</v>
          </cell>
          <cell r="F136" t="str">
            <v>17.47</v>
          </cell>
        </row>
        <row r="137">
          <cell r="A137" t="str">
            <v>030604</v>
          </cell>
          <cell r="B137" t="str">
            <v>Demolicao/levantamento pavimento em  paralelo ou bloco</v>
          </cell>
          <cell r="C137" t="str">
            <v>m2</v>
          </cell>
          <cell r="D137" t="str">
            <v>0.42</v>
          </cell>
          <cell r="E137" t="str">
            <v>1.63</v>
          </cell>
          <cell r="F137" t="str">
            <v>2.05</v>
          </cell>
        </row>
        <row r="138">
          <cell r="A138" t="str">
            <v>030700</v>
          </cell>
          <cell r="B138" t="str">
            <v>Demolicao de revestimento asfaltico</v>
          </cell>
        </row>
        <row r="139">
          <cell r="A139" t="str">
            <v>030702</v>
          </cell>
          <cell r="B139" t="str">
            <v>Demolicao/levantamento manual de pavimento asfaltico</v>
          </cell>
          <cell r="C139" t="str">
            <v>m2</v>
          </cell>
          <cell r="D139" t="str">
            <v>0.00</v>
          </cell>
          <cell r="E139" t="str">
            <v>4.36</v>
          </cell>
          <cell r="F139" t="str">
            <v>4.36</v>
          </cell>
        </row>
        <row r="140">
          <cell r="A140" t="str">
            <v>030704</v>
          </cell>
          <cell r="B140" t="str">
            <v>Demolicao/levantamento mecanica de pavimento asfaltico</v>
          </cell>
          <cell r="C140" t="str">
            <v>m2</v>
          </cell>
          <cell r="D140" t="str">
            <v>1.59</v>
          </cell>
          <cell r="E140" t="str">
            <v>0.64</v>
          </cell>
          <cell r="F140" t="str">
            <v>2.23</v>
          </cell>
        </row>
        <row r="141">
          <cell r="A141" t="str">
            <v>030800</v>
          </cell>
          <cell r="B141" t="str">
            <v>Demolicao de forro</v>
          </cell>
        </row>
        <row r="142">
          <cell r="A142" t="str">
            <v>030802</v>
          </cell>
          <cell r="B142" t="str">
            <v>Demolicao forro em  estuque</v>
          </cell>
          <cell r="C142" t="str">
            <v>m2</v>
          </cell>
          <cell r="D142" t="str">
            <v>0.00</v>
          </cell>
          <cell r="E142" t="str">
            <v>1.50</v>
          </cell>
          <cell r="F142" t="str">
            <v>1.50</v>
          </cell>
        </row>
        <row r="143">
          <cell r="A143" t="str">
            <v>030804</v>
          </cell>
          <cell r="B143" t="str">
            <v>Demolicao forro qquer inclusive sistema fixacao/entarugamento</v>
          </cell>
          <cell r="C143" t="str">
            <v>m2</v>
          </cell>
          <cell r="D143" t="str">
            <v>0.00</v>
          </cell>
          <cell r="E143" t="str">
            <v>0.86</v>
          </cell>
          <cell r="F143" t="str">
            <v>0.86</v>
          </cell>
        </row>
        <row r="144">
          <cell r="A144" t="str">
            <v>030806</v>
          </cell>
          <cell r="B144" t="str">
            <v>Demolicao forro em gesso liso, incluindo o sistema de fixacao</v>
          </cell>
          <cell r="C144" t="str">
            <v>m2</v>
          </cell>
          <cell r="D144" t="str">
            <v>0.00</v>
          </cell>
          <cell r="E144" t="str">
            <v>0.86</v>
          </cell>
          <cell r="F144" t="str">
            <v>0.86</v>
          </cell>
        </row>
        <row r="145">
          <cell r="A145" t="str">
            <v>030900</v>
          </cell>
          <cell r="B145" t="str">
            <v>Demolicao de impermeabilizacao e afins</v>
          </cell>
        </row>
        <row r="146">
          <cell r="A146" t="str">
            <v>030902</v>
          </cell>
          <cell r="B146" t="str">
            <v>Demolicao camada impermeabilizante</v>
          </cell>
          <cell r="C146" t="str">
            <v>m2</v>
          </cell>
          <cell r="D146" t="str">
            <v>0.00</v>
          </cell>
          <cell r="E146" t="str">
            <v>2.33</v>
          </cell>
          <cell r="F146" t="str">
            <v>2.33</v>
          </cell>
        </row>
        <row r="147">
          <cell r="A147" t="str">
            <v>030904</v>
          </cell>
          <cell r="B147" t="str">
            <v>Demolicao argamassa regularizante, isolante ou protetora e papel kraft</v>
          </cell>
          <cell r="C147" t="str">
            <v>m2</v>
          </cell>
          <cell r="D147" t="str">
            <v>0.00</v>
          </cell>
          <cell r="E147" t="str">
            <v>2.80</v>
          </cell>
          <cell r="F147" t="str">
            <v>2.80</v>
          </cell>
        </row>
        <row r="148">
          <cell r="A148" t="str">
            <v>030906</v>
          </cell>
          <cell r="B148" t="str">
            <v>Demolicao junta de dilatacao ou retracao</v>
          </cell>
          <cell r="C148" t="str">
            <v>m</v>
          </cell>
          <cell r="D148" t="str">
            <v>0.00</v>
          </cell>
          <cell r="E148" t="str">
            <v>0.92</v>
          </cell>
          <cell r="F148" t="str">
            <v>0.92</v>
          </cell>
        </row>
        <row r="149">
          <cell r="A149">
            <v>31000</v>
          </cell>
          <cell r="B149" t="str">
            <v>Remocao  pintura</v>
          </cell>
        </row>
        <row r="150">
          <cell r="A150" t="str">
            <v>031002</v>
          </cell>
          <cell r="B150" t="str">
            <v>Remocao de pintura em  rodape, baguete ou moldura com lixa</v>
          </cell>
          <cell r="C150" t="str">
            <v>m</v>
          </cell>
          <cell r="D150" t="str">
            <v>0.01</v>
          </cell>
          <cell r="E150" t="str">
            <v>0.17</v>
          </cell>
          <cell r="F150" t="str">
            <v>0.18</v>
          </cell>
        </row>
        <row r="151">
          <cell r="A151" t="str">
            <v>031004</v>
          </cell>
          <cell r="B151" t="str">
            <v>Remocao de pintura em  rodape, baguete ou moldura com produto quimico</v>
          </cell>
          <cell r="C151" t="str">
            <v>m</v>
          </cell>
          <cell r="D151" t="str">
            <v>0.09</v>
          </cell>
          <cell r="E151" t="str">
            <v>0.17</v>
          </cell>
          <cell r="F151" t="str">
            <v>0.26</v>
          </cell>
        </row>
        <row r="152">
          <cell r="A152" t="str">
            <v>031006</v>
          </cell>
          <cell r="B152" t="str">
            <v>Remocao de caiacao ou tinta mineral impermeavel</v>
          </cell>
          <cell r="C152" t="str">
            <v>m2</v>
          </cell>
          <cell r="D152" t="str">
            <v>0.00</v>
          </cell>
          <cell r="E152" t="str">
            <v>0.35</v>
          </cell>
          <cell r="F152" t="str">
            <v>0.35</v>
          </cell>
        </row>
        <row r="153">
          <cell r="A153" t="str">
            <v>031008</v>
          </cell>
          <cell r="B153" t="str">
            <v>Remocao de pintura em  esquadrias com produtos quimicos</v>
          </cell>
          <cell r="C153" t="str">
            <v>m2</v>
          </cell>
          <cell r="D153" t="str">
            <v>0.47</v>
          </cell>
          <cell r="E153" t="str">
            <v>1.47</v>
          </cell>
          <cell r="F153" t="str">
            <v>1.94</v>
          </cell>
        </row>
        <row r="154">
          <cell r="A154" t="str">
            <v>031010</v>
          </cell>
          <cell r="B154" t="str">
            <v>Remocao de pintura em  esquadrias com lixamento</v>
          </cell>
          <cell r="C154" t="str">
            <v>m2</v>
          </cell>
          <cell r="D154" t="str">
            <v>0.07</v>
          </cell>
          <cell r="E154" t="str">
            <v>1.10</v>
          </cell>
          <cell r="F154" t="str">
            <v>1.17</v>
          </cell>
        </row>
        <row r="155">
          <cell r="A155" t="str">
            <v>031012</v>
          </cell>
          <cell r="B155" t="str">
            <v>Remocao de pintura em  massa com produtos quimicos</v>
          </cell>
          <cell r="C155" t="str">
            <v>m2</v>
          </cell>
          <cell r="D155" t="str">
            <v>0.47</v>
          </cell>
          <cell r="E155" t="str">
            <v>1.10</v>
          </cell>
          <cell r="F155" t="str">
            <v>1.57</v>
          </cell>
        </row>
        <row r="156">
          <cell r="A156" t="str">
            <v>031014</v>
          </cell>
          <cell r="B156" t="str">
            <v>Remocao de pintura em  massa com lixamento</v>
          </cell>
          <cell r="C156" t="str">
            <v>m2</v>
          </cell>
          <cell r="D156" t="str">
            <v>0.07</v>
          </cell>
          <cell r="E156" t="str">
            <v>0.72</v>
          </cell>
          <cell r="F156" t="str">
            <v>0.79</v>
          </cell>
        </row>
        <row r="157">
          <cell r="A157" t="str">
            <v>031016</v>
          </cell>
          <cell r="B157" t="str">
            <v>Remocao de pintura em  estrutura metalica com jateamento</v>
          </cell>
          <cell r="C157" t="str">
            <v>m2</v>
          </cell>
          <cell r="D157" t="str">
            <v>11.77</v>
          </cell>
          <cell r="E157" t="str">
            <v>0.00</v>
          </cell>
          <cell r="F157" t="str">
            <v>11.77</v>
          </cell>
        </row>
        <row r="158">
          <cell r="A158" t="str">
            <v>031018</v>
          </cell>
          <cell r="B158" t="str">
            <v>Remocao de pintura em  paredes com jateamento</v>
          </cell>
          <cell r="C158" t="str">
            <v>m2</v>
          </cell>
          <cell r="D158" t="str">
            <v>8.91</v>
          </cell>
          <cell r="E158" t="str">
            <v>0.00</v>
          </cell>
          <cell r="F158" t="str">
            <v>8.91</v>
          </cell>
        </row>
        <row r="159">
          <cell r="A159" t="str">
            <v>040000</v>
          </cell>
          <cell r="B159" t="str">
            <v>Retirada com provavel reaproveitamento</v>
          </cell>
        </row>
        <row r="160">
          <cell r="A160" t="str">
            <v>040100</v>
          </cell>
          <cell r="B160" t="str">
            <v>Retirada de fechamento e elemento divisor</v>
          </cell>
        </row>
        <row r="161">
          <cell r="A161" t="str">
            <v>040102</v>
          </cell>
          <cell r="B161" t="str">
            <v>Retirada divisoria em  placa de madeira ou F'C' entarugada</v>
          </cell>
          <cell r="C161" t="str">
            <v>m2</v>
          </cell>
          <cell r="D161" t="str">
            <v>0.00</v>
          </cell>
          <cell r="E161" t="str">
            <v>5.42</v>
          </cell>
          <cell r="F161" t="str">
            <v>5.42</v>
          </cell>
        </row>
        <row r="162">
          <cell r="A162" t="str">
            <v>040104</v>
          </cell>
          <cell r="B162" t="str">
            <v>Retirada divisoria em  placa de madeira ou F'C' c/montante metalico</v>
          </cell>
          <cell r="C162" t="str">
            <v>m2</v>
          </cell>
          <cell r="D162" t="str">
            <v>0.00</v>
          </cell>
          <cell r="E162" t="str">
            <v>4.70</v>
          </cell>
          <cell r="F162" t="str">
            <v>4.70</v>
          </cell>
        </row>
        <row r="163">
          <cell r="A163" t="str">
            <v>040106</v>
          </cell>
          <cell r="B163" t="str">
            <v>Retirada divisoria em  placa de concreto, granito, granilite ou marmore</v>
          </cell>
          <cell r="C163" t="str">
            <v>m2</v>
          </cell>
          <cell r="D163" t="str">
            <v>0.00</v>
          </cell>
          <cell r="E163" t="str">
            <v>2.82</v>
          </cell>
          <cell r="F163" t="str">
            <v>2.82</v>
          </cell>
        </row>
        <row r="164">
          <cell r="A164" t="str">
            <v>040200</v>
          </cell>
          <cell r="B164" t="str">
            <v>Retirada de elementos de estrutura (concr., ferro, alum. e madeira)</v>
          </cell>
        </row>
        <row r="165">
          <cell r="A165" t="str">
            <v>040202</v>
          </cell>
          <cell r="B165" t="str">
            <v>Retirada de pecas lineares em madeira com secao ate a 60 cm2</v>
          </cell>
          <cell r="C165" t="str">
            <v>m</v>
          </cell>
          <cell r="D165" t="str">
            <v>0.00</v>
          </cell>
          <cell r="E165" t="str">
            <v>0.15</v>
          </cell>
          <cell r="F165" t="str">
            <v>0.15</v>
          </cell>
        </row>
        <row r="166">
          <cell r="A166" t="str">
            <v>040203</v>
          </cell>
          <cell r="B166" t="str">
            <v>Retirada de pecas lineares em madeira com secao superior a 60 cm2</v>
          </cell>
          <cell r="C166" t="str">
            <v>m</v>
          </cell>
          <cell r="D166" t="str">
            <v>0.00</v>
          </cell>
          <cell r="E166" t="str">
            <v>0.64</v>
          </cell>
          <cell r="F166" t="str">
            <v>0.64</v>
          </cell>
        </row>
        <row r="167">
          <cell r="A167" t="str">
            <v>040204</v>
          </cell>
          <cell r="B167" t="str">
            <v>Retirada estrutura em  madeira tesoura em  laje - telhas de barro</v>
          </cell>
          <cell r="C167" t="str">
            <v>m2</v>
          </cell>
          <cell r="D167" t="str">
            <v>0.00</v>
          </cell>
          <cell r="E167" t="str">
            <v>3.90</v>
          </cell>
          <cell r="F167" t="str">
            <v>3.90</v>
          </cell>
        </row>
        <row r="168">
          <cell r="A168" t="str">
            <v>040206</v>
          </cell>
          <cell r="B168" t="str">
            <v>Retirada estrutura em  madeira tesoura em  vao livre - telhas de barro</v>
          </cell>
          <cell r="C168" t="str">
            <v>m2</v>
          </cell>
          <cell r="D168" t="str">
            <v>0.00</v>
          </cell>
          <cell r="E168" t="str">
            <v>5.53</v>
          </cell>
          <cell r="F168" t="str">
            <v>5.53</v>
          </cell>
        </row>
        <row r="169">
          <cell r="A169" t="str">
            <v>040208</v>
          </cell>
          <cell r="B169" t="str">
            <v>Retirada estrutura em  madeira tesoura em  laje - telhas perfil qualquer</v>
          </cell>
          <cell r="C169" t="str">
            <v>m2</v>
          </cell>
          <cell r="D169" t="str">
            <v>0.00</v>
          </cell>
          <cell r="E169" t="str">
            <v>2.58</v>
          </cell>
          <cell r="F169" t="str">
            <v>2.58</v>
          </cell>
        </row>
        <row r="170">
          <cell r="A170" t="str">
            <v>040210</v>
          </cell>
          <cell r="B170" t="str">
            <v>Retirada estrutura em  madeira tesoura em  vao livre - telhas perfil qualquer</v>
          </cell>
          <cell r="C170" t="str">
            <v>m2</v>
          </cell>
          <cell r="D170" t="str">
            <v>0.00</v>
          </cell>
          <cell r="E170" t="str">
            <v>4.21</v>
          </cell>
          <cell r="F170" t="str">
            <v>4.21</v>
          </cell>
        </row>
        <row r="171">
          <cell r="A171" t="str">
            <v>040300</v>
          </cell>
          <cell r="B171" t="str">
            <v>Retirada de telhamento e protecao</v>
          </cell>
        </row>
        <row r="172">
          <cell r="A172" t="str">
            <v>040302</v>
          </cell>
          <cell r="B172" t="str">
            <v>Retirada telhamento em  barro</v>
          </cell>
          <cell r="C172" t="str">
            <v>m2</v>
          </cell>
          <cell r="D172" t="str">
            <v>0.00</v>
          </cell>
          <cell r="E172" t="str">
            <v>2.31</v>
          </cell>
          <cell r="F172" t="str">
            <v>2.31</v>
          </cell>
        </row>
        <row r="173">
          <cell r="A173" t="str">
            <v>040304</v>
          </cell>
          <cell r="B173" t="str">
            <v>Retirada telhamento perfil qquer</v>
          </cell>
          <cell r="C173" t="str">
            <v>m2</v>
          </cell>
          <cell r="D173" t="str">
            <v>0.00</v>
          </cell>
          <cell r="E173" t="str">
            <v>1.14</v>
          </cell>
          <cell r="F173" t="str">
            <v>1.14</v>
          </cell>
        </row>
        <row r="174">
          <cell r="A174" t="str">
            <v>040306</v>
          </cell>
          <cell r="B174" t="str">
            <v>Retirada cumeeira ou espigoes em  barro</v>
          </cell>
          <cell r="C174" t="str">
            <v>m</v>
          </cell>
          <cell r="D174" t="str">
            <v>0.00</v>
          </cell>
          <cell r="E174" t="str">
            <v>0.86</v>
          </cell>
          <cell r="F174" t="str">
            <v>0.86</v>
          </cell>
        </row>
        <row r="175">
          <cell r="A175" t="str">
            <v>040308</v>
          </cell>
          <cell r="B175" t="str">
            <v>Retirada cumeeira, espigao ou rufo perfil qquer</v>
          </cell>
          <cell r="C175" t="str">
            <v>m</v>
          </cell>
          <cell r="D175" t="str">
            <v>0.00</v>
          </cell>
          <cell r="E175" t="str">
            <v>1.45</v>
          </cell>
          <cell r="F175" t="str">
            <v>1.45</v>
          </cell>
        </row>
        <row r="176">
          <cell r="A176" t="str">
            <v>040400</v>
          </cell>
          <cell r="B176" t="str">
            <v>Retirada de revestimento em  pedra</v>
          </cell>
        </row>
        <row r="177">
          <cell r="A177" t="str">
            <v>040402</v>
          </cell>
          <cell r="B177" t="str">
            <v>Retirada piso em  pedra, granito ou marmore</v>
          </cell>
          <cell r="C177" t="str">
            <v>m2</v>
          </cell>
          <cell r="D177" t="str">
            <v>0.00</v>
          </cell>
          <cell r="E177" t="str">
            <v>3.77</v>
          </cell>
          <cell r="F177" t="str">
            <v>3.77</v>
          </cell>
        </row>
        <row r="178">
          <cell r="A178" t="str">
            <v>040404</v>
          </cell>
          <cell r="B178" t="str">
            <v>Retirada degrau e espelho em  pedra, granito ou marmore</v>
          </cell>
          <cell r="C178" t="str">
            <v>m</v>
          </cell>
          <cell r="D178" t="str">
            <v>0.00</v>
          </cell>
          <cell r="E178" t="str">
            <v>2.91</v>
          </cell>
          <cell r="F178" t="str">
            <v>2.91</v>
          </cell>
        </row>
        <row r="179">
          <cell r="A179" t="str">
            <v>040406</v>
          </cell>
          <cell r="B179" t="str">
            <v>Retirada rodape em  pedra, granito ou marmore</v>
          </cell>
          <cell r="C179" t="str">
            <v>m</v>
          </cell>
          <cell r="D179" t="str">
            <v>0.00</v>
          </cell>
          <cell r="E179" t="str">
            <v>2.31</v>
          </cell>
          <cell r="F179" t="str">
            <v>2.31</v>
          </cell>
        </row>
        <row r="180">
          <cell r="A180" t="str">
            <v>040500</v>
          </cell>
          <cell r="B180" t="str">
            <v>Retirada de revestimento em  madeira</v>
          </cell>
        </row>
        <row r="181">
          <cell r="A181" t="str">
            <v>040502</v>
          </cell>
          <cell r="B181" t="str">
            <v>Retirada piso em  tacos de madeira</v>
          </cell>
          <cell r="C181" t="str">
            <v>m2</v>
          </cell>
          <cell r="D181" t="str">
            <v>0.00</v>
          </cell>
          <cell r="E181" t="str">
            <v>1.74</v>
          </cell>
          <cell r="F181" t="str">
            <v>1.74</v>
          </cell>
        </row>
        <row r="182">
          <cell r="A182" t="str">
            <v>040504</v>
          </cell>
          <cell r="B182" t="str">
            <v>Retirada soalho somente o tablado</v>
          </cell>
          <cell r="C182" t="str">
            <v>m2</v>
          </cell>
          <cell r="D182" t="str">
            <v>0.00</v>
          </cell>
          <cell r="E182" t="str">
            <v>2.27</v>
          </cell>
          <cell r="F182" t="str">
            <v>2.27</v>
          </cell>
        </row>
        <row r="183">
          <cell r="A183" t="str">
            <v>040506</v>
          </cell>
          <cell r="B183" t="str">
            <v>Retirada soalho inclusive vigamento</v>
          </cell>
          <cell r="C183" t="str">
            <v>m2</v>
          </cell>
          <cell r="D183" t="str">
            <v>0.00</v>
          </cell>
          <cell r="E183" t="str">
            <v>3.90</v>
          </cell>
          <cell r="F183" t="str">
            <v>3.90</v>
          </cell>
        </row>
        <row r="184">
          <cell r="A184" t="str">
            <v>040508</v>
          </cell>
          <cell r="B184" t="str">
            <v>Retirada degrau e espelho em  madeira</v>
          </cell>
          <cell r="C184" t="str">
            <v>m</v>
          </cell>
          <cell r="D184" t="str">
            <v>0.00</v>
          </cell>
          <cell r="E184" t="str">
            <v>1.94</v>
          </cell>
          <cell r="F184" t="str">
            <v>1.94</v>
          </cell>
        </row>
        <row r="185">
          <cell r="A185" t="str">
            <v>040510</v>
          </cell>
          <cell r="B185" t="str">
            <v>Retirada rodape inclusive cordao em madeira</v>
          </cell>
          <cell r="C185" t="str">
            <v>m</v>
          </cell>
          <cell r="D185" t="str">
            <v>0.00</v>
          </cell>
          <cell r="E185" t="str">
            <v>0.41</v>
          </cell>
          <cell r="F185" t="str">
            <v>0.41</v>
          </cell>
        </row>
        <row r="186">
          <cell r="A186" t="str">
            <v>040600</v>
          </cell>
          <cell r="B186" t="str">
            <v>Retirada de revestimento sintetico</v>
          </cell>
        </row>
        <row r="187">
          <cell r="A187" t="str">
            <v>040602</v>
          </cell>
          <cell r="B187" t="str">
            <v>Retirada piso em  material sintetico assentado a cola</v>
          </cell>
          <cell r="C187" t="str">
            <v>m2</v>
          </cell>
          <cell r="D187" t="str">
            <v>0.00</v>
          </cell>
          <cell r="E187" t="str">
            <v>0.64</v>
          </cell>
          <cell r="F187" t="str">
            <v>0.64</v>
          </cell>
        </row>
        <row r="188">
          <cell r="A188" t="str">
            <v>040604</v>
          </cell>
          <cell r="B188" t="str">
            <v>Retirada degrau e espelho em  material sintetico assentado a cola</v>
          </cell>
          <cell r="C188" t="str">
            <v>m</v>
          </cell>
          <cell r="D188" t="str">
            <v>0.00</v>
          </cell>
          <cell r="E188" t="str">
            <v>0.57</v>
          </cell>
          <cell r="F188" t="str">
            <v>0.57</v>
          </cell>
        </row>
        <row r="189">
          <cell r="A189" t="str">
            <v>040606</v>
          </cell>
          <cell r="B189" t="str">
            <v>Retirada rodape inclusive cordao em material sintetico</v>
          </cell>
          <cell r="C189" t="str">
            <v>m</v>
          </cell>
          <cell r="D189" t="str">
            <v>0.00</v>
          </cell>
          <cell r="E189" t="str">
            <v>0.13</v>
          </cell>
          <cell r="F189" t="str">
            <v>0.13</v>
          </cell>
        </row>
        <row r="190">
          <cell r="A190">
            <v>40700</v>
          </cell>
          <cell r="B190" t="str">
            <v>Retirada de forro, brises e fachadas</v>
          </cell>
        </row>
        <row r="191">
          <cell r="A191" t="str">
            <v>040702</v>
          </cell>
          <cell r="B191" t="str">
            <v xml:space="preserve">Retirada forro qquer em placas ou tiras fixado </v>
          </cell>
          <cell r="C191" t="str">
            <v>m2</v>
          </cell>
          <cell r="D191" t="str">
            <v>0.00</v>
          </cell>
          <cell r="E191" t="str">
            <v>1.78</v>
          </cell>
          <cell r="F191" t="str">
            <v>1.78</v>
          </cell>
        </row>
        <row r="192">
          <cell r="A192" t="str">
            <v>040704</v>
          </cell>
          <cell r="B192" t="str">
            <v>Retirada forro qquer em placas ou tiras apoiado</v>
          </cell>
          <cell r="C192" t="str">
            <v>m2</v>
          </cell>
          <cell r="D192" t="str">
            <v>0.00</v>
          </cell>
          <cell r="E192" t="str">
            <v>0.94</v>
          </cell>
          <cell r="F192" t="str">
            <v>0.94</v>
          </cell>
        </row>
        <row r="193">
          <cell r="A193" t="str">
            <v>040706</v>
          </cell>
          <cell r="B193" t="str">
            <v>Retirada sistema de fixacao/entarugamento de forro</v>
          </cell>
          <cell r="C193" t="str">
            <v>m2</v>
          </cell>
          <cell r="D193" t="str">
            <v>0.00</v>
          </cell>
          <cell r="E193" t="str">
            <v>0.72</v>
          </cell>
          <cell r="F193" t="str">
            <v>0.72</v>
          </cell>
        </row>
        <row r="194">
          <cell r="A194" t="str">
            <v>040800</v>
          </cell>
          <cell r="B194" t="str">
            <v>Retirada de esquadria e elemento de madeira</v>
          </cell>
        </row>
        <row r="195">
          <cell r="A195" t="str">
            <v>040802</v>
          </cell>
          <cell r="B195" t="str">
            <v>Retirada folha de esquadria em  madeira</v>
          </cell>
          <cell r="C195" t="str">
            <v>un</v>
          </cell>
          <cell r="D195" t="str">
            <v>0.00</v>
          </cell>
          <cell r="E195" t="str">
            <v>3.26</v>
          </cell>
          <cell r="F195" t="str">
            <v>3.26</v>
          </cell>
        </row>
        <row r="196">
          <cell r="A196" t="str">
            <v>040804</v>
          </cell>
          <cell r="B196" t="str">
            <v>Retirada guarnicao, moldura e pecas lineares em  madeira, fixadas</v>
          </cell>
          <cell r="C196" t="str">
            <v>m</v>
          </cell>
          <cell r="D196" t="str">
            <v>0.00</v>
          </cell>
          <cell r="E196" t="str">
            <v>0.24</v>
          </cell>
          <cell r="F196" t="str">
            <v>0.24</v>
          </cell>
        </row>
        <row r="197">
          <cell r="A197" t="str">
            <v>040806</v>
          </cell>
          <cell r="B197" t="str">
            <v>Retirada batente com guarnicao e pecas lineares em  madeira, chumbada</v>
          </cell>
          <cell r="C197" t="str">
            <v>m</v>
          </cell>
          <cell r="D197" t="str">
            <v>0.00</v>
          </cell>
          <cell r="E197" t="str">
            <v>1.92</v>
          </cell>
          <cell r="F197" t="str">
            <v>1.92</v>
          </cell>
        </row>
        <row r="198">
          <cell r="A198" t="str">
            <v>040808</v>
          </cell>
          <cell r="B198" t="str">
            <v>Retirada elemento de madeira e sistema de fixacao tipo quadro, lousa e etc..</v>
          </cell>
          <cell r="C198" t="str">
            <v>m2</v>
          </cell>
          <cell r="D198" t="str">
            <v>0.00</v>
          </cell>
          <cell r="E198" t="str">
            <v>0.86</v>
          </cell>
          <cell r="F198" t="str">
            <v>0.86</v>
          </cell>
        </row>
        <row r="199">
          <cell r="A199" t="str">
            <v>040900</v>
          </cell>
          <cell r="B199" t="str">
            <v>Retirada de esquadria e elemento de ferro e aluminio</v>
          </cell>
        </row>
        <row r="200">
          <cell r="A200" t="str">
            <v>040902</v>
          </cell>
          <cell r="B200" t="str">
            <v>Retirada esquadria metalica em  geral</v>
          </cell>
          <cell r="C200" t="str">
            <v>m2</v>
          </cell>
          <cell r="D200" t="str">
            <v>0.00</v>
          </cell>
          <cell r="E200" t="str">
            <v>4.50</v>
          </cell>
          <cell r="F200" t="str">
            <v>4.50</v>
          </cell>
        </row>
        <row r="201">
          <cell r="A201" t="str">
            <v>040904</v>
          </cell>
          <cell r="B201" t="str">
            <v>Retirada folha de esquadria metalica</v>
          </cell>
          <cell r="C201" t="str">
            <v>un</v>
          </cell>
          <cell r="D201" t="str">
            <v>0.00</v>
          </cell>
          <cell r="E201" t="str">
            <v>3.39</v>
          </cell>
          <cell r="F201" t="str">
            <v>3.39</v>
          </cell>
        </row>
        <row r="202">
          <cell r="A202" t="str">
            <v>040906</v>
          </cell>
          <cell r="B202" t="str">
            <v>Retirada batente, corrimao ou pecas lineares metalica, chumbada</v>
          </cell>
          <cell r="C202" t="str">
            <v>m</v>
          </cell>
          <cell r="D202" t="str">
            <v>0.00</v>
          </cell>
          <cell r="E202" t="str">
            <v>1.52</v>
          </cell>
          <cell r="F202" t="str">
            <v>1.52</v>
          </cell>
        </row>
        <row r="203">
          <cell r="A203" t="str">
            <v>040908</v>
          </cell>
          <cell r="B203" t="str">
            <v>Retirada batente, corrimao ou pecas lineares metalica, fixadas</v>
          </cell>
          <cell r="C203" t="str">
            <v>m</v>
          </cell>
          <cell r="D203" t="str">
            <v>0.00</v>
          </cell>
          <cell r="E203" t="str">
            <v>1.05</v>
          </cell>
          <cell r="F203" t="str">
            <v>1.05</v>
          </cell>
        </row>
        <row r="204">
          <cell r="A204" t="str">
            <v>040910</v>
          </cell>
          <cell r="B204" t="str">
            <v>Retirada guarda-corpo ou gradil em  geral</v>
          </cell>
          <cell r="C204" t="str">
            <v>m2</v>
          </cell>
          <cell r="D204" t="str">
            <v>0.00</v>
          </cell>
          <cell r="E204" t="str">
            <v>4.50</v>
          </cell>
          <cell r="F204" t="str">
            <v>4.50</v>
          </cell>
        </row>
        <row r="205">
          <cell r="A205" t="str">
            <v>040912</v>
          </cell>
          <cell r="B205" t="str">
            <v>Retirada escada de marinheiro com ou sem guarda-corpo</v>
          </cell>
          <cell r="C205" t="str">
            <v>m</v>
          </cell>
          <cell r="D205" t="str">
            <v>0.00</v>
          </cell>
          <cell r="E205" t="str">
            <v>5.14</v>
          </cell>
          <cell r="F205" t="str">
            <v>5.14</v>
          </cell>
        </row>
        <row r="206">
          <cell r="A206" t="str">
            <v>040914</v>
          </cell>
          <cell r="B206" t="str">
            <v>Retirada poste ou sistema de sustentacao para alambrado ou fechamento</v>
          </cell>
          <cell r="C206" t="str">
            <v>un</v>
          </cell>
          <cell r="D206" t="str">
            <v>0.00</v>
          </cell>
          <cell r="E206" t="str">
            <v>3.77</v>
          </cell>
          <cell r="F206" t="str">
            <v>3.77</v>
          </cell>
        </row>
        <row r="207">
          <cell r="A207" t="str">
            <v>040916</v>
          </cell>
          <cell r="B207" t="str">
            <v>Retirada entelamento metalico em  geral</v>
          </cell>
          <cell r="C207" t="str">
            <v>m2</v>
          </cell>
          <cell r="D207" t="str">
            <v>0.00</v>
          </cell>
          <cell r="E207" t="str">
            <v>0.59</v>
          </cell>
          <cell r="F207" t="str">
            <v>0.59</v>
          </cell>
        </row>
        <row r="208">
          <cell r="A208" t="str">
            <v>041000</v>
          </cell>
          <cell r="B208" t="str">
            <v>Retirada de ferragens e acessorios para esquadrias</v>
          </cell>
        </row>
        <row r="209">
          <cell r="A209" t="str">
            <v>041002</v>
          </cell>
          <cell r="B209" t="str">
            <v>Retirada fechadura ou fecho de embutir</v>
          </cell>
          <cell r="C209" t="str">
            <v>un</v>
          </cell>
          <cell r="D209" t="str">
            <v>0.00</v>
          </cell>
          <cell r="E209" t="str">
            <v>1.80</v>
          </cell>
          <cell r="F209" t="str">
            <v>1.80</v>
          </cell>
        </row>
        <row r="210">
          <cell r="A210" t="str">
            <v>041004</v>
          </cell>
          <cell r="B210" t="str">
            <v>Retirada fechadura ou fecho de sobrepor</v>
          </cell>
          <cell r="C210" t="str">
            <v>un</v>
          </cell>
          <cell r="D210" t="str">
            <v>0.00</v>
          </cell>
          <cell r="E210" t="str">
            <v>0.70</v>
          </cell>
          <cell r="F210" t="str">
            <v>0.70</v>
          </cell>
        </row>
        <row r="211">
          <cell r="A211" t="str">
            <v>041006</v>
          </cell>
          <cell r="B211" t="str">
            <v>Retirada dobradica</v>
          </cell>
          <cell r="C211" t="str">
            <v>un</v>
          </cell>
          <cell r="D211" t="str">
            <v>0.00</v>
          </cell>
          <cell r="E211" t="str">
            <v>0.35</v>
          </cell>
          <cell r="F211" t="str">
            <v>0.35</v>
          </cell>
        </row>
        <row r="212">
          <cell r="A212" t="str">
            <v>041008</v>
          </cell>
          <cell r="B212" t="str">
            <v>Retirada peca acessorio/complementar em  geral de esquadria</v>
          </cell>
          <cell r="C212" t="str">
            <v>un</v>
          </cell>
          <cell r="D212" t="str">
            <v>0.00</v>
          </cell>
          <cell r="E212" t="str">
            <v>2.31</v>
          </cell>
          <cell r="F212" t="str">
            <v>2.31</v>
          </cell>
        </row>
        <row r="213">
          <cell r="A213" t="str">
            <v>041100</v>
          </cell>
          <cell r="B213" t="str">
            <v>Retirada de aparelhos, metais sanitarios e registro</v>
          </cell>
        </row>
        <row r="214">
          <cell r="A214" t="str">
            <v>041102</v>
          </cell>
          <cell r="B214" t="str">
            <v>Retirada aparelho sanitario incluindo acessorios</v>
          </cell>
          <cell r="C214" t="str">
            <v>un</v>
          </cell>
          <cell r="D214" t="str">
            <v>0.00</v>
          </cell>
          <cell r="E214" t="str">
            <v>5.84</v>
          </cell>
          <cell r="F214" t="str">
            <v>5.84</v>
          </cell>
        </row>
        <row r="215">
          <cell r="A215" t="str">
            <v>041104</v>
          </cell>
          <cell r="B215" t="str">
            <v>Retirada complemento sanitario chumbado, papeleiras e etc.</v>
          </cell>
          <cell r="C215" t="str">
            <v>un</v>
          </cell>
          <cell r="D215" t="str">
            <v>0.00</v>
          </cell>
          <cell r="E215" t="str">
            <v>2.11</v>
          </cell>
          <cell r="F215" t="str">
            <v>2.11</v>
          </cell>
        </row>
        <row r="216">
          <cell r="A216" t="str">
            <v>041106</v>
          </cell>
          <cell r="B216" t="str">
            <v>Retirada complemento sanitario fixado ou de sobrepor, porta-papel e etc.</v>
          </cell>
          <cell r="C216" t="str">
            <v>un</v>
          </cell>
          <cell r="D216" t="str">
            <v>0.00</v>
          </cell>
          <cell r="E216" t="str">
            <v>0.88</v>
          </cell>
          <cell r="F216" t="str">
            <v>0.88</v>
          </cell>
        </row>
        <row r="217">
          <cell r="A217" t="str">
            <v>041108</v>
          </cell>
          <cell r="B217" t="str">
            <v>Retirada registro ou valvula embutido</v>
          </cell>
          <cell r="C217" t="str">
            <v>un</v>
          </cell>
          <cell r="D217" t="str">
            <v>0.00</v>
          </cell>
          <cell r="E217" t="str">
            <v>15.42</v>
          </cell>
          <cell r="F217" t="str">
            <v>15.42</v>
          </cell>
        </row>
        <row r="218">
          <cell r="A218" t="str">
            <v>041110</v>
          </cell>
          <cell r="B218" t="str">
            <v>Retirada registro ou valvula aparente</v>
          </cell>
          <cell r="C218" t="str">
            <v>un</v>
          </cell>
          <cell r="D218" t="str">
            <v>0.00</v>
          </cell>
          <cell r="E218" t="str">
            <v>4.28</v>
          </cell>
          <cell r="F218" t="str">
            <v>4.28</v>
          </cell>
        </row>
        <row r="219">
          <cell r="A219" t="str">
            <v>041112</v>
          </cell>
          <cell r="B219" t="str">
            <v>Retirada torneira ou chuveiro</v>
          </cell>
          <cell r="C219" t="str">
            <v>un</v>
          </cell>
          <cell r="D219" t="str">
            <v>0.00</v>
          </cell>
          <cell r="E219" t="str">
            <v>1.01</v>
          </cell>
          <cell r="F219" t="str">
            <v>1.01</v>
          </cell>
        </row>
        <row r="220">
          <cell r="A220" t="str">
            <v>041114</v>
          </cell>
          <cell r="B220" t="str">
            <v>Retirada sifao ou metais sanitarios diversos</v>
          </cell>
          <cell r="C220" t="str">
            <v>un</v>
          </cell>
          <cell r="D220" t="str">
            <v>0.00</v>
          </cell>
          <cell r="E220" t="str">
            <v>1.54</v>
          </cell>
          <cell r="F220" t="str">
            <v>1.54</v>
          </cell>
        </row>
        <row r="221">
          <cell r="A221" t="str">
            <v>041116</v>
          </cell>
          <cell r="B221" t="str">
            <v>Retirada caixa de descarga de sobrepor ou acoplada</v>
          </cell>
          <cell r="C221" t="str">
            <v>un</v>
          </cell>
          <cell r="D221" t="str">
            <v>0.00</v>
          </cell>
          <cell r="E221" t="str">
            <v>2.95</v>
          </cell>
          <cell r="F221" t="str">
            <v>2.95</v>
          </cell>
        </row>
        <row r="222">
          <cell r="A222" t="str">
            <v>041200</v>
          </cell>
          <cell r="B222" t="str">
            <v>Retirada aparelhos eletrico e hidraulico</v>
          </cell>
        </row>
        <row r="223">
          <cell r="A223" t="str">
            <v>041202</v>
          </cell>
          <cell r="B223" t="str">
            <v>Retirada conjunto de motor-bomba</v>
          </cell>
          <cell r="C223" t="str">
            <v>un</v>
          </cell>
          <cell r="D223" t="str">
            <v>0.00</v>
          </cell>
          <cell r="E223" t="str">
            <v>12.57</v>
          </cell>
          <cell r="F223" t="str">
            <v>12.57</v>
          </cell>
        </row>
        <row r="224">
          <cell r="A224" t="str">
            <v>041204</v>
          </cell>
          <cell r="B224" t="str">
            <v>Retirada motor de bomba de recalque</v>
          </cell>
          <cell r="C224" t="str">
            <v>un</v>
          </cell>
          <cell r="D224" t="str">
            <v>0.00</v>
          </cell>
          <cell r="E224" t="str">
            <v>10.13</v>
          </cell>
          <cell r="F224" t="str">
            <v>10.13</v>
          </cell>
        </row>
        <row r="225">
          <cell r="A225" t="str">
            <v>041300</v>
          </cell>
          <cell r="B225" t="str">
            <v>Retirada de impermeabilizacao e afins</v>
          </cell>
        </row>
        <row r="226">
          <cell r="A226" t="str">
            <v>041302</v>
          </cell>
          <cell r="B226" t="str">
            <v>Retirada isolamento termico com material monolitico</v>
          </cell>
          <cell r="C226" t="str">
            <v>m2</v>
          </cell>
          <cell r="D226" t="str">
            <v>0.00</v>
          </cell>
          <cell r="E226" t="str">
            <v>0.86</v>
          </cell>
          <cell r="F226" t="str">
            <v>0.86</v>
          </cell>
        </row>
        <row r="227">
          <cell r="A227" t="str">
            <v>041304</v>
          </cell>
          <cell r="B227" t="str">
            <v>Retirada isolamento termico com material a granel</v>
          </cell>
          <cell r="C227" t="str">
            <v>m2</v>
          </cell>
          <cell r="D227" t="str">
            <v>0.00</v>
          </cell>
          <cell r="E227" t="str">
            <v>0.28</v>
          </cell>
          <cell r="F227" t="str">
            <v>0.28</v>
          </cell>
        </row>
        <row r="228">
          <cell r="A228" t="str">
            <v>041306</v>
          </cell>
          <cell r="B228" t="str">
            <v>Retirada isolamento termico com material em  panos</v>
          </cell>
          <cell r="C228" t="str">
            <v>m2</v>
          </cell>
          <cell r="D228" t="str">
            <v>0.00</v>
          </cell>
          <cell r="E228" t="str">
            <v>0.13</v>
          </cell>
          <cell r="F228" t="str">
            <v>0.13</v>
          </cell>
        </row>
        <row r="229">
          <cell r="A229" t="str">
            <v>041400</v>
          </cell>
          <cell r="B229" t="str">
            <v>Retirada de vidro</v>
          </cell>
        </row>
        <row r="230">
          <cell r="A230" t="str">
            <v>041402</v>
          </cell>
          <cell r="B230" t="str">
            <v>Retirada vidro ou espelho com raspagem da massa ou retirada de baguete</v>
          </cell>
          <cell r="C230" t="str">
            <v>m2</v>
          </cell>
          <cell r="D230" t="str">
            <v>0.00</v>
          </cell>
          <cell r="E230" t="str">
            <v>1.85</v>
          </cell>
          <cell r="F230" t="str">
            <v>1.85</v>
          </cell>
        </row>
        <row r="231">
          <cell r="A231" t="str">
            <v>041404</v>
          </cell>
          <cell r="B231" t="str">
            <v>Retirada esquadria em  vidro</v>
          </cell>
          <cell r="C231" t="str">
            <v>m2</v>
          </cell>
          <cell r="D231" t="str">
            <v>0.00</v>
          </cell>
          <cell r="E231" t="str">
            <v>6.44</v>
          </cell>
          <cell r="F231" t="str">
            <v>6.44</v>
          </cell>
        </row>
        <row r="232">
          <cell r="A232" t="str">
            <v>041700</v>
          </cell>
          <cell r="B232" t="str">
            <v>Retirada em  instalacao eletrica - letra A ate B</v>
          </cell>
        </row>
        <row r="233">
          <cell r="A233" t="str">
            <v>041702</v>
          </cell>
          <cell r="B233" t="str">
            <v>Remocao aparelho de iluminacao ou projetor fixo em  teto, piso ou parede</v>
          </cell>
          <cell r="C233" t="str">
            <v>un</v>
          </cell>
          <cell r="D233" t="str">
            <v>0.00</v>
          </cell>
          <cell r="E233" t="str">
            <v>2.67</v>
          </cell>
          <cell r="F233" t="str">
            <v>2.67</v>
          </cell>
        </row>
        <row r="234">
          <cell r="A234" t="str">
            <v>041704</v>
          </cell>
          <cell r="B234" t="str">
            <v>Remocao aparelho de iluminacao ou projetor fixo em  poste ou braco</v>
          </cell>
          <cell r="C234" t="str">
            <v>un</v>
          </cell>
          <cell r="D234" t="str">
            <v>0.00</v>
          </cell>
          <cell r="E234" t="str">
            <v>10.13</v>
          </cell>
          <cell r="F234" t="str">
            <v>10.13</v>
          </cell>
        </row>
        <row r="235">
          <cell r="A235" t="str">
            <v>041706</v>
          </cell>
          <cell r="B235" t="str">
            <v>Remocao armacao tipo braquet</v>
          </cell>
          <cell r="C235" t="str">
            <v>un</v>
          </cell>
          <cell r="D235" t="str">
            <v>0.00</v>
          </cell>
          <cell r="E235" t="str">
            <v>3.37</v>
          </cell>
          <cell r="F235" t="str">
            <v>3.37</v>
          </cell>
        </row>
        <row r="236">
          <cell r="A236" t="str">
            <v>041708</v>
          </cell>
          <cell r="B236" t="str">
            <v>Remocao barramento de cobre</v>
          </cell>
          <cell r="C236" t="str">
            <v>m</v>
          </cell>
          <cell r="D236" t="str">
            <v>0.00</v>
          </cell>
          <cell r="E236" t="str">
            <v>2.67</v>
          </cell>
          <cell r="F236" t="str">
            <v>2.67</v>
          </cell>
        </row>
        <row r="237">
          <cell r="A237" t="str">
            <v>041710</v>
          </cell>
          <cell r="B237" t="str">
            <v>Remocao base de disjuntor tipo QUIK-LAG</v>
          </cell>
          <cell r="C237" t="str">
            <v>un</v>
          </cell>
          <cell r="D237" t="str">
            <v>0.00</v>
          </cell>
          <cell r="E237" t="str">
            <v>0.99</v>
          </cell>
          <cell r="F237" t="str">
            <v>0.99</v>
          </cell>
        </row>
        <row r="238">
          <cell r="A238" t="str">
            <v>041712</v>
          </cell>
          <cell r="B238" t="str">
            <v>Remocao base de fusivel tipo DIAZED</v>
          </cell>
          <cell r="C238" t="str">
            <v>un</v>
          </cell>
          <cell r="D238" t="str">
            <v>0.00</v>
          </cell>
          <cell r="E238" t="str">
            <v>0.99</v>
          </cell>
          <cell r="F238" t="str">
            <v>0.99</v>
          </cell>
        </row>
        <row r="239">
          <cell r="A239" t="str">
            <v>041714</v>
          </cell>
          <cell r="B239" t="str">
            <v>Remocao base e haste de para-raios</v>
          </cell>
          <cell r="C239" t="str">
            <v>un</v>
          </cell>
          <cell r="D239" t="str">
            <v>0.00</v>
          </cell>
          <cell r="E239" t="str">
            <v>6.75</v>
          </cell>
          <cell r="F239" t="str">
            <v>6.75</v>
          </cell>
        </row>
        <row r="240">
          <cell r="A240" t="str">
            <v>041716</v>
          </cell>
          <cell r="B240" t="str">
            <v>Remocao base ou chave para fusivel NH tipo tripolar</v>
          </cell>
          <cell r="C240" t="str">
            <v>un</v>
          </cell>
          <cell r="D240" t="str">
            <v>0.00</v>
          </cell>
          <cell r="E240" t="str">
            <v>3.37</v>
          </cell>
          <cell r="F240" t="str">
            <v>3.37</v>
          </cell>
        </row>
        <row r="241">
          <cell r="A241" t="str">
            <v>041718</v>
          </cell>
          <cell r="B241" t="str">
            <v>Remocao base ou chave para fusivel NH tipo unipolar</v>
          </cell>
          <cell r="C241" t="str">
            <v>un</v>
          </cell>
          <cell r="D241" t="str">
            <v>0.00</v>
          </cell>
          <cell r="E241" t="str">
            <v>3.02</v>
          </cell>
          <cell r="F241" t="str">
            <v>3.02</v>
          </cell>
        </row>
        <row r="242">
          <cell r="A242" t="str">
            <v>041720</v>
          </cell>
          <cell r="B242" t="str">
            <v>Remocao bracadeira para passagem de cordoalha</v>
          </cell>
          <cell r="C242" t="str">
            <v>un</v>
          </cell>
          <cell r="D242" t="str">
            <v>0.00</v>
          </cell>
          <cell r="E242" t="str">
            <v>2.67</v>
          </cell>
          <cell r="F242" t="str">
            <v>2.67</v>
          </cell>
        </row>
        <row r="243">
          <cell r="A243" t="str">
            <v>041722</v>
          </cell>
          <cell r="B243" t="str">
            <v>Remocao bucha de passagem interna ou externa</v>
          </cell>
          <cell r="C243" t="str">
            <v>un</v>
          </cell>
          <cell r="D243" t="str">
            <v>0.00</v>
          </cell>
          <cell r="E243" t="str">
            <v>2.67</v>
          </cell>
          <cell r="F243" t="str">
            <v>2.67</v>
          </cell>
        </row>
        <row r="244">
          <cell r="A244" t="str">
            <v>041724</v>
          </cell>
          <cell r="B244" t="str">
            <v>Remocao bucha de passagem para neutro</v>
          </cell>
          <cell r="C244" t="str">
            <v>un</v>
          </cell>
          <cell r="D244" t="str">
            <v>0.00</v>
          </cell>
          <cell r="E244" t="str">
            <v>2.00</v>
          </cell>
          <cell r="F244" t="str">
            <v>2.00</v>
          </cell>
        </row>
        <row r="245">
          <cell r="A245" t="str">
            <v>041800</v>
          </cell>
          <cell r="B245" t="str">
            <v>Retirada em  instalacao eletrica - letra C</v>
          </cell>
        </row>
        <row r="246">
          <cell r="A246" t="str">
            <v>041802</v>
          </cell>
          <cell r="B246" t="str">
            <v>Remocao cabecote tipo CIA TELEFONICA</v>
          </cell>
          <cell r="C246" t="str">
            <v>un</v>
          </cell>
          <cell r="D246" t="str">
            <v>0.00</v>
          </cell>
          <cell r="E246" t="str">
            <v>1.67</v>
          </cell>
          <cell r="F246" t="str">
            <v>1.67</v>
          </cell>
        </row>
        <row r="247">
          <cell r="A247" t="str">
            <v>041804</v>
          </cell>
          <cell r="B247" t="str">
            <v>Remocao cabo de aco e esticadores de para-raios</v>
          </cell>
          <cell r="C247" t="str">
            <v>m</v>
          </cell>
          <cell r="D247" t="str">
            <v>0.00</v>
          </cell>
          <cell r="E247" t="str">
            <v>3.37</v>
          </cell>
          <cell r="F247" t="str">
            <v>3.37</v>
          </cell>
        </row>
        <row r="248">
          <cell r="A248" t="str">
            <v>041806</v>
          </cell>
          <cell r="B248" t="str">
            <v>Remocao caixa de entrada de energia padrao medicao indireta completa</v>
          </cell>
          <cell r="C248" t="str">
            <v>un</v>
          </cell>
          <cell r="D248" t="str">
            <v>0.00</v>
          </cell>
          <cell r="E248" t="str">
            <v>33.76</v>
          </cell>
          <cell r="F248" t="str">
            <v>33.76</v>
          </cell>
        </row>
        <row r="249">
          <cell r="A249" t="str">
            <v>041807</v>
          </cell>
          <cell r="B249" t="str">
            <v>Remocao caixa de entrada de energia padrao residencial completa</v>
          </cell>
          <cell r="C249" t="str">
            <v>un</v>
          </cell>
          <cell r="D249" t="str">
            <v>0.00</v>
          </cell>
          <cell r="E249" t="str">
            <v>27.01</v>
          </cell>
          <cell r="F249" t="str">
            <v>27.01</v>
          </cell>
        </row>
        <row r="250">
          <cell r="A250" t="str">
            <v>041808</v>
          </cell>
          <cell r="B250" t="str">
            <v>Remocao caixa de entrada telefonica completa</v>
          </cell>
          <cell r="C250" t="str">
            <v>un</v>
          </cell>
          <cell r="D250" t="str">
            <v>0.00</v>
          </cell>
          <cell r="E250" t="str">
            <v>13.50</v>
          </cell>
          <cell r="F250" t="str">
            <v>13.50</v>
          </cell>
        </row>
        <row r="251">
          <cell r="A251" t="str">
            <v>041809</v>
          </cell>
          <cell r="B251" t="str">
            <v>Remocao caixa de medicao padrao completa</v>
          </cell>
          <cell r="C251" t="str">
            <v>un</v>
          </cell>
          <cell r="D251" t="str">
            <v>0.00</v>
          </cell>
          <cell r="E251" t="str">
            <v>7.74</v>
          </cell>
          <cell r="F251" t="str">
            <v>7.74</v>
          </cell>
        </row>
        <row r="252">
          <cell r="A252" t="str">
            <v>041812</v>
          </cell>
          <cell r="B252" t="str">
            <v>Remocao caixa estampada</v>
          </cell>
          <cell r="C252" t="str">
            <v>un</v>
          </cell>
          <cell r="D252" t="str">
            <v>0.00</v>
          </cell>
          <cell r="E252" t="str">
            <v>5.38</v>
          </cell>
          <cell r="F252" t="str">
            <v>5.38</v>
          </cell>
        </row>
        <row r="253">
          <cell r="A253" t="str">
            <v>041813</v>
          </cell>
          <cell r="B253" t="str">
            <v>Remocao caixa para fusivel ou tomada instalada em  perfilado</v>
          </cell>
          <cell r="C253" t="str">
            <v>un</v>
          </cell>
          <cell r="D253" t="str">
            <v>0.00</v>
          </cell>
          <cell r="E253" t="str">
            <v>3.37</v>
          </cell>
          <cell r="F253" t="str">
            <v>3.37</v>
          </cell>
        </row>
        <row r="254">
          <cell r="A254" t="str">
            <v>041814</v>
          </cell>
          <cell r="B254" t="str">
            <v>Remocao caixa para transformador de corrente</v>
          </cell>
          <cell r="C254" t="str">
            <v>un</v>
          </cell>
          <cell r="D254" t="str">
            <v>0.00</v>
          </cell>
          <cell r="E254" t="str">
            <v>7.74</v>
          </cell>
          <cell r="F254" t="str">
            <v>7.74</v>
          </cell>
        </row>
        <row r="255">
          <cell r="A255" t="str">
            <v>041816</v>
          </cell>
          <cell r="B255" t="str">
            <v>Remocao canopla para pendentes de luminarias</v>
          </cell>
          <cell r="C255" t="str">
            <v>un</v>
          </cell>
          <cell r="D255" t="str">
            <v>0.00</v>
          </cell>
          <cell r="E255" t="str">
            <v>2.67</v>
          </cell>
          <cell r="F255" t="str">
            <v>2.67</v>
          </cell>
        </row>
        <row r="256">
          <cell r="A256" t="str">
            <v>041818</v>
          </cell>
          <cell r="B256" t="str">
            <v>Remocao cantoneira metalica</v>
          </cell>
          <cell r="C256" t="str">
            <v>m</v>
          </cell>
          <cell r="D256" t="str">
            <v>0.00</v>
          </cell>
          <cell r="E256" t="str">
            <v>1.67</v>
          </cell>
          <cell r="F256" t="str">
            <v>1.67</v>
          </cell>
        </row>
        <row r="257">
          <cell r="A257" t="str">
            <v>041820</v>
          </cell>
          <cell r="B257" t="str">
            <v>Remocao captor de para-raios tipo FRANKLIN</v>
          </cell>
          <cell r="C257" t="str">
            <v>un</v>
          </cell>
          <cell r="D257" t="str">
            <v>0.00</v>
          </cell>
          <cell r="E257" t="str">
            <v>3.37</v>
          </cell>
          <cell r="F257" t="str">
            <v>3.37</v>
          </cell>
        </row>
        <row r="258">
          <cell r="A258" t="str">
            <v>041822</v>
          </cell>
          <cell r="B258" t="str">
            <v>Remocao chapa de ferro para bucha de passagem</v>
          </cell>
          <cell r="C258" t="str">
            <v>un</v>
          </cell>
          <cell r="D258" t="str">
            <v>0.00</v>
          </cell>
          <cell r="E258" t="str">
            <v>2.67</v>
          </cell>
          <cell r="F258" t="str">
            <v>2.67</v>
          </cell>
        </row>
        <row r="259">
          <cell r="A259" t="str">
            <v>041824</v>
          </cell>
          <cell r="B259" t="str">
            <v>Remocao chave automatica da boia</v>
          </cell>
          <cell r="C259" t="str">
            <v>un</v>
          </cell>
          <cell r="D259" t="str">
            <v>0.00</v>
          </cell>
          <cell r="E259" t="str">
            <v>4.03</v>
          </cell>
          <cell r="F259" t="str">
            <v>4.03</v>
          </cell>
        </row>
        <row r="260">
          <cell r="A260" t="str">
            <v>041825</v>
          </cell>
          <cell r="B260" t="str">
            <v>Remocao chave base de marmore ou ardosia</v>
          </cell>
          <cell r="C260" t="str">
            <v>un</v>
          </cell>
          <cell r="D260" t="str">
            <v>0.00</v>
          </cell>
          <cell r="E260" t="str">
            <v>3.37</v>
          </cell>
          <cell r="F260" t="str">
            <v>3.37</v>
          </cell>
        </row>
        <row r="261">
          <cell r="A261" t="str">
            <v>041826</v>
          </cell>
          <cell r="B261" t="str">
            <v>Remocao chave de acao rapida comando frontal montado em  painel</v>
          </cell>
          <cell r="C261" t="str">
            <v>un</v>
          </cell>
          <cell r="D261" t="str">
            <v>0.00</v>
          </cell>
          <cell r="E261" t="str">
            <v>6.75</v>
          </cell>
          <cell r="F261" t="str">
            <v>6.75</v>
          </cell>
        </row>
        <row r="262">
          <cell r="A262" t="str">
            <v>041827</v>
          </cell>
          <cell r="B262" t="str">
            <v>Remocao chave fusivel indicadora tipo MATEUS</v>
          </cell>
          <cell r="C262" t="str">
            <v>un</v>
          </cell>
          <cell r="D262" t="str">
            <v>0.00</v>
          </cell>
          <cell r="E262" t="str">
            <v>10.13</v>
          </cell>
          <cell r="F262" t="str">
            <v>10.13</v>
          </cell>
        </row>
        <row r="263">
          <cell r="A263" t="str">
            <v>041828</v>
          </cell>
          <cell r="B263" t="str">
            <v>Remocao chave seccionadora tripolar seca mecanismo de manobra frontal</v>
          </cell>
          <cell r="C263" t="str">
            <v>un</v>
          </cell>
          <cell r="D263" t="str">
            <v>0.00</v>
          </cell>
          <cell r="E263" t="str">
            <v>19.33</v>
          </cell>
          <cell r="F263" t="str">
            <v>19.33</v>
          </cell>
        </row>
        <row r="264">
          <cell r="A264" t="str">
            <v>041829</v>
          </cell>
          <cell r="B264" t="str">
            <v>Remocao chave tipo PACCO rotativo</v>
          </cell>
          <cell r="C264" t="str">
            <v>un</v>
          </cell>
          <cell r="D264" t="str">
            <v>0.00</v>
          </cell>
          <cell r="E264" t="str">
            <v>5.05</v>
          </cell>
          <cell r="F264" t="str">
            <v>5.05</v>
          </cell>
        </row>
        <row r="265">
          <cell r="A265" t="str">
            <v>041832</v>
          </cell>
          <cell r="B265" t="str">
            <v>Remocao cinta de fixacao de eletroduto ou sela para cruzeta em  poste</v>
          </cell>
          <cell r="C265" t="str">
            <v>un</v>
          </cell>
          <cell r="D265" t="str">
            <v>0.00</v>
          </cell>
          <cell r="E265" t="str">
            <v>1.45</v>
          </cell>
          <cell r="F265" t="str">
            <v>1.45</v>
          </cell>
        </row>
        <row r="266">
          <cell r="A266" t="str">
            <v>041834</v>
          </cell>
          <cell r="B266" t="str">
            <v>Remocao condulete</v>
          </cell>
          <cell r="C266" t="str">
            <v>un</v>
          </cell>
          <cell r="D266" t="str">
            <v>0.00</v>
          </cell>
          <cell r="E266" t="str">
            <v>2.64</v>
          </cell>
          <cell r="F266" t="str">
            <v>2.64</v>
          </cell>
        </row>
        <row r="267">
          <cell r="A267" t="str">
            <v>041836</v>
          </cell>
          <cell r="B267" t="str">
            <v>Remocao condutor aparente diam externo nominal acima de 6,5mm</v>
          </cell>
          <cell r="C267" t="str">
            <v>m</v>
          </cell>
          <cell r="D267" t="str">
            <v>0.00</v>
          </cell>
          <cell r="E267" t="str">
            <v>0.77</v>
          </cell>
          <cell r="F267" t="str">
            <v>0.77</v>
          </cell>
        </row>
        <row r="268">
          <cell r="A268" t="str">
            <v>041837</v>
          </cell>
          <cell r="B268" t="str">
            <v>Remocao condutor aparente diam externo nominal ate 6,5mm</v>
          </cell>
          <cell r="C268" t="str">
            <v>m</v>
          </cell>
          <cell r="D268" t="str">
            <v>0.00</v>
          </cell>
          <cell r="E268" t="str">
            <v>0.37</v>
          </cell>
          <cell r="F268" t="str">
            <v>0.37</v>
          </cell>
        </row>
        <row r="269">
          <cell r="A269" t="str">
            <v>041838</v>
          </cell>
          <cell r="B269" t="str">
            <v>Remocao condutor embutido diam externo nominal acima de 6,5mm</v>
          </cell>
          <cell r="C269" t="str">
            <v>m</v>
          </cell>
          <cell r="D269" t="str">
            <v>0.00</v>
          </cell>
          <cell r="E269" t="str">
            <v>0.66</v>
          </cell>
          <cell r="F269" t="str">
            <v>0.66</v>
          </cell>
        </row>
        <row r="270">
          <cell r="A270" t="str">
            <v>041839</v>
          </cell>
          <cell r="B270" t="str">
            <v>Remocao condutor embutido diam externo nominal ate 6,5mm</v>
          </cell>
          <cell r="C270" t="str">
            <v>m</v>
          </cell>
          <cell r="D270" t="str">
            <v>0.00</v>
          </cell>
          <cell r="E270" t="str">
            <v>0.30</v>
          </cell>
          <cell r="F270" t="str">
            <v>0.30</v>
          </cell>
        </row>
        <row r="271">
          <cell r="A271" t="str">
            <v>041840</v>
          </cell>
          <cell r="B271" t="str">
            <v>Remocao condutor especial</v>
          </cell>
          <cell r="C271" t="str">
            <v>m</v>
          </cell>
          <cell r="D271" t="str">
            <v>0.00</v>
          </cell>
          <cell r="E271" t="str">
            <v>4.83</v>
          </cell>
          <cell r="F271" t="str">
            <v>4.83</v>
          </cell>
        </row>
        <row r="272">
          <cell r="A272" t="str">
            <v>041841</v>
          </cell>
          <cell r="B272" t="str">
            <v>Remocao cordoalha ou cabo de cobre nu</v>
          </cell>
          <cell r="C272" t="str">
            <v>m</v>
          </cell>
          <cell r="D272" t="str">
            <v>0.00</v>
          </cell>
          <cell r="E272" t="str">
            <v>1.32</v>
          </cell>
          <cell r="F272" t="str">
            <v>1.32</v>
          </cell>
        </row>
        <row r="273">
          <cell r="A273" t="str">
            <v>041842</v>
          </cell>
          <cell r="B273" t="str">
            <v>Remocao contactor magnetico de comando bomba</v>
          </cell>
          <cell r="C273" t="str">
            <v>un</v>
          </cell>
          <cell r="D273" t="str">
            <v>0.00</v>
          </cell>
          <cell r="E273" t="str">
            <v>6.75</v>
          </cell>
          <cell r="F273" t="str">
            <v>6.75</v>
          </cell>
        </row>
        <row r="274">
          <cell r="A274" t="str">
            <v>041844</v>
          </cell>
          <cell r="B274" t="str">
            <v>Remocao corrente para pendentes</v>
          </cell>
          <cell r="C274" t="str">
            <v>un</v>
          </cell>
          <cell r="D274" t="str">
            <v>0.00</v>
          </cell>
          <cell r="E274" t="str">
            <v>1.32</v>
          </cell>
          <cell r="F274" t="str">
            <v>1.32</v>
          </cell>
        </row>
        <row r="275">
          <cell r="A275" t="str">
            <v>041846</v>
          </cell>
          <cell r="B275" t="str">
            <v>Remocao cruzeta de ferro para fixacao de projetores</v>
          </cell>
          <cell r="C275" t="str">
            <v>un</v>
          </cell>
          <cell r="D275" t="str">
            <v>0.00</v>
          </cell>
          <cell r="E275" t="str">
            <v>10.13</v>
          </cell>
          <cell r="F275" t="str">
            <v>10.13</v>
          </cell>
        </row>
        <row r="276">
          <cell r="A276" t="str">
            <v>041847</v>
          </cell>
          <cell r="B276" t="str">
            <v>Remocao cruzeta de madeira</v>
          </cell>
          <cell r="C276" t="str">
            <v>un</v>
          </cell>
          <cell r="D276" t="str">
            <v>0.00</v>
          </cell>
          <cell r="E276" t="str">
            <v>14.49</v>
          </cell>
          <cell r="F276" t="str">
            <v>14.49</v>
          </cell>
        </row>
        <row r="277">
          <cell r="A277" t="str">
            <v>041900</v>
          </cell>
          <cell r="B277" t="str">
            <v>Retirada em  instalacao eletrica - letra D ate I</v>
          </cell>
        </row>
        <row r="278">
          <cell r="A278" t="str">
            <v>041902</v>
          </cell>
          <cell r="B278" t="str">
            <v>Remocao disjuntor de volume normal ou reduzido</v>
          </cell>
          <cell r="C278" t="str">
            <v>un</v>
          </cell>
          <cell r="D278" t="str">
            <v>0.00</v>
          </cell>
          <cell r="E278" t="str">
            <v>28.60</v>
          </cell>
          <cell r="F278" t="str">
            <v>28.60</v>
          </cell>
        </row>
        <row r="279">
          <cell r="A279" t="str">
            <v>041904</v>
          </cell>
          <cell r="B279" t="str">
            <v>Remocao disjuntor NO-FUSE</v>
          </cell>
          <cell r="C279" t="str">
            <v>un</v>
          </cell>
          <cell r="D279" t="str">
            <v>0.00</v>
          </cell>
          <cell r="E279" t="str">
            <v>3.37</v>
          </cell>
          <cell r="F279" t="str">
            <v>3.37</v>
          </cell>
        </row>
        <row r="280">
          <cell r="A280" t="str">
            <v>041906</v>
          </cell>
          <cell r="B280" t="str">
            <v>Remocao disjuntor termo magnetico</v>
          </cell>
          <cell r="C280" t="str">
            <v>un</v>
          </cell>
          <cell r="D280" t="str">
            <v>0.00</v>
          </cell>
          <cell r="E280" t="str">
            <v>1.67</v>
          </cell>
          <cell r="F280" t="str">
            <v>1.67</v>
          </cell>
        </row>
        <row r="281">
          <cell r="A281" t="str">
            <v>041908</v>
          </cell>
          <cell r="B281" t="str">
            <v>Remocao fundo de quadro de distribuicao ou caixa de passagem</v>
          </cell>
          <cell r="C281" t="str">
            <v>m2</v>
          </cell>
          <cell r="D281" t="str">
            <v>0.00</v>
          </cell>
          <cell r="E281" t="str">
            <v>6.75</v>
          </cell>
          <cell r="F281" t="str">
            <v>6.75</v>
          </cell>
        </row>
        <row r="282">
          <cell r="A282" t="str">
            <v>041910</v>
          </cell>
          <cell r="B282" t="str">
            <v>Remocao gancho de sustentacao de luminaria em  perfilado</v>
          </cell>
          <cell r="C282" t="str">
            <v>un</v>
          </cell>
          <cell r="D282" t="str">
            <v>0.00</v>
          </cell>
          <cell r="E282" t="str">
            <v>1.32</v>
          </cell>
          <cell r="F282" t="str">
            <v>1.32</v>
          </cell>
        </row>
        <row r="283">
          <cell r="A283" t="str">
            <v>041912</v>
          </cell>
          <cell r="B283" t="str">
            <v>Remocao interruptores, tomadas, botao de campainha ou cigarra</v>
          </cell>
          <cell r="C283" t="str">
            <v>un</v>
          </cell>
          <cell r="D283" t="str">
            <v>0.00</v>
          </cell>
          <cell r="E283" t="str">
            <v>2.67</v>
          </cell>
          <cell r="F283" t="str">
            <v>2.67</v>
          </cell>
        </row>
        <row r="284">
          <cell r="A284" t="str">
            <v>041914</v>
          </cell>
          <cell r="B284" t="str">
            <v>Remocao isolador tipo castanha e gancho de sustentacao</v>
          </cell>
          <cell r="C284" t="str">
            <v>un</v>
          </cell>
          <cell r="D284" t="str">
            <v>0.00</v>
          </cell>
          <cell r="E284" t="str">
            <v>0.28</v>
          </cell>
          <cell r="F284" t="str">
            <v>0.28</v>
          </cell>
        </row>
        <row r="285">
          <cell r="A285" t="str">
            <v>041916</v>
          </cell>
          <cell r="B285" t="str">
            <v>Remocao isolador tipo disco completo e gancho suspensao</v>
          </cell>
          <cell r="C285" t="str">
            <v>un</v>
          </cell>
          <cell r="D285" t="str">
            <v>0.00</v>
          </cell>
          <cell r="E285" t="str">
            <v>0.99</v>
          </cell>
          <cell r="F285" t="str">
            <v>0.99</v>
          </cell>
        </row>
        <row r="286">
          <cell r="A286" t="str">
            <v>041918</v>
          </cell>
          <cell r="B286" t="str">
            <v>Remocao isolador tipo pino e o pino</v>
          </cell>
          <cell r="C286" t="str">
            <v>un</v>
          </cell>
          <cell r="D286" t="str">
            <v>0.00</v>
          </cell>
          <cell r="E286" t="str">
            <v>1.67</v>
          </cell>
          <cell r="F286" t="str">
            <v>1.67</v>
          </cell>
        </row>
        <row r="287">
          <cell r="A287" t="str">
            <v>042000</v>
          </cell>
          <cell r="B287" t="str">
            <v>Retirada em  instalacao eletrica - letra J ate N</v>
          </cell>
        </row>
        <row r="288">
          <cell r="A288" t="str">
            <v>042002</v>
          </cell>
          <cell r="B288" t="str">
            <v>Remocao janela de ventilacao, iluminacao ou ventilacao iluminacao padrão</v>
          </cell>
          <cell r="C288" t="str">
            <v>un</v>
          </cell>
          <cell r="D288" t="str">
            <v>0.00</v>
          </cell>
          <cell r="E288" t="str">
            <v>4.83</v>
          </cell>
          <cell r="F288" t="str">
            <v>4.83</v>
          </cell>
        </row>
        <row r="289">
          <cell r="A289" t="str">
            <v>042004</v>
          </cell>
          <cell r="B289" t="str">
            <v>Remocao lampada</v>
          </cell>
          <cell r="C289" t="str">
            <v>un</v>
          </cell>
          <cell r="D289" t="str">
            <v>0.00</v>
          </cell>
          <cell r="E289" t="str">
            <v>1.32</v>
          </cell>
          <cell r="F289" t="str">
            <v>1.32</v>
          </cell>
        </row>
        <row r="290">
          <cell r="A290" t="str">
            <v>042006</v>
          </cell>
          <cell r="B290" t="str">
            <v>Remocao luz de obstaculo</v>
          </cell>
          <cell r="C290" t="str">
            <v>un</v>
          </cell>
          <cell r="D290" t="str">
            <v>0.00</v>
          </cell>
          <cell r="E290" t="str">
            <v>6.75</v>
          </cell>
          <cell r="F290" t="str">
            <v>6.75</v>
          </cell>
        </row>
        <row r="291">
          <cell r="A291" t="str">
            <v>042008</v>
          </cell>
          <cell r="B291" t="str">
            <v>Remocao manopla de comando de disjuntor</v>
          </cell>
          <cell r="C291" t="str">
            <v>un</v>
          </cell>
          <cell r="D291" t="str">
            <v>0.00</v>
          </cell>
          <cell r="E291" t="str">
            <v>3.37</v>
          </cell>
          <cell r="F291" t="str">
            <v>3.37</v>
          </cell>
        </row>
        <row r="292">
          <cell r="A292" t="str">
            <v>042010</v>
          </cell>
          <cell r="B292" t="str">
            <v>Remocao mao francesa</v>
          </cell>
          <cell r="C292" t="str">
            <v>un</v>
          </cell>
          <cell r="D292" t="str">
            <v>0.00</v>
          </cell>
          <cell r="E292" t="str">
            <v>2.91</v>
          </cell>
          <cell r="F292" t="str">
            <v>2.91</v>
          </cell>
        </row>
        <row r="293">
          <cell r="A293" t="str">
            <v>042012</v>
          </cell>
          <cell r="B293" t="str">
            <v>Remocao mufla</v>
          </cell>
          <cell r="C293" t="str">
            <v>un</v>
          </cell>
          <cell r="D293" t="str">
            <v>0.00</v>
          </cell>
          <cell r="E293" t="str">
            <v>9.66</v>
          </cell>
          <cell r="F293" t="str">
            <v>9.66</v>
          </cell>
        </row>
        <row r="294">
          <cell r="A294" t="str">
            <v>042100</v>
          </cell>
          <cell r="B294" t="str">
            <v>Retirada em  instalacao eletrica - letra O ate S</v>
          </cell>
        </row>
        <row r="295">
          <cell r="A295" t="str">
            <v>042102</v>
          </cell>
          <cell r="B295" t="str">
            <v>Remocao oleo de disjuntor ou transformador</v>
          </cell>
          <cell r="C295" t="str">
            <v>l</v>
          </cell>
          <cell r="D295" t="str">
            <v>0.00</v>
          </cell>
          <cell r="E295" t="str">
            <v>0.11</v>
          </cell>
          <cell r="F295" t="str">
            <v>0.11</v>
          </cell>
        </row>
        <row r="296">
          <cell r="A296" t="str">
            <v>042104</v>
          </cell>
          <cell r="B296" t="str">
            <v>Remocao para-raios tipo cristal-valve em  cabine primaria</v>
          </cell>
          <cell r="C296" t="str">
            <v>un</v>
          </cell>
          <cell r="D296" t="str">
            <v>0.00</v>
          </cell>
          <cell r="E296" t="str">
            <v>10.13</v>
          </cell>
          <cell r="F296" t="str">
            <v>10.13</v>
          </cell>
        </row>
        <row r="297">
          <cell r="A297" t="str">
            <v>042105</v>
          </cell>
          <cell r="B297" t="str">
            <v>Remocao para-raios tipo cristal-valve em  poste singelo ou estaleiro</v>
          </cell>
          <cell r="C297" t="str">
            <v>un</v>
          </cell>
          <cell r="D297" t="str">
            <v>0.00</v>
          </cell>
          <cell r="E297" t="str">
            <v>13.50</v>
          </cell>
          <cell r="F297" t="str">
            <v>13.50</v>
          </cell>
        </row>
        <row r="298">
          <cell r="A298" t="str">
            <v>042106</v>
          </cell>
          <cell r="B298" t="str">
            <v>Remocao perfilado</v>
          </cell>
          <cell r="C298" t="str">
            <v>m</v>
          </cell>
          <cell r="D298" t="str">
            <v>0.00</v>
          </cell>
          <cell r="E298" t="str">
            <v>2.67</v>
          </cell>
          <cell r="F298" t="str">
            <v>2.67</v>
          </cell>
        </row>
        <row r="299">
          <cell r="A299" t="str">
            <v>042110</v>
          </cell>
          <cell r="B299" t="str">
            <v>Remocao porta de quadro ou painel</v>
          </cell>
          <cell r="C299" t="str">
            <v>m2</v>
          </cell>
          <cell r="D299" t="str">
            <v>0.00</v>
          </cell>
          <cell r="E299" t="str">
            <v>6.75</v>
          </cell>
          <cell r="F299" t="str">
            <v>6.75</v>
          </cell>
        </row>
        <row r="300">
          <cell r="A300" t="str">
            <v>042112</v>
          </cell>
          <cell r="B300" t="str">
            <v>Remocao poste curvo incluindo base de fixacao</v>
          </cell>
          <cell r="C300" t="str">
            <v>un</v>
          </cell>
          <cell r="D300" t="str">
            <v>0.00</v>
          </cell>
          <cell r="E300" t="str">
            <v>33.76</v>
          </cell>
          <cell r="F300" t="str">
            <v>33.76</v>
          </cell>
        </row>
        <row r="301">
          <cell r="A301" t="str">
            <v>042113</v>
          </cell>
          <cell r="B301" t="str">
            <v>Remocao poste de concreto</v>
          </cell>
          <cell r="C301" t="str">
            <v>un</v>
          </cell>
          <cell r="D301" t="str">
            <v>0.00</v>
          </cell>
          <cell r="E301" t="str">
            <v>77.46</v>
          </cell>
          <cell r="F301" t="str">
            <v>77.46</v>
          </cell>
        </row>
        <row r="302">
          <cell r="A302" t="str">
            <v>042114</v>
          </cell>
          <cell r="B302" t="str">
            <v>Remocao poste metalico</v>
          </cell>
          <cell r="C302" t="str">
            <v>un</v>
          </cell>
          <cell r="D302" t="str">
            <v>0.00</v>
          </cell>
          <cell r="E302" t="str">
            <v>27.01</v>
          </cell>
          <cell r="F302" t="str">
            <v>27.01</v>
          </cell>
        </row>
        <row r="303">
          <cell r="A303" t="str">
            <v>042116</v>
          </cell>
          <cell r="B303" t="str">
            <v>Remocao quadro de distribuicao, chamada ou caixa de passagem</v>
          </cell>
          <cell r="C303" t="str">
            <v>m2</v>
          </cell>
          <cell r="D303" t="str">
            <v>0.00</v>
          </cell>
          <cell r="E303" t="str">
            <v>13.50</v>
          </cell>
          <cell r="F303" t="str">
            <v>13.50</v>
          </cell>
        </row>
        <row r="304">
          <cell r="A304" t="str">
            <v>042120</v>
          </cell>
          <cell r="B304" t="str">
            <v>Remocao reator para lampada</v>
          </cell>
          <cell r="C304" t="str">
            <v>un</v>
          </cell>
          <cell r="D304" t="str">
            <v>0.00</v>
          </cell>
          <cell r="E304" t="str">
            <v>3.37</v>
          </cell>
          <cell r="F304" t="str">
            <v>3.37</v>
          </cell>
        </row>
        <row r="305">
          <cell r="A305" t="str">
            <v>042121</v>
          </cell>
          <cell r="B305" t="str">
            <v>Remocao reator para lampada fixo em  poste</v>
          </cell>
          <cell r="C305" t="str">
            <v>un</v>
          </cell>
          <cell r="D305" t="str">
            <v>0.00</v>
          </cell>
          <cell r="E305" t="str">
            <v>13.50</v>
          </cell>
          <cell r="F305" t="str">
            <v>13.50</v>
          </cell>
        </row>
        <row r="306">
          <cell r="A306" t="str">
            <v>042124</v>
          </cell>
          <cell r="B306" t="str">
            <v>Remocao rele</v>
          </cell>
          <cell r="C306" t="str">
            <v>un</v>
          </cell>
          <cell r="D306" t="str">
            <v>0.00</v>
          </cell>
          <cell r="E306" t="str">
            <v>3.06</v>
          </cell>
          <cell r="F306" t="str">
            <v>3.06</v>
          </cell>
        </row>
        <row r="307">
          <cell r="A307" t="str">
            <v>042126</v>
          </cell>
          <cell r="B307" t="str">
            <v>Remocao roldana</v>
          </cell>
          <cell r="C307" t="str">
            <v>un</v>
          </cell>
          <cell r="D307" t="str">
            <v>0.00</v>
          </cell>
          <cell r="E307" t="str">
            <v>1.32</v>
          </cell>
          <cell r="F307" t="str">
            <v>1.32</v>
          </cell>
        </row>
        <row r="308">
          <cell r="A308" t="str">
            <v>042128</v>
          </cell>
          <cell r="B308" t="str">
            <v>Remocao soquete</v>
          </cell>
          <cell r="C308" t="str">
            <v>un</v>
          </cell>
          <cell r="D308" t="str">
            <v>0.00</v>
          </cell>
          <cell r="E308" t="str">
            <v>1.32</v>
          </cell>
          <cell r="F308" t="str">
            <v>1.32</v>
          </cell>
        </row>
        <row r="309">
          <cell r="A309" t="str">
            <v>042130</v>
          </cell>
          <cell r="B309" t="str">
            <v>Remocao suporte de transformador em  poste singelo ou estaleiro</v>
          </cell>
          <cell r="C309" t="str">
            <v>un</v>
          </cell>
          <cell r="D309" t="str">
            <v>0.00</v>
          </cell>
          <cell r="E309" t="str">
            <v>4.65</v>
          </cell>
          <cell r="F309" t="str">
            <v>4.65</v>
          </cell>
        </row>
        <row r="310">
          <cell r="A310" t="str">
            <v>042200</v>
          </cell>
          <cell r="B310" t="str">
            <v>Retirada em  instalacao eletrica - letra T ate o final</v>
          </cell>
        </row>
        <row r="311">
          <cell r="A311" t="str">
            <v>042202</v>
          </cell>
          <cell r="B311" t="str">
            <v>Remocao terminal ou conector para cabos</v>
          </cell>
          <cell r="C311" t="str">
            <v>un</v>
          </cell>
          <cell r="D311" t="str">
            <v>0.00</v>
          </cell>
          <cell r="E311" t="str">
            <v>3.37</v>
          </cell>
          <cell r="F311" t="str">
            <v>3.37</v>
          </cell>
        </row>
        <row r="312">
          <cell r="A312" t="str">
            <v>042204</v>
          </cell>
          <cell r="B312" t="str">
            <v>Remocao transformador de potencia em  cabine primaria</v>
          </cell>
          <cell r="C312" t="str">
            <v>un</v>
          </cell>
          <cell r="D312" t="str">
            <v>0.00</v>
          </cell>
          <cell r="E312" t="str">
            <v>47.93</v>
          </cell>
          <cell r="F312" t="str">
            <v>47.93</v>
          </cell>
        </row>
        <row r="313">
          <cell r="A313" t="str">
            <v>042205</v>
          </cell>
          <cell r="B313" t="str">
            <v>Remocao transformador de potencial completo (pequeno)</v>
          </cell>
          <cell r="C313" t="str">
            <v>un</v>
          </cell>
          <cell r="D313" t="str">
            <v>0.00</v>
          </cell>
          <cell r="E313" t="str">
            <v>4.36</v>
          </cell>
          <cell r="F313" t="str">
            <v>4.36</v>
          </cell>
        </row>
        <row r="314">
          <cell r="A314" t="str">
            <v>042210</v>
          </cell>
          <cell r="B314" t="str">
            <v>Remocao tubulacao eletrica aparente diam acima de 50mm</v>
          </cell>
          <cell r="C314" t="str">
            <v>m</v>
          </cell>
          <cell r="D314" t="str">
            <v>0.00</v>
          </cell>
          <cell r="E314" t="str">
            <v>1.67</v>
          </cell>
          <cell r="F314" t="str">
            <v>1.67</v>
          </cell>
        </row>
        <row r="315">
          <cell r="A315" t="str">
            <v>042211</v>
          </cell>
          <cell r="B315" t="str">
            <v>Remocao tubulacao eletrica aparente diam ate 50mm</v>
          </cell>
          <cell r="C315" t="str">
            <v>m</v>
          </cell>
          <cell r="D315" t="str">
            <v>0.00</v>
          </cell>
          <cell r="E315" t="str">
            <v>3.37</v>
          </cell>
          <cell r="F315" t="str">
            <v>3.37</v>
          </cell>
        </row>
        <row r="316">
          <cell r="A316" t="str">
            <v>042212</v>
          </cell>
          <cell r="B316" t="str">
            <v>Remocao tubulacao eletrica embutida diam acima de 50mm</v>
          </cell>
          <cell r="C316" t="str">
            <v>m</v>
          </cell>
          <cell r="D316" t="str">
            <v>0.00</v>
          </cell>
          <cell r="E316" t="str">
            <v>3.37</v>
          </cell>
          <cell r="F316" t="str">
            <v>3.37</v>
          </cell>
        </row>
        <row r="317">
          <cell r="A317" t="str">
            <v>042213</v>
          </cell>
          <cell r="B317" t="str">
            <v>Remocao tubulacao eletrica embutida diam ate 50mm</v>
          </cell>
          <cell r="C317" t="str">
            <v>m</v>
          </cell>
          <cell r="D317" t="str">
            <v>0.00</v>
          </cell>
          <cell r="E317" t="str">
            <v>6.75</v>
          </cell>
          <cell r="F317" t="str">
            <v>6.75</v>
          </cell>
        </row>
        <row r="318">
          <cell r="A318" t="str">
            <v>042220</v>
          </cell>
          <cell r="B318" t="str">
            <v>Remocao vergalhao</v>
          </cell>
          <cell r="C318" t="str">
            <v>m</v>
          </cell>
          <cell r="D318" t="str">
            <v>0.00</v>
          </cell>
          <cell r="E318" t="str">
            <v>1.32</v>
          </cell>
          <cell r="F318" t="str">
            <v>1.32</v>
          </cell>
        </row>
        <row r="319">
          <cell r="A319" t="str">
            <v>043000</v>
          </cell>
          <cell r="B319" t="str">
            <v>Retirada em  instalacao hidraulica</v>
          </cell>
        </row>
        <row r="320">
          <cell r="A320" t="str">
            <v>043002</v>
          </cell>
          <cell r="B320" t="str">
            <v>Remocao calha ou rufo</v>
          </cell>
          <cell r="C320" t="str">
            <v>m</v>
          </cell>
          <cell r="D320" t="str">
            <v>0.00</v>
          </cell>
          <cell r="E320" t="str">
            <v>0.66</v>
          </cell>
          <cell r="F320" t="str">
            <v>0.66</v>
          </cell>
        </row>
        <row r="321">
          <cell r="A321" t="str">
            <v>043004</v>
          </cell>
          <cell r="B321" t="str">
            <v>Remocao condutor aparente</v>
          </cell>
          <cell r="C321" t="str">
            <v>m</v>
          </cell>
          <cell r="D321" t="str">
            <v>0.00</v>
          </cell>
          <cell r="E321" t="str">
            <v>0.41</v>
          </cell>
          <cell r="F321" t="str">
            <v>0.41</v>
          </cell>
        </row>
        <row r="322">
          <cell r="A322" t="str">
            <v>043006</v>
          </cell>
          <cell r="B322" t="str">
            <v>Remocao de tubulacao hidraulica em geral incluindo conexoes, caixas e ralos</v>
          </cell>
          <cell r="C322" t="str">
            <v>m</v>
          </cell>
          <cell r="D322" t="str">
            <v>0.00</v>
          </cell>
          <cell r="E322" t="str">
            <v>1.14</v>
          </cell>
          <cell r="F322" t="str">
            <v>1.14</v>
          </cell>
        </row>
        <row r="323">
          <cell r="A323" t="str">
            <v>043008</v>
          </cell>
          <cell r="B323" t="str">
            <v>Remocao hidrante de parede completo</v>
          </cell>
          <cell r="C323" t="str">
            <v>un</v>
          </cell>
          <cell r="D323" t="str">
            <v>0.00</v>
          </cell>
          <cell r="E323" t="str">
            <v>11.71</v>
          </cell>
          <cell r="F323" t="str">
            <v>11.71</v>
          </cell>
        </row>
        <row r="324">
          <cell r="A324" t="str">
            <v>043010</v>
          </cell>
          <cell r="B324" t="str">
            <v>Remocao reservatorio em  F'C' ate 1000 litros</v>
          </cell>
          <cell r="C324" t="str">
            <v>un</v>
          </cell>
          <cell r="D324" t="str">
            <v>0.00</v>
          </cell>
          <cell r="E324" t="str">
            <v>20.45</v>
          </cell>
          <cell r="F324" t="str">
            <v>20.45</v>
          </cell>
        </row>
        <row r="325">
          <cell r="A325" t="str">
            <v>044000</v>
          </cell>
          <cell r="B325" t="str">
            <v>Retirada diversas de pecas pre-moldadas</v>
          </cell>
        </row>
        <row r="326">
          <cell r="A326" t="str">
            <v>044002</v>
          </cell>
          <cell r="B326" t="str">
            <v>Retiradas soleira ou peitoril em  geral</v>
          </cell>
          <cell r="C326" t="str">
            <v>m</v>
          </cell>
          <cell r="D326" t="str">
            <v>0.00</v>
          </cell>
          <cell r="E326" t="str">
            <v>0.57</v>
          </cell>
          <cell r="F326" t="str">
            <v>0.57</v>
          </cell>
        </row>
        <row r="327">
          <cell r="A327" t="str">
            <v>044004</v>
          </cell>
          <cell r="B327" t="str">
            <v>Remocao guia pre-moldada</v>
          </cell>
          <cell r="C327" t="str">
            <v>m</v>
          </cell>
          <cell r="D327" t="str">
            <v>0.42</v>
          </cell>
          <cell r="E327" t="str">
            <v>1.63</v>
          </cell>
          <cell r="F327" t="str">
            <v>2.05</v>
          </cell>
        </row>
        <row r="328">
          <cell r="A328" t="str">
            <v>050000</v>
          </cell>
          <cell r="B328" t="str">
            <v>Transporte e movimentacao, dentro e fora da obra</v>
          </cell>
        </row>
        <row r="329">
          <cell r="A329" t="str">
            <v>050400</v>
          </cell>
          <cell r="B329" t="str">
            <v>Transporte vertical de material solto</v>
          </cell>
        </row>
        <row r="330">
          <cell r="A330" t="str">
            <v>050402</v>
          </cell>
          <cell r="B330" t="str">
            <v>Transporte vertical e manual de material a granel ate a 1a. laje</v>
          </cell>
          <cell r="C330" t="str">
            <v>m3</v>
          </cell>
          <cell r="D330" t="str">
            <v>0.00</v>
          </cell>
          <cell r="E330" t="str">
            <v>5.23</v>
          </cell>
          <cell r="F330" t="str">
            <v>5.23</v>
          </cell>
        </row>
        <row r="331">
          <cell r="A331" t="str">
            <v>050404</v>
          </cell>
          <cell r="B331" t="str">
            <v>Transporte vertical e manual de material a granel alem da 1a. laje</v>
          </cell>
          <cell r="C331" t="str">
            <v>m3</v>
          </cell>
          <cell r="D331" t="str">
            <v>0.00</v>
          </cell>
          <cell r="E331" t="str">
            <v>12.51</v>
          </cell>
          <cell r="F331" t="str">
            <v>12.51</v>
          </cell>
        </row>
        <row r="332">
          <cell r="A332" t="str">
            <v>050700</v>
          </cell>
          <cell r="B332" t="str">
            <v>Transporte comercial / carreteiro / aluguel</v>
          </cell>
        </row>
        <row r="333">
          <cell r="A333" t="str">
            <v>050702</v>
          </cell>
          <cell r="B333" t="str">
            <v>Remocao de entulho com cacamba metalica</v>
          </cell>
          <cell r="C333" t="str">
            <v>m3</v>
          </cell>
          <cell r="D333" t="str">
            <v>23.00</v>
          </cell>
          <cell r="E333" t="str">
            <v>0.00</v>
          </cell>
          <cell r="F333" t="str">
            <v>23.00</v>
          </cell>
        </row>
        <row r="334">
          <cell r="A334" t="str">
            <v>050800</v>
          </cell>
          <cell r="B334" t="str">
            <v>Transporte mecanizado de material solto</v>
          </cell>
        </row>
        <row r="335">
          <cell r="A335" t="str">
            <v>050802</v>
          </cell>
          <cell r="B335" t="str">
            <v>Transporte entulho de demolicao, material a granel - ate o 2o. km</v>
          </cell>
          <cell r="C335" t="str">
            <v>m3</v>
          </cell>
          <cell r="D335" t="str">
            <v>1.46</v>
          </cell>
          <cell r="E335" t="str">
            <v>0.00</v>
          </cell>
          <cell r="F335" t="str">
            <v>1.46</v>
          </cell>
        </row>
        <row r="336">
          <cell r="A336" t="str">
            <v>050804</v>
          </cell>
          <cell r="B336" t="str">
            <v>Transporte entulho de demolicao, material a granel - ate o 3o. km</v>
          </cell>
          <cell r="C336" t="str">
            <v>m3</v>
          </cell>
          <cell r="D336" t="str">
            <v>1.77</v>
          </cell>
          <cell r="E336" t="str">
            <v>0.00</v>
          </cell>
          <cell r="F336" t="str">
            <v>1.77</v>
          </cell>
        </row>
        <row r="337">
          <cell r="A337" t="str">
            <v>050806</v>
          </cell>
          <cell r="B337" t="str">
            <v>Transporte entulho de demolicao, material a granel - ate o 5o. km</v>
          </cell>
          <cell r="C337" t="str">
            <v>m3</v>
          </cell>
          <cell r="D337" t="str">
            <v>2.25</v>
          </cell>
          <cell r="E337" t="str">
            <v>0.00</v>
          </cell>
          <cell r="F337" t="str">
            <v>2.25</v>
          </cell>
        </row>
        <row r="338">
          <cell r="A338" t="str">
            <v>050808</v>
          </cell>
          <cell r="B338" t="str">
            <v>Transporte entulho de demolicao, material a granel - ate o 10o. km</v>
          </cell>
          <cell r="C338" t="str">
            <v>m3</v>
          </cell>
          <cell r="D338" t="str">
            <v>3.54</v>
          </cell>
          <cell r="E338" t="str">
            <v>0.00</v>
          </cell>
          <cell r="F338" t="str">
            <v>3.54</v>
          </cell>
        </row>
        <row r="339">
          <cell r="A339" t="str">
            <v>050810</v>
          </cell>
          <cell r="B339" t="str">
            <v>Transporte entulho de demolicao, material a granel - ate o 15o. km</v>
          </cell>
          <cell r="C339" t="str">
            <v>m3</v>
          </cell>
          <cell r="D339" t="str">
            <v>5.09</v>
          </cell>
          <cell r="E339" t="str">
            <v>0.00</v>
          </cell>
          <cell r="F339" t="str">
            <v>5.09</v>
          </cell>
        </row>
        <row r="340">
          <cell r="A340" t="str">
            <v>050812</v>
          </cell>
          <cell r="B340" t="str">
            <v>Transporte entulho de demolicao, material a granel - ate o 20o. km</v>
          </cell>
          <cell r="C340" t="str">
            <v>m3</v>
          </cell>
          <cell r="D340" t="str">
            <v>6.65</v>
          </cell>
          <cell r="E340" t="str">
            <v>0.00</v>
          </cell>
          <cell r="F340" t="str">
            <v>6.65</v>
          </cell>
        </row>
        <row r="341">
          <cell r="A341" t="str">
            <v>050814</v>
          </cell>
          <cell r="B341" t="str">
            <v>Transporte entulho de demolicao, material a granel - alem do 20o. km</v>
          </cell>
          <cell r="C341" t="str">
            <v>m3 x Km</v>
          </cell>
          <cell r="D341" t="str">
            <v>0.33</v>
          </cell>
          <cell r="E341" t="str">
            <v>0.00</v>
          </cell>
          <cell r="F341" t="str">
            <v>0.33</v>
          </cell>
        </row>
        <row r="342">
          <cell r="A342" t="str">
            <v>051000</v>
          </cell>
          <cell r="B342" t="str">
            <v>Transporte mecanizado de solo</v>
          </cell>
        </row>
        <row r="343">
          <cell r="A343" t="str">
            <v>051002</v>
          </cell>
          <cell r="B343" t="str">
            <v>Transporte solo por caminhao alem do 1o. km ate o 2o. km</v>
          </cell>
          <cell r="C343" t="str">
            <v>m3</v>
          </cell>
          <cell r="D343" t="str">
            <v>1.25</v>
          </cell>
          <cell r="E343" t="str">
            <v>0.00</v>
          </cell>
          <cell r="F343" t="str">
            <v>1.25</v>
          </cell>
        </row>
        <row r="344">
          <cell r="A344" t="str">
            <v>051004</v>
          </cell>
          <cell r="B344" t="str">
            <v>Transporte solo por caminhao alem do 1o. km ate o 3o. km</v>
          </cell>
          <cell r="C344" t="str">
            <v>m3</v>
          </cell>
          <cell r="D344" t="str">
            <v>1.59</v>
          </cell>
          <cell r="E344" t="str">
            <v>0.00</v>
          </cell>
          <cell r="F344" t="str">
            <v>1.59</v>
          </cell>
        </row>
        <row r="345">
          <cell r="A345" t="str">
            <v>051006</v>
          </cell>
          <cell r="B345" t="str">
            <v>Transporte solo por caminhao alem do 1o. km ate o 5o. km</v>
          </cell>
          <cell r="C345" t="str">
            <v>m3</v>
          </cell>
          <cell r="D345" t="str">
            <v>1.83</v>
          </cell>
          <cell r="E345" t="str">
            <v>0.00</v>
          </cell>
          <cell r="F345" t="str">
            <v>1.83</v>
          </cell>
        </row>
        <row r="346">
          <cell r="A346" t="str">
            <v>051008</v>
          </cell>
          <cell r="B346" t="str">
            <v>Transporte solo por caminhao alem do 1o. km ate o 10o. km</v>
          </cell>
          <cell r="C346" t="str">
            <v>m3</v>
          </cell>
          <cell r="D346" t="str">
            <v>2.98</v>
          </cell>
          <cell r="E346" t="str">
            <v>0.00</v>
          </cell>
          <cell r="F346" t="str">
            <v>2.98</v>
          </cell>
        </row>
        <row r="347">
          <cell r="A347" t="str">
            <v>051010</v>
          </cell>
          <cell r="B347" t="str">
            <v>Transporte solo por caminhao alem do 1o. km ate o 15o. km</v>
          </cell>
          <cell r="C347" t="str">
            <v>m3</v>
          </cell>
          <cell r="D347" t="str">
            <v>4.46</v>
          </cell>
          <cell r="E347" t="str">
            <v>0.00</v>
          </cell>
          <cell r="F347" t="str">
            <v>4.46</v>
          </cell>
        </row>
        <row r="348">
          <cell r="A348" t="str">
            <v>051012</v>
          </cell>
          <cell r="B348" t="str">
            <v>Transporte solo por caminhao alem do 1o. km ate o 20o. km</v>
          </cell>
          <cell r="C348" t="str">
            <v>m3</v>
          </cell>
          <cell r="D348" t="str">
            <v>5.82</v>
          </cell>
          <cell r="E348" t="str">
            <v>0.00</v>
          </cell>
          <cell r="F348" t="str">
            <v>5.82</v>
          </cell>
        </row>
        <row r="349">
          <cell r="A349" t="str">
            <v>051014</v>
          </cell>
          <cell r="B349" t="str">
            <v>Transporte solo por caminhao alem do 20o. km</v>
          </cell>
          <cell r="C349" t="str">
            <v>m3 x Km</v>
          </cell>
          <cell r="D349" t="str">
            <v>0.29</v>
          </cell>
          <cell r="E349" t="str">
            <v>0.00</v>
          </cell>
          <cell r="F349" t="str">
            <v>0.29</v>
          </cell>
        </row>
        <row r="350">
          <cell r="A350" t="str">
            <v>060000</v>
          </cell>
          <cell r="B350" t="str">
            <v>Servico em  solo e rocha, manual</v>
          </cell>
        </row>
        <row r="351">
          <cell r="A351" t="str">
            <v>060100</v>
          </cell>
          <cell r="B351" t="str">
            <v>Escavacao manual em  campo aberto de solo, exceto rocha</v>
          </cell>
        </row>
        <row r="352">
          <cell r="A352" t="str">
            <v>060102</v>
          </cell>
          <cell r="B352" t="str">
            <v>Escavacao manual solo de 1a. e 2a. cat. em  campo aberto</v>
          </cell>
          <cell r="C352" t="str">
            <v>m3</v>
          </cell>
          <cell r="D352" t="str">
            <v>0.00</v>
          </cell>
          <cell r="E352" t="str">
            <v>7.28</v>
          </cell>
          <cell r="F352" t="str">
            <v>7.28</v>
          </cell>
        </row>
        <row r="353">
          <cell r="A353" t="str">
            <v>060104</v>
          </cell>
          <cell r="B353" t="str">
            <v>Escavacao manual solo brejoso em  campo aberto</v>
          </cell>
          <cell r="C353" t="str">
            <v>m3</v>
          </cell>
          <cell r="D353" t="str">
            <v>0.00</v>
          </cell>
          <cell r="E353" t="str">
            <v>9.07</v>
          </cell>
          <cell r="F353" t="str">
            <v>9.07</v>
          </cell>
        </row>
        <row r="354">
          <cell r="A354" t="str">
            <v>060200</v>
          </cell>
          <cell r="B354" t="str">
            <v>Escavacao manual em  valas e buracos de solo, exceto rocha</v>
          </cell>
        </row>
        <row r="355">
          <cell r="A355" t="str">
            <v>060202</v>
          </cell>
          <cell r="B355" t="str">
            <v>Escavacao manual solo de 1a. e 2a. cat. em  vala ou cava ate 1,50m</v>
          </cell>
          <cell r="C355" t="str">
            <v>m3</v>
          </cell>
          <cell r="D355" t="str">
            <v>0.00</v>
          </cell>
          <cell r="E355" t="str">
            <v>8.73</v>
          </cell>
          <cell r="F355" t="str">
            <v>8.73</v>
          </cell>
        </row>
        <row r="356">
          <cell r="A356" t="str">
            <v>060204</v>
          </cell>
          <cell r="B356" t="str">
            <v>Escavacao manual solo de 1a. e 2a. cat. em  vala ou cava alem de 1,50m</v>
          </cell>
          <cell r="C356" t="str">
            <v>m3</v>
          </cell>
          <cell r="D356" t="str">
            <v>0.00</v>
          </cell>
          <cell r="E356" t="str">
            <v>11.29</v>
          </cell>
          <cell r="F356" t="str">
            <v>11.29</v>
          </cell>
        </row>
        <row r="357">
          <cell r="A357" t="str">
            <v>060400</v>
          </cell>
          <cell r="B357" t="str">
            <v>Escavacao manual em  pocos e areas confinadas</v>
          </cell>
        </row>
        <row r="358">
          <cell r="A358" t="str">
            <v>060406</v>
          </cell>
          <cell r="B358" t="str">
            <v>Escavacao manual em  area confinada</v>
          </cell>
          <cell r="C358" t="str">
            <v>m3</v>
          </cell>
          <cell r="D358" t="str">
            <v>0.00</v>
          </cell>
          <cell r="E358" t="str">
            <v>23.30</v>
          </cell>
          <cell r="F358" t="str">
            <v>23.30</v>
          </cell>
        </row>
        <row r="359">
          <cell r="A359" t="str">
            <v>061000</v>
          </cell>
          <cell r="B359" t="str">
            <v>Apiloamento e nivelamento</v>
          </cell>
        </row>
        <row r="360">
          <cell r="A360" t="str">
            <v>061002</v>
          </cell>
          <cell r="B360" t="str">
            <v>Acerto e nivelamento manual de terreno</v>
          </cell>
          <cell r="C360" t="str">
            <v>m2</v>
          </cell>
          <cell r="D360" t="str">
            <v>0.00</v>
          </cell>
          <cell r="E360" t="str">
            <v>2.31</v>
          </cell>
          <cell r="F360" t="str">
            <v>2.31</v>
          </cell>
        </row>
        <row r="361">
          <cell r="A361" t="str">
            <v>061004</v>
          </cell>
          <cell r="B361" t="str">
            <v>Apiloamento manual para simples regularizacao</v>
          </cell>
          <cell r="C361" t="str">
            <v>m2</v>
          </cell>
          <cell r="D361" t="str">
            <v>0.00</v>
          </cell>
          <cell r="E361" t="str">
            <v>1.74</v>
          </cell>
          <cell r="F361" t="str">
            <v>1.74</v>
          </cell>
        </row>
        <row r="362">
          <cell r="A362" t="str">
            <v>061006</v>
          </cell>
          <cell r="B362" t="str">
            <v>Apiloamento manual com maco de ate 60kg</v>
          </cell>
          <cell r="C362" t="str">
            <v>m2</v>
          </cell>
          <cell r="D362" t="str">
            <v>0.00</v>
          </cell>
          <cell r="E362" t="str">
            <v>4.94</v>
          </cell>
          <cell r="F362" t="str">
            <v>4.94</v>
          </cell>
        </row>
        <row r="363">
          <cell r="A363" t="str">
            <v>061100</v>
          </cell>
          <cell r="B363" t="str">
            <v>Reaterro manual sem fornecimento de material</v>
          </cell>
        </row>
        <row r="364">
          <cell r="A364" t="str">
            <v>061102</v>
          </cell>
          <cell r="B364" t="str">
            <v>Reaterro manual para simples regularizacao sem compactacao</v>
          </cell>
          <cell r="C364" t="str">
            <v>m3</v>
          </cell>
          <cell r="D364" t="str">
            <v>0.00</v>
          </cell>
          <cell r="E364" t="str">
            <v>1.23</v>
          </cell>
          <cell r="F364" t="str">
            <v>1.23</v>
          </cell>
        </row>
        <row r="365">
          <cell r="A365" t="str">
            <v>061104</v>
          </cell>
          <cell r="B365" t="str">
            <v>Reaterro manual apiloado sem controle de compactacao</v>
          </cell>
          <cell r="C365" t="str">
            <v>m3</v>
          </cell>
          <cell r="D365" t="str">
            <v>0.00</v>
          </cell>
          <cell r="E365" t="str">
            <v>9.24</v>
          </cell>
          <cell r="F365" t="str">
            <v>9.24</v>
          </cell>
        </row>
        <row r="366">
          <cell r="A366" t="str">
            <v>061106</v>
          </cell>
          <cell r="B366" t="str">
            <v>Reaterro manual com adicao de 2% de cimento</v>
          </cell>
          <cell r="C366" t="str">
            <v>m3</v>
          </cell>
          <cell r="D366" t="str">
            <v>2.84</v>
          </cell>
          <cell r="E366" t="str">
            <v>39.32</v>
          </cell>
          <cell r="F366" t="str">
            <v>42.16</v>
          </cell>
        </row>
        <row r="367">
          <cell r="A367" t="str">
            <v>061200</v>
          </cell>
          <cell r="B367" t="str">
            <v>Aterro manual  sem fornecimento de material</v>
          </cell>
        </row>
        <row r="368">
          <cell r="A368" t="str">
            <v>061202</v>
          </cell>
          <cell r="B368" t="str">
            <v>Aterro manual apiloado de area interna com maco de 30kg</v>
          </cell>
          <cell r="C368" t="str">
            <v>m3</v>
          </cell>
          <cell r="D368" t="str">
            <v>0.00</v>
          </cell>
          <cell r="E368" t="str">
            <v>10.19</v>
          </cell>
          <cell r="F368" t="str">
            <v>10.19</v>
          </cell>
        </row>
        <row r="369">
          <cell r="A369" t="str">
            <v>061400</v>
          </cell>
          <cell r="B369" t="str">
            <v>Carga / carregamento e descarga manual</v>
          </cell>
        </row>
        <row r="370">
          <cell r="A370" t="str">
            <v>061402</v>
          </cell>
          <cell r="B370" t="str">
            <v>Carga manual de solo</v>
          </cell>
          <cell r="C370" t="str">
            <v>m3</v>
          </cell>
          <cell r="D370" t="str">
            <v>0.00</v>
          </cell>
          <cell r="E370" t="str">
            <v>1.74</v>
          </cell>
          <cell r="F370" t="str">
            <v>1.74</v>
          </cell>
        </row>
        <row r="371">
          <cell r="A371" t="str">
            <v>070000</v>
          </cell>
          <cell r="B371" t="str">
            <v>Servico em  solo e rocha, mecanizado</v>
          </cell>
        </row>
        <row r="372">
          <cell r="A372" t="str">
            <v>070100</v>
          </cell>
          <cell r="B372" t="str">
            <v>Escavacao/Corte mecanizada em campo aberto de solo, exceto rocha</v>
          </cell>
        </row>
        <row r="373">
          <cell r="A373" t="str">
            <v>070101</v>
          </cell>
          <cell r="B373" t="str">
            <v>Escavacao e carga mecanizada para exploracao de solo em  jazida</v>
          </cell>
          <cell r="C373" t="str">
            <v>m3</v>
          </cell>
          <cell r="D373" t="str">
            <v>2.20</v>
          </cell>
          <cell r="E373" t="str">
            <v>0.04</v>
          </cell>
          <cell r="F373" t="str">
            <v>2.24</v>
          </cell>
        </row>
        <row r="374">
          <cell r="A374" t="str">
            <v>070102</v>
          </cell>
          <cell r="B374" t="str">
            <v>Escavacao e carga mecanizada solo de 1a. cat. em  campo aberto</v>
          </cell>
          <cell r="C374" t="str">
            <v>m3</v>
          </cell>
          <cell r="D374" t="str">
            <v>2.21</v>
          </cell>
          <cell r="E374" t="str">
            <v>0.04</v>
          </cell>
          <cell r="F374" t="str">
            <v>2.25</v>
          </cell>
        </row>
        <row r="375">
          <cell r="A375" t="str">
            <v>070106</v>
          </cell>
          <cell r="B375" t="str">
            <v>Escavacao e carga mecanizada solo de 2a. cat. em  campo aberto</v>
          </cell>
          <cell r="C375" t="str">
            <v>m3</v>
          </cell>
          <cell r="D375" t="str">
            <v>3.85</v>
          </cell>
          <cell r="E375" t="str">
            <v>0.08</v>
          </cell>
          <cell r="F375" t="str">
            <v>3.93</v>
          </cell>
        </row>
        <row r="376">
          <cell r="A376" t="str">
            <v>070110</v>
          </cell>
          <cell r="B376" t="str">
            <v>Escavacao e carga mecanizada solo de 2a. cat. com martelete</v>
          </cell>
          <cell r="C376" t="str">
            <v>m3</v>
          </cell>
          <cell r="D376" t="str">
            <v>7.64</v>
          </cell>
          <cell r="E376" t="str">
            <v>5.82</v>
          </cell>
          <cell r="F376" t="str">
            <v>13.46</v>
          </cell>
        </row>
        <row r="377">
          <cell r="A377" t="str">
            <v>070200</v>
          </cell>
          <cell r="B377" t="str">
            <v>Escavacao mecanizada de valas e buracos em solo, exceto rocha</v>
          </cell>
        </row>
        <row r="378">
          <cell r="A378" t="str">
            <v>070202</v>
          </cell>
          <cell r="B378" t="str">
            <v>Escavacao mecanizada de valas ou cavas com h ate 2,00m</v>
          </cell>
          <cell r="C378" t="str">
            <v>m3</v>
          </cell>
          <cell r="D378" t="str">
            <v>1.09</v>
          </cell>
          <cell r="E378" t="str">
            <v>0.17</v>
          </cell>
          <cell r="F378" t="str">
            <v>1.26</v>
          </cell>
        </row>
        <row r="379">
          <cell r="A379" t="str">
            <v>070204</v>
          </cell>
          <cell r="B379" t="str">
            <v>Escavacao mecanizada de valas ou cavas com h ate 3,00m</v>
          </cell>
          <cell r="C379" t="str">
            <v>m3</v>
          </cell>
          <cell r="D379" t="str">
            <v>1.58</v>
          </cell>
          <cell r="E379" t="str">
            <v>0.26</v>
          </cell>
          <cell r="F379" t="str">
            <v>1.84</v>
          </cell>
        </row>
        <row r="380">
          <cell r="A380" t="str">
            <v>070206</v>
          </cell>
          <cell r="B380" t="str">
            <v>Escavacao mecanizada de valas ou cavas com h ate 4,00m</v>
          </cell>
          <cell r="C380" t="str">
            <v>m3</v>
          </cell>
          <cell r="D380" t="str">
            <v>2.06</v>
          </cell>
          <cell r="E380" t="str">
            <v>0.35</v>
          </cell>
          <cell r="F380" t="str">
            <v>2.41</v>
          </cell>
        </row>
        <row r="381">
          <cell r="A381" t="str">
            <v>070208</v>
          </cell>
          <cell r="B381" t="str">
            <v>Escavacao mecanizada de cavas com h alem de 4,00m com escavadeira</v>
          </cell>
          <cell r="C381" t="str">
            <v>m3</v>
          </cell>
          <cell r="D381" t="str">
            <v>1.53</v>
          </cell>
          <cell r="E381" t="str">
            <v>0.13</v>
          </cell>
          <cell r="F381" t="str">
            <v>1.66</v>
          </cell>
        </row>
        <row r="382">
          <cell r="A382" t="str">
            <v>070300</v>
          </cell>
          <cell r="B382" t="str">
            <v>Escavacao mecanizada em  rocha com a utilizacao de explosivos</v>
          </cell>
        </row>
        <row r="383">
          <cell r="A383" t="str">
            <v>070306</v>
          </cell>
          <cell r="B383" t="str">
            <v>Escavacao a fogo e carga mecanizada solo de 3a. cat. em  campo aberto</v>
          </cell>
          <cell r="C383" t="str">
            <v>m3</v>
          </cell>
          <cell r="D383" t="str">
            <v>6.30</v>
          </cell>
          <cell r="E383" t="str">
            <v>6.73</v>
          </cell>
          <cell r="F383" t="str">
            <v>13.03</v>
          </cell>
        </row>
        <row r="384">
          <cell r="A384" t="str">
            <v>070400</v>
          </cell>
          <cell r="B384" t="str">
            <v>Escavacao mecanizada em  pocos e areas confinadas</v>
          </cell>
        </row>
        <row r="385">
          <cell r="A385" t="str">
            <v>070404</v>
          </cell>
          <cell r="B385" t="str">
            <v>Escavacao mecanizada em  area confinada com martelete</v>
          </cell>
          <cell r="C385" t="str">
            <v>m3</v>
          </cell>
          <cell r="D385" t="str">
            <v>3.91</v>
          </cell>
          <cell r="E385" t="str">
            <v>6.37</v>
          </cell>
          <cell r="F385" t="str">
            <v>10.28</v>
          </cell>
        </row>
        <row r="386">
          <cell r="A386" t="str">
            <v>070500</v>
          </cell>
          <cell r="B386" t="str">
            <v>Escavacao mecanizada em  solo brejoso ou turfa</v>
          </cell>
        </row>
        <row r="387">
          <cell r="A387" t="str">
            <v>070502</v>
          </cell>
          <cell r="B387" t="str">
            <v>Escavacao e carga mecanizada solo vegetal</v>
          </cell>
          <cell r="C387" t="str">
            <v>m3</v>
          </cell>
          <cell r="D387" t="str">
            <v>3.95</v>
          </cell>
          <cell r="E387" t="str">
            <v>0.75</v>
          </cell>
          <cell r="F387" t="str">
            <v>4.70</v>
          </cell>
        </row>
        <row r="388">
          <cell r="A388" t="str">
            <v>071000</v>
          </cell>
          <cell r="B388" t="str">
            <v>Apiloamento e nivelamento mecanizado de solo</v>
          </cell>
        </row>
        <row r="389">
          <cell r="A389" t="str">
            <v>071002</v>
          </cell>
          <cell r="B389" t="str">
            <v>Espalhamento de solo em  bota fora com compactacao sem controle</v>
          </cell>
          <cell r="C389" t="str">
            <v>m3</v>
          </cell>
          <cell r="D389" t="str">
            <v>0.53</v>
          </cell>
          <cell r="E389" t="str">
            <v>0.00</v>
          </cell>
          <cell r="F389" t="str">
            <v>0.53</v>
          </cell>
        </row>
        <row r="390">
          <cell r="A390" t="str">
            <v>071100</v>
          </cell>
          <cell r="B390" t="str">
            <v>Reaterro mecanizado sem fornecimento de material</v>
          </cell>
        </row>
        <row r="391">
          <cell r="A391" t="str">
            <v>071102</v>
          </cell>
          <cell r="B391" t="str">
            <v>Reaterro compactado mecanizado de vala ou cava com compactador</v>
          </cell>
          <cell r="C391" t="str">
            <v>m3</v>
          </cell>
          <cell r="D391" t="str">
            <v>0.09</v>
          </cell>
          <cell r="E391" t="str">
            <v>0.39</v>
          </cell>
          <cell r="F391" t="str">
            <v>0.48</v>
          </cell>
        </row>
        <row r="392">
          <cell r="A392" t="str">
            <v>071104</v>
          </cell>
          <cell r="B392" t="str">
            <v>Reaterro compactado mecanizado de vala ou cava com rolo CG= 95% PN</v>
          </cell>
          <cell r="C392" t="str">
            <v>m3</v>
          </cell>
          <cell r="D392" t="str">
            <v>3.74</v>
          </cell>
          <cell r="E392" t="str">
            <v>1.21</v>
          </cell>
          <cell r="F392" t="str">
            <v>4.95</v>
          </cell>
        </row>
        <row r="393">
          <cell r="A393" t="str">
            <v>071200</v>
          </cell>
          <cell r="B393" t="str">
            <v>Aterro mecanizado sem fornecimento de material</v>
          </cell>
        </row>
        <row r="394">
          <cell r="A394" t="str">
            <v>071201</v>
          </cell>
          <cell r="B394" t="str">
            <v>Aterro compactado mecanizado CG= 95% PN sem fornecimento de solo em areas fechadas</v>
          </cell>
          <cell r="C394" t="str">
            <v>m3</v>
          </cell>
          <cell r="D394" t="str">
            <v>0.90</v>
          </cell>
          <cell r="E394" t="str">
            <v>0.11</v>
          </cell>
          <cell r="F394" t="str">
            <v>1.01</v>
          </cell>
        </row>
        <row r="395">
          <cell r="A395" t="str">
            <v>071202</v>
          </cell>
          <cell r="B395" t="str">
            <v>Aterro compactado mecanizado CG= 95% PN sem fornecimento de solo compactado</v>
          </cell>
          <cell r="C395" t="str">
            <v>m3</v>
          </cell>
          <cell r="D395" t="str">
            <v>0.44</v>
          </cell>
          <cell r="E395" t="str">
            <v>0.04</v>
          </cell>
          <cell r="F395" t="str">
            <v>0.48</v>
          </cell>
        </row>
        <row r="396">
          <cell r="A396" t="str">
            <v>080000</v>
          </cell>
          <cell r="B396" t="str">
            <v>Escoramento, contencao e drenagem</v>
          </cell>
        </row>
        <row r="397">
          <cell r="A397" t="str">
            <v>080100</v>
          </cell>
          <cell r="B397" t="str">
            <v>Escoramento</v>
          </cell>
        </row>
        <row r="398">
          <cell r="A398" t="str">
            <v>080102</v>
          </cell>
          <cell r="B398" t="str">
            <v>Escoramento de solo continuo</v>
          </cell>
          <cell r="C398" t="str">
            <v>m2</v>
          </cell>
          <cell r="D398" t="str">
            <v>2.88</v>
          </cell>
          <cell r="E398" t="str">
            <v>7.98</v>
          </cell>
          <cell r="F398" t="str">
            <v>10.86</v>
          </cell>
        </row>
        <row r="399">
          <cell r="A399" t="str">
            <v>080104</v>
          </cell>
          <cell r="B399" t="str">
            <v>Escoramento de solo descontinuo</v>
          </cell>
          <cell r="C399" t="str">
            <v>m2</v>
          </cell>
          <cell r="D399" t="str">
            <v>1.66</v>
          </cell>
          <cell r="E399" t="str">
            <v>4.72</v>
          </cell>
          <cell r="F399" t="str">
            <v>6.38</v>
          </cell>
        </row>
        <row r="400">
          <cell r="A400" t="str">
            <v>080106</v>
          </cell>
          <cell r="B400" t="str">
            <v>Escoramento de solo pontaletado</v>
          </cell>
          <cell r="C400" t="str">
            <v>m2</v>
          </cell>
          <cell r="D400" t="str">
            <v>0.99</v>
          </cell>
          <cell r="E400" t="str">
            <v>2.36</v>
          </cell>
          <cell r="F400" t="str">
            <v>3.35</v>
          </cell>
        </row>
        <row r="401">
          <cell r="A401" t="str">
            <v>080108</v>
          </cell>
          <cell r="B401" t="str">
            <v>Escoramento de solo tipo especial</v>
          </cell>
          <cell r="C401" t="str">
            <v>m2</v>
          </cell>
          <cell r="D401" t="str">
            <v>4.38</v>
          </cell>
          <cell r="E401" t="str">
            <v>11.54</v>
          </cell>
          <cell r="F401" t="str">
            <v>15.92</v>
          </cell>
        </row>
        <row r="402">
          <cell r="A402" t="str">
            <v>080200</v>
          </cell>
          <cell r="B402" t="str">
            <v>Cimbramento</v>
          </cell>
        </row>
        <row r="403">
          <cell r="A403" t="str">
            <v>080202</v>
          </cell>
          <cell r="B403" t="str">
            <v>Cimbramento em  madeira</v>
          </cell>
          <cell r="C403" t="str">
            <v>m3</v>
          </cell>
          <cell r="D403" t="str">
            <v>0.75</v>
          </cell>
          <cell r="E403" t="str">
            <v>4.72</v>
          </cell>
          <cell r="F403" t="str">
            <v>5.47</v>
          </cell>
        </row>
        <row r="404">
          <cell r="A404" t="str">
            <v>080204</v>
          </cell>
          <cell r="B404" t="str">
            <v>Cimbramento em  perfil metalico</v>
          </cell>
          <cell r="C404" t="str">
            <v>kg</v>
          </cell>
          <cell r="D404" t="str">
            <v>0.42</v>
          </cell>
          <cell r="E404" t="str">
            <v>0.30</v>
          </cell>
          <cell r="F404" t="str">
            <v>0.72</v>
          </cell>
        </row>
        <row r="405">
          <cell r="A405" t="str">
            <v>080300</v>
          </cell>
          <cell r="B405" t="str">
            <v>Descimbramento</v>
          </cell>
        </row>
        <row r="406">
          <cell r="A406" t="str">
            <v>080302</v>
          </cell>
          <cell r="B406" t="str">
            <v>Descimbramento em  madeira</v>
          </cell>
          <cell r="C406" t="str">
            <v>m3</v>
          </cell>
          <cell r="D406" t="str">
            <v>0.00</v>
          </cell>
          <cell r="E406" t="str">
            <v>1.28</v>
          </cell>
          <cell r="F406" t="str">
            <v>1.28</v>
          </cell>
        </row>
        <row r="407">
          <cell r="A407" t="str">
            <v>080500</v>
          </cell>
          <cell r="B407" t="str">
            <v>Mantas especiais para drenagem</v>
          </cell>
        </row>
        <row r="408">
          <cell r="A408" t="str">
            <v>080502</v>
          </cell>
          <cell r="B408" t="str">
            <v>Manta geotextil de 200 gr/m2</v>
          </cell>
          <cell r="C408" t="str">
            <v>m2</v>
          </cell>
          <cell r="D408" t="str">
            <v>1.80</v>
          </cell>
          <cell r="E408" t="str">
            <v>1.92</v>
          </cell>
          <cell r="F408" t="str">
            <v>3.72</v>
          </cell>
        </row>
        <row r="409">
          <cell r="A409" t="str">
            <v>080504</v>
          </cell>
          <cell r="B409" t="str">
            <v>Manta geotextil de 300 gr/m2</v>
          </cell>
          <cell r="C409" t="str">
            <v>m2</v>
          </cell>
          <cell r="D409" t="str">
            <v>2.71</v>
          </cell>
          <cell r="E409" t="str">
            <v>1.92</v>
          </cell>
          <cell r="F409" t="str">
            <v>4.63</v>
          </cell>
        </row>
        <row r="410">
          <cell r="A410" t="str">
            <v>080506</v>
          </cell>
          <cell r="B410" t="str">
            <v>Manta geotextil de 600 gr/m2</v>
          </cell>
          <cell r="C410" t="str">
            <v>m2</v>
          </cell>
          <cell r="D410" t="str">
            <v>6.17</v>
          </cell>
          <cell r="E410" t="str">
            <v>1.92</v>
          </cell>
          <cell r="F410" t="str">
            <v>8.09</v>
          </cell>
        </row>
        <row r="411">
          <cell r="A411" t="str">
            <v>080600</v>
          </cell>
          <cell r="B411" t="str">
            <v>Barbacan</v>
          </cell>
        </row>
        <row r="412">
          <cell r="A412" t="str">
            <v>080604</v>
          </cell>
          <cell r="B412" t="str">
            <v>Barbacan em  tubo de PVC com diam 50mm</v>
          </cell>
          <cell r="C412" t="str">
            <v>m</v>
          </cell>
          <cell r="D412" t="str">
            <v>2.14</v>
          </cell>
          <cell r="E412" t="str">
            <v>2.25</v>
          </cell>
          <cell r="F412" t="str">
            <v>4.39</v>
          </cell>
        </row>
        <row r="413">
          <cell r="A413" t="str">
            <v>080606</v>
          </cell>
          <cell r="B413" t="str">
            <v>Barbacan em  tubo de PVC com diam 75mm</v>
          </cell>
          <cell r="C413" t="str">
            <v>m</v>
          </cell>
          <cell r="D413" t="str">
            <v>2.54</v>
          </cell>
          <cell r="E413" t="str">
            <v>2.56</v>
          </cell>
          <cell r="F413" t="str">
            <v>5.10</v>
          </cell>
        </row>
        <row r="414">
          <cell r="A414" t="str">
            <v>080608</v>
          </cell>
          <cell r="B414" t="str">
            <v>Barbacan em  tubo de PVC com diam 100mm</v>
          </cell>
          <cell r="C414" t="str">
            <v>m</v>
          </cell>
          <cell r="D414" t="str">
            <v>2.86</v>
          </cell>
          <cell r="E414" t="str">
            <v>3.22</v>
          </cell>
          <cell r="F414" t="str">
            <v>6.08</v>
          </cell>
        </row>
        <row r="415">
          <cell r="A415" t="str">
            <v>080612</v>
          </cell>
          <cell r="B415" t="str">
            <v>Barbacan em  tubo de ferro fundido com diam 50mm</v>
          </cell>
          <cell r="C415" t="str">
            <v>m</v>
          </cell>
          <cell r="D415" t="str">
            <v>9.06</v>
          </cell>
          <cell r="E415" t="str">
            <v>2.56</v>
          </cell>
          <cell r="F415" t="str">
            <v>11.62</v>
          </cell>
        </row>
        <row r="416">
          <cell r="A416" t="str">
            <v>080614</v>
          </cell>
          <cell r="B416" t="str">
            <v>Barbacan em  tubo de ferro fundido com diam 75mm</v>
          </cell>
          <cell r="C416" t="str">
            <v>m</v>
          </cell>
          <cell r="D416" t="str">
            <v>17.42</v>
          </cell>
          <cell r="E416" t="str">
            <v>3.22</v>
          </cell>
          <cell r="F416" t="str">
            <v>20.64</v>
          </cell>
        </row>
        <row r="417">
          <cell r="A417" t="str">
            <v>080616</v>
          </cell>
          <cell r="B417" t="str">
            <v>Barbacan em  tubo de ferro fundido com diam 100mm</v>
          </cell>
          <cell r="C417" t="str">
            <v>m</v>
          </cell>
          <cell r="D417" t="str">
            <v>20.47</v>
          </cell>
          <cell r="E417" t="str">
            <v>3.86</v>
          </cell>
          <cell r="F417" t="str">
            <v>24.33</v>
          </cell>
        </row>
        <row r="418">
          <cell r="A418" t="str">
            <v>080700</v>
          </cell>
          <cell r="B418" t="str">
            <v>Esgotamento</v>
          </cell>
        </row>
        <row r="419">
          <cell r="A419" t="str">
            <v>080704</v>
          </cell>
          <cell r="B419" t="str">
            <v>Esgotamento com bomba de superficie ou submersa</v>
          </cell>
          <cell r="C419" t="str">
            <v>hp x h</v>
          </cell>
          <cell r="D419" t="str">
            <v>0.22</v>
          </cell>
          <cell r="E419" t="str">
            <v>0.00</v>
          </cell>
          <cell r="F419" t="str">
            <v>0.22</v>
          </cell>
        </row>
        <row r="420">
          <cell r="A420" t="str">
            <v>081000</v>
          </cell>
          <cell r="B420" t="str">
            <v>Contencao</v>
          </cell>
        </row>
        <row r="421">
          <cell r="A421" t="str">
            <v>081002</v>
          </cell>
          <cell r="B421" t="str">
            <v>Alvenaria com pedra aparelhada inclusive rejuntamento</v>
          </cell>
          <cell r="C421" t="str">
            <v>m3</v>
          </cell>
          <cell r="D421" t="str">
            <v>32.16</v>
          </cell>
          <cell r="E421" t="str">
            <v>45.11</v>
          </cell>
          <cell r="F421" t="str">
            <v>77.27</v>
          </cell>
        </row>
        <row r="422">
          <cell r="A422" t="str">
            <v>081004</v>
          </cell>
          <cell r="B422" t="str">
            <v>Enrocamento com pedra arrumada</v>
          </cell>
          <cell r="C422" t="str">
            <v>m3</v>
          </cell>
          <cell r="D422" t="str">
            <v>25.30</v>
          </cell>
          <cell r="E422" t="str">
            <v>19.33</v>
          </cell>
          <cell r="F422" t="str">
            <v>44.63</v>
          </cell>
        </row>
        <row r="423">
          <cell r="A423" t="str">
            <v>081006</v>
          </cell>
          <cell r="B423" t="str">
            <v>Enrocamento com pedra assentada</v>
          </cell>
          <cell r="C423" t="str">
            <v>m3</v>
          </cell>
          <cell r="D423" t="str">
            <v>47.05</v>
          </cell>
          <cell r="E423" t="str">
            <v>38.66</v>
          </cell>
          <cell r="F423" t="str">
            <v>85.71</v>
          </cell>
        </row>
        <row r="424">
          <cell r="A424" t="str">
            <v>081008</v>
          </cell>
          <cell r="B424" t="str">
            <v>Gabiao com tela galvanizada No. 8/10cm - fio diam 2,00 mm</v>
          </cell>
          <cell r="C424" t="str">
            <v>m3</v>
          </cell>
          <cell r="D424" t="str">
            <v>62.63</v>
          </cell>
          <cell r="E424" t="str">
            <v>21.71</v>
          </cell>
          <cell r="F424" t="str">
            <v>84.34</v>
          </cell>
        </row>
        <row r="425">
          <cell r="A425" t="str">
            <v>081010</v>
          </cell>
          <cell r="B425" t="str">
            <v>Muro em  sacos de concreto fck = 22 MPa empilhados</v>
          </cell>
          <cell r="C425" t="str">
            <v>m3</v>
          </cell>
          <cell r="D425" t="str">
            <v>369.70</v>
          </cell>
          <cell r="E425" t="str">
            <v>12.27</v>
          </cell>
          <cell r="F425" t="str">
            <v>381.97</v>
          </cell>
        </row>
        <row r="426">
          <cell r="A426" t="str">
            <v>090000</v>
          </cell>
          <cell r="B426" t="str">
            <v>Forma</v>
          </cell>
        </row>
        <row r="427">
          <cell r="A427" t="str">
            <v>090100</v>
          </cell>
          <cell r="B427" t="str">
            <v>Forma em tabua</v>
          </cell>
        </row>
        <row r="428">
          <cell r="A428" t="str">
            <v>090102</v>
          </cell>
          <cell r="B428" t="str">
            <v>Forma em madeira comum para fundacao</v>
          </cell>
          <cell r="C428" t="str">
            <v>m2</v>
          </cell>
          <cell r="D428" t="str">
            <v>7.24</v>
          </cell>
          <cell r="E428" t="str">
            <v>8.47</v>
          </cell>
          <cell r="F428" t="str">
            <v>15.71</v>
          </cell>
        </row>
        <row r="429">
          <cell r="A429" t="str">
            <v>090104</v>
          </cell>
          <cell r="B429" t="str">
            <v>Forma em madeira comum para caixao perdido</v>
          </cell>
          <cell r="C429" t="str">
            <v>m2</v>
          </cell>
          <cell r="D429" t="str">
            <v>13.00</v>
          </cell>
          <cell r="E429" t="str">
            <v>8.47</v>
          </cell>
          <cell r="F429" t="str">
            <v>21.47</v>
          </cell>
        </row>
        <row r="430">
          <cell r="A430" t="str">
            <v>090200</v>
          </cell>
          <cell r="B430" t="str">
            <v>Forma em madeira compensada</v>
          </cell>
        </row>
        <row r="431">
          <cell r="A431" t="str">
            <v>090202</v>
          </cell>
          <cell r="B431" t="str">
            <v>Forma plana em compensado para estrutura convencional</v>
          </cell>
          <cell r="C431" t="str">
            <v>m2</v>
          </cell>
          <cell r="D431" t="str">
            <v>6.59</v>
          </cell>
          <cell r="E431" t="str">
            <v>6.04</v>
          </cell>
          <cell r="F431" t="str">
            <v>12.63</v>
          </cell>
        </row>
        <row r="432">
          <cell r="A432" t="str">
            <v>090204</v>
          </cell>
          <cell r="B432" t="str">
            <v>Forma plana em compensado para estrutura aparente</v>
          </cell>
          <cell r="C432" t="str">
            <v>m2</v>
          </cell>
          <cell r="D432" t="str">
            <v>13.82</v>
          </cell>
          <cell r="E432" t="str">
            <v>7.81</v>
          </cell>
          <cell r="F432" t="str">
            <v>21.63</v>
          </cell>
        </row>
        <row r="433">
          <cell r="A433" t="str">
            <v>090206</v>
          </cell>
          <cell r="B433" t="str">
            <v>Forma curva em compensado para estrutura</v>
          </cell>
          <cell r="C433" t="str">
            <v>m2</v>
          </cell>
          <cell r="D433" t="str">
            <v>12.05</v>
          </cell>
          <cell r="E433" t="str">
            <v>16.33</v>
          </cell>
          <cell r="F433" t="str">
            <v>28.38</v>
          </cell>
        </row>
        <row r="434">
          <cell r="A434" t="str">
            <v>090208</v>
          </cell>
          <cell r="B434" t="str">
            <v>Forma plana em compensado para obra de arte</v>
          </cell>
          <cell r="C434" t="str">
            <v>m2</v>
          </cell>
          <cell r="D434" t="str">
            <v>15.31</v>
          </cell>
          <cell r="E434" t="str">
            <v>8.49</v>
          </cell>
          <cell r="F434" t="str">
            <v>23.80</v>
          </cell>
        </row>
        <row r="435">
          <cell r="A435" t="str">
            <v>090210</v>
          </cell>
          <cell r="B435" t="str">
            <v>Forma em compensado para encamisamento de tubulao</v>
          </cell>
          <cell r="C435" t="str">
            <v>m2</v>
          </cell>
          <cell r="D435" t="str">
            <v>4.11</v>
          </cell>
          <cell r="E435" t="str">
            <v>11.43</v>
          </cell>
          <cell r="F435" t="str">
            <v>15.54</v>
          </cell>
        </row>
        <row r="436">
          <cell r="A436" t="str">
            <v>100000</v>
          </cell>
          <cell r="B436" t="str">
            <v>Armadura</v>
          </cell>
        </row>
        <row r="437">
          <cell r="A437" t="str">
            <v>100100</v>
          </cell>
          <cell r="B437" t="str">
            <v>Armadura em  barra</v>
          </cell>
        </row>
        <row r="438">
          <cell r="A438" t="str">
            <v>100102</v>
          </cell>
          <cell r="B438" t="str">
            <v>Armadura em barra de aco CA 25 fyk = 250 MPa</v>
          </cell>
          <cell r="C438" t="str">
            <v>kg</v>
          </cell>
          <cell r="D438" t="str">
            <v>0.74</v>
          </cell>
          <cell r="E438" t="str">
            <v>0.64</v>
          </cell>
          <cell r="F438" t="str">
            <v>1.38</v>
          </cell>
        </row>
        <row r="439">
          <cell r="A439" t="str">
            <v>100104</v>
          </cell>
          <cell r="B439" t="str">
            <v>Armadura em barra de aco CA 50 (A ou B) fyk = 500 MPa</v>
          </cell>
          <cell r="C439" t="str">
            <v>kg</v>
          </cell>
          <cell r="D439" t="str">
            <v>0.66</v>
          </cell>
          <cell r="E439" t="str">
            <v>0.50</v>
          </cell>
          <cell r="F439" t="str">
            <v>1.16</v>
          </cell>
        </row>
        <row r="440">
          <cell r="A440" t="str">
            <v>100106</v>
          </cell>
          <cell r="B440" t="str">
            <v>Armadura em barra de aco CA 60 (A ou B) fyk = 600 MPa</v>
          </cell>
          <cell r="C440" t="str">
            <v>kg</v>
          </cell>
          <cell r="D440" t="str">
            <v>0.74</v>
          </cell>
          <cell r="E440" t="str">
            <v>0.50</v>
          </cell>
          <cell r="F440" t="str">
            <v>1.24</v>
          </cell>
        </row>
        <row r="441">
          <cell r="A441" t="str">
            <v>100200</v>
          </cell>
          <cell r="B441" t="str">
            <v>Armadura em  tela</v>
          </cell>
        </row>
        <row r="442">
          <cell r="A442" t="str">
            <v>100202</v>
          </cell>
          <cell r="B442" t="str">
            <v>Armadura em  tela eletrosoldada aco CA 60 fyk = 600 MPa</v>
          </cell>
          <cell r="C442" t="str">
            <v>kg</v>
          </cell>
          <cell r="D442" t="str">
            <v>1.33</v>
          </cell>
          <cell r="E442" t="str">
            <v>0.30</v>
          </cell>
          <cell r="F442" t="str">
            <v>1.63</v>
          </cell>
        </row>
        <row r="443">
          <cell r="A443" t="str">
            <v>110000</v>
          </cell>
          <cell r="B443" t="str">
            <v>Concreto, massa e lastro</v>
          </cell>
        </row>
        <row r="444">
          <cell r="A444" t="str">
            <v>110102</v>
          </cell>
          <cell r="B444" t="str">
            <v>Concreto usinado, fck = 13,5 MPa</v>
          </cell>
          <cell r="C444" t="str">
            <v>m3</v>
          </cell>
          <cell r="D444" t="str">
            <v>102.52</v>
          </cell>
          <cell r="E444" t="str">
            <v>0.00</v>
          </cell>
          <cell r="F444" t="str">
            <v>102.52</v>
          </cell>
        </row>
        <row r="445">
          <cell r="A445" t="str">
            <v>110104</v>
          </cell>
          <cell r="B445" t="str">
            <v>Concreto usinado, fck = 15,0 MPa</v>
          </cell>
          <cell r="C445" t="str">
            <v>m3</v>
          </cell>
          <cell r="D445" t="str">
            <v>112.38</v>
          </cell>
          <cell r="E445" t="str">
            <v>0.00</v>
          </cell>
          <cell r="F445" t="str">
            <v>112.38</v>
          </cell>
        </row>
        <row r="446">
          <cell r="A446" t="str">
            <v>110108</v>
          </cell>
          <cell r="B446" t="str">
            <v>Concreto usinado, fck = 18,0 MPa</v>
          </cell>
          <cell r="C446" t="str">
            <v>m3</v>
          </cell>
          <cell r="D446" t="str">
            <v>115.57</v>
          </cell>
          <cell r="E446" t="str">
            <v>0.00</v>
          </cell>
          <cell r="F446" t="str">
            <v>115.57</v>
          </cell>
        </row>
        <row r="447">
          <cell r="A447" t="str">
            <v>110110</v>
          </cell>
          <cell r="B447" t="str">
            <v>Concreto usinado, fck = 20,0 MPa</v>
          </cell>
          <cell r="C447" t="str">
            <v>m3</v>
          </cell>
          <cell r="D447" t="str">
            <v>118.55</v>
          </cell>
          <cell r="E447" t="str">
            <v>0.00</v>
          </cell>
          <cell r="F447" t="str">
            <v>118.55</v>
          </cell>
        </row>
        <row r="448">
          <cell r="A448" t="str">
            <v>110112</v>
          </cell>
          <cell r="B448" t="str">
            <v>Concreto usinado, fck = 24,0 MPa</v>
          </cell>
          <cell r="C448" t="str">
            <v>m3</v>
          </cell>
          <cell r="D448" t="str">
            <v>127.61</v>
          </cell>
          <cell r="E448" t="str">
            <v>0.00</v>
          </cell>
          <cell r="F448" t="str">
            <v>127.61</v>
          </cell>
        </row>
        <row r="449">
          <cell r="A449" t="str">
            <v>110114</v>
          </cell>
          <cell r="B449" t="str">
            <v>Concreto usinado, fck = 28,0 MPa</v>
          </cell>
          <cell r="C449" t="str">
            <v>m3</v>
          </cell>
          <cell r="D449" t="str">
            <v>139.55</v>
          </cell>
          <cell r="E449" t="str">
            <v>0.00</v>
          </cell>
          <cell r="F449" t="str">
            <v>139.55</v>
          </cell>
        </row>
        <row r="450">
          <cell r="A450" t="str">
            <v>110116</v>
          </cell>
          <cell r="B450" t="str">
            <v>Concreto usinado, fck = 30,0 MPa</v>
          </cell>
          <cell r="C450" t="str">
            <v>m3</v>
          </cell>
          <cell r="D450" t="str">
            <v>148.86</v>
          </cell>
          <cell r="E450" t="str">
            <v>0.00</v>
          </cell>
          <cell r="F450" t="str">
            <v>148.86</v>
          </cell>
        </row>
        <row r="451">
          <cell r="A451" t="str">
            <v>110118</v>
          </cell>
          <cell r="B451" t="str">
            <v>Concreto usinado, fck = 13,5 MPa - para bombeamento</v>
          </cell>
          <cell r="C451" t="str">
            <v>m3</v>
          </cell>
          <cell r="D451" t="str">
            <v>104.18</v>
          </cell>
          <cell r="E451" t="str">
            <v>0.00</v>
          </cell>
          <cell r="F451" t="str">
            <v>104.18</v>
          </cell>
        </row>
        <row r="452">
          <cell r="A452" t="str">
            <v>110120</v>
          </cell>
          <cell r="B452" t="str">
            <v>Concreto usinado, fck = 15,0 MPa - para bombeamento</v>
          </cell>
          <cell r="C452" t="str">
            <v>m3</v>
          </cell>
          <cell r="D452" t="str">
            <v>119.05</v>
          </cell>
          <cell r="E452" t="str">
            <v>0.00</v>
          </cell>
          <cell r="F452" t="str">
            <v>119.05</v>
          </cell>
        </row>
        <row r="453">
          <cell r="A453" t="str">
            <v>110124</v>
          </cell>
          <cell r="B453" t="str">
            <v>Concreto usinado, fck = 18,0 MPa - para bombeamento</v>
          </cell>
          <cell r="C453" t="str">
            <v>m3</v>
          </cell>
          <cell r="D453" t="str">
            <v>122.43</v>
          </cell>
          <cell r="E453" t="str">
            <v>0.00</v>
          </cell>
          <cell r="F453" t="str">
            <v>122.43</v>
          </cell>
        </row>
        <row r="454">
          <cell r="A454" t="str">
            <v>110126</v>
          </cell>
          <cell r="B454" t="str">
            <v>Concreto usinado, fck = 20,0 MPa - para bombeamento</v>
          </cell>
          <cell r="C454" t="str">
            <v>m3</v>
          </cell>
          <cell r="D454" t="str">
            <v>125.59</v>
          </cell>
          <cell r="E454" t="str">
            <v>0.00</v>
          </cell>
          <cell r="F454" t="str">
            <v>125.59</v>
          </cell>
        </row>
        <row r="455">
          <cell r="A455" t="str">
            <v>110128</v>
          </cell>
          <cell r="B455" t="str">
            <v>Concreto usinado, fck = 24,0 MPa - para bombeamento</v>
          </cell>
          <cell r="C455" t="str">
            <v>m3</v>
          </cell>
          <cell r="D455" t="str">
            <v>135.19</v>
          </cell>
          <cell r="E455" t="str">
            <v>0.00</v>
          </cell>
          <cell r="F455" t="str">
            <v>135.19</v>
          </cell>
        </row>
        <row r="456">
          <cell r="A456" t="str">
            <v>110130</v>
          </cell>
          <cell r="B456" t="str">
            <v>Concreto usinado, fck = 28,0 MPa - para bombeamento</v>
          </cell>
          <cell r="C456" t="str">
            <v>m3</v>
          </cell>
          <cell r="D456" t="str">
            <v>149.85</v>
          </cell>
          <cell r="E456" t="str">
            <v>0.00</v>
          </cell>
          <cell r="F456" t="str">
            <v>149.85</v>
          </cell>
        </row>
        <row r="457">
          <cell r="A457" t="str">
            <v>110132</v>
          </cell>
          <cell r="B457" t="str">
            <v>Concreto usinado, fck = 30,0 MPa - para bombeamento</v>
          </cell>
          <cell r="C457" t="str">
            <v>m3</v>
          </cell>
          <cell r="D457" t="str">
            <v>152.07</v>
          </cell>
          <cell r="E457" t="str">
            <v>0.00</v>
          </cell>
          <cell r="F457" t="str">
            <v>152.07</v>
          </cell>
        </row>
        <row r="458">
          <cell r="A458" t="str">
            <v>110200</v>
          </cell>
          <cell r="B458" t="str">
            <v>Concreto usinado nao estrutural - fornecimento do material</v>
          </cell>
        </row>
        <row r="459">
          <cell r="A459" t="str">
            <v>110202</v>
          </cell>
          <cell r="B459" t="str">
            <v>Concreto usinado nao estrutural min 150 kg cim/m3</v>
          </cell>
          <cell r="C459" t="str">
            <v>m3</v>
          </cell>
          <cell r="D459" t="str">
            <v>93.78</v>
          </cell>
          <cell r="E459" t="str">
            <v>0.00</v>
          </cell>
          <cell r="F459" t="str">
            <v>93.78</v>
          </cell>
        </row>
        <row r="460">
          <cell r="A460" t="str">
            <v>110204</v>
          </cell>
          <cell r="B460" t="str">
            <v>Concreto usinado nao estrutural min 200 kg cim/m3</v>
          </cell>
          <cell r="C460" t="str">
            <v>m3</v>
          </cell>
          <cell r="D460" t="str">
            <v>107.40</v>
          </cell>
          <cell r="E460" t="str">
            <v>0.00</v>
          </cell>
          <cell r="F460" t="str">
            <v>107.40</v>
          </cell>
        </row>
        <row r="461">
          <cell r="A461" t="str">
            <v>110206</v>
          </cell>
          <cell r="B461" t="str">
            <v>Concreto usinado nao estrutural min 300 kg cim/m3</v>
          </cell>
          <cell r="C461" t="str">
            <v>m3</v>
          </cell>
          <cell r="D461" t="str">
            <v>109.80</v>
          </cell>
          <cell r="E461" t="str">
            <v>0.00</v>
          </cell>
          <cell r="F461" t="str">
            <v>109.80</v>
          </cell>
        </row>
        <row r="462">
          <cell r="A462" t="str">
            <v>110300</v>
          </cell>
          <cell r="B462" t="str">
            <v>Concreto executado no local com controle fck - fornecimento do material</v>
          </cell>
        </row>
        <row r="463">
          <cell r="A463" t="str">
            <v>110302</v>
          </cell>
          <cell r="B463" t="str">
            <v>Concreto preparado no local ,  fck = 13.5 MPa</v>
          </cell>
          <cell r="C463" t="str">
            <v>m3</v>
          </cell>
          <cell r="D463" t="str">
            <v>72.10</v>
          </cell>
          <cell r="E463" t="str">
            <v>7.28</v>
          </cell>
          <cell r="F463" t="str">
            <v>79.38</v>
          </cell>
        </row>
        <row r="464">
          <cell r="A464" t="str">
            <v>110304</v>
          </cell>
          <cell r="B464" t="str">
            <v>Concreto preparado no local ,  fck = 15 MPa</v>
          </cell>
          <cell r="C464" t="str">
            <v>m3</v>
          </cell>
          <cell r="D464" t="str">
            <v>73.33</v>
          </cell>
          <cell r="E464" t="str">
            <v>7.28</v>
          </cell>
          <cell r="F464" t="str">
            <v>80.61</v>
          </cell>
        </row>
        <row r="465">
          <cell r="A465" t="str">
            <v>110306</v>
          </cell>
          <cell r="B465" t="str">
            <v>Concreto preparado no local ,  fck = 16 MPa</v>
          </cell>
          <cell r="C465" t="str">
            <v>m3</v>
          </cell>
          <cell r="D465" t="str">
            <v>74.25</v>
          </cell>
          <cell r="E465" t="str">
            <v>7.28</v>
          </cell>
          <cell r="F465" t="str">
            <v>81.53</v>
          </cell>
        </row>
        <row r="466">
          <cell r="A466" t="str">
            <v>110308</v>
          </cell>
          <cell r="B466" t="str">
            <v>Concreto preparado no local ,  fck = 18 MPa</v>
          </cell>
          <cell r="C466" t="str">
            <v>m3</v>
          </cell>
          <cell r="D466" t="str">
            <v>74.90</v>
          </cell>
          <cell r="E466" t="str">
            <v>7.28</v>
          </cell>
          <cell r="F466" t="str">
            <v>82.18</v>
          </cell>
        </row>
        <row r="467">
          <cell r="A467" t="str">
            <v>110312</v>
          </cell>
          <cell r="B467" t="str">
            <v>Concreto preparado no local ,  fck = 24 MPa</v>
          </cell>
          <cell r="C467" t="str">
            <v>m3</v>
          </cell>
          <cell r="D467" t="str">
            <v>79.72</v>
          </cell>
          <cell r="E467" t="str">
            <v>7.28</v>
          </cell>
          <cell r="F467" t="str">
            <v>87.00</v>
          </cell>
        </row>
        <row r="468">
          <cell r="A468" t="str">
            <v>110400</v>
          </cell>
          <cell r="B468" t="str">
            <v>Concreto nao estrutural executado no local - fornecimento do material</v>
          </cell>
        </row>
        <row r="469">
          <cell r="A469" t="str">
            <v>110402</v>
          </cell>
          <cell r="B469" t="str">
            <v>Concreto nao estrutural executado no local min 150 kg cim/m3</v>
          </cell>
          <cell r="C469" t="str">
            <v>m3</v>
          </cell>
          <cell r="D469" t="str">
            <v>53.72</v>
          </cell>
          <cell r="E469" t="str">
            <v>7.28</v>
          </cell>
          <cell r="F469" t="str">
            <v>61.00</v>
          </cell>
        </row>
        <row r="470">
          <cell r="A470" t="str">
            <v>110404</v>
          </cell>
          <cell r="B470" t="str">
            <v>Concreto nao estrutural executado no loca min 200 kg cim/m3</v>
          </cell>
          <cell r="C470" t="str">
            <v>m3</v>
          </cell>
          <cell r="D470" t="str">
            <v>58.72</v>
          </cell>
          <cell r="E470" t="str">
            <v>7.28</v>
          </cell>
          <cell r="F470" t="str">
            <v>66.00</v>
          </cell>
        </row>
        <row r="471">
          <cell r="A471" t="str">
            <v>110406</v>
          </cell>
          <cell r="B471" t="str">
            <v>Concreto nao estrutural executado no local min 300 kg cim/m3</v>
          </cell>
          <cell r="C471" t="str">
            <v>m3</v>
          </cell>
          <cell r="D471" t="str">
            <v>69.34</v>
          </cell>
          <cell r="E471" t="str">
            <v>7.28</v>
          </cell>
          <cell r="F471" t="str">
            <v>76.62</v>
          </cell>
        </row>
        <row r="472">
          <cell r="A472" t="str">
            <v>110500</v>
          </cell>
          <cell r="B472" t="str">
            <v>Concreto e argamassa especial</v>
          </cell>
        </row>
        <row r="473">
          <cell r="A473" t="str">
            <v>110502</v>
          </cell>
          <cell r="B473" t="str">
            <v>Concreto ensacado desidratado fck = 22,0 MPa</v>
          </cell>
          <cell r="C473" t="str">
            <v>m3</v>
          </cell>
          <cell r="D473" t="str">
            <v>369.70</v>
          </cell>
          <cell r="E473" t="str">
            <v>0.00</v>
          </cell>
          <cell r="F473" t="str">
            <v>369.70</v>
          </cell>
        </row>
        <row r="474">
          <cell r="A474" t="str">
            <v>110504</v>
          </cell>
          <cell r="B474" t="str">
            <v>Argamassa grout</v>
          </cell>
          <cell r="C474" t="str">
            <v>m3</v>
          </cell>
          <cell r="D474" t="str">
            <v>57.42</v>
          </cell>
          <cell r="E474" t="str">
            <v>7.28</v>
          </cell>
          <cell r="F474" t="str">
            <v>64.70</v>
          </cell>
        </row>
        <row r="475">
          <cell r="A475" t="str">
            <v>110506</v>
          </cell>
          <cell r="B475" t="str">
            <v>Concreto ciclopico</v>
          </cell>
          <cell r="C475" t="str">
            <v>m3</v>
          </cell>
          <cell r="D475" t="str">
            <v>58.35</v>
          </cell>
          <cell r="E475" t="str">
            <v>16.35</v>
          </cell>
          <cell r="F475" t="str">
            <v>74.70</v>
          </cell>
        </row>
        <row r="476">
          <cell r="A476" t="str">
            <v>111100</v>
          </cell>
          <cell r="B476" t="str">
            <v>Argamassa executada no local - fornecimento de material</v>
          </cell>
        </row>
        <row r="477">
          <cell r="A477" t="str">
            <v>111102</v>
          </cell>
          <cell r="B477" t="str">
            <v>Argamassa de cimento e areia traco 1:3</v>
          </cell>
          <cell r="C477" t="str">
            <v>m3</v>
          </cell>
          <cell r="D477" t="str">
            <v>73.26</v>
          </cell>
          <cell r="E477" t="str">
            <v>7.28</v>
          </cell>
          <cell r="F477" t="str">
            <v>80.54</v>
          </cell>
        </row>
        <row r="478">
          <cell r="A478" t="str">
            <v>111600</v>
          </cell>
          <cell r="B478" t="str">
            <v>Lancamento e aplicacao</v>
          </cell>
        </row>
        <row r="479">
          <cell r="A479" t="str">
            <v>111602</v>
          </cell>
          <cell r="B479" t="str">
            <v>Lancamento, espalhamento e adensamento de concreto ou massa em lastro</v>
          </cell>
          <cell r="C479" t="str">
            <v>m3</v>
          </cell>
          <cell r="D479" t="str">
            <v>0.00</v>
          </cell>
          <cell r="E479" t="str">
            <v>12.27</v>
          </cell>
          <cell r="F479" t="str">
            <v>12.27</v>
          </cell>
        </row>
        <row r="480">
          <cell r="A480" t="str">
            <v>111604</v>
          </cell>
          <cell r="B480" t="str">
            <v>Lancamento e adensamento de concreto ou massa em fundacao</v>
          </cell>
          <cell r="C480" t="str">
            <v>m3</v>
          </cell>
          <cell r="D480" t="str">
            <v>0.00</v>
          </cell>
          <cell r="E480" t="str">
            <v>24.54</v>
          </cell>
          <cell r="F480" t="str">
            <v>24.54</v>
          </cell>
        </row>
        <row r="481">
          <cell r="A481" t="str">
            <v>111606</v>
          </cell>
          <cell r="B481" t="str">
            <v>Lancamento e adensamento de concreto ou massa em  formas de estrutura</v>
          </cell>
          <cell r="C481" t="str">
            <v>m3</v>
          </cell>
          <cell r="D481" t="str">
            <v>0.00</v>
          </cell>
          <cell r="E481" t="str">
            <v>40.96</v>
          </cell>
          <cell r="F481" t="str">
            <v>40.96</v>
          </cell>
        </row>
        <row r="482">
          <cell r="A482" t="str">
            <v>111608</v>
          </cell>
          <cell r="B482" t="str">
            <v>Lancamento e adensamento de concreto ou massa por bombeamento</v>
          </cell>
          <cell r="C482" t="str">
            <v>m3</v>
          </cell>
          <cell r="D482" t="str">
            <v>15.00</v>
          </cell>
          <cell r="E482" t="str">
            <v>19.33</v>
          </cell>
          <cell r="F482" t="str">
            <v>34.33</v>
          </cell>
        </row>
        <row r="483">
          <cell r="A483" t="str">
            <v>111800</v>
          </cell>
          <cell r="B483" t="str">
            <v>Lastros e enchimentos</v>
          </cell>
        </row>
        <row r="484">
          <cell r="A484" t="str">
            <v>111802</v>
          </cell>
          <cell r="B484" t="str">
            <v>Lastro de areia</v>
          </cell>
          <cell r="C484" t="str">
            <v>m3</v>
          </cell>
          <cell r="D484" t="str">
            <v>30.27</v>
          </cell>
          <cell r="E484" t="str">
            <v>10.19</v>
          </cell>
          <cell r="F484" t="str">
            <v>40.46</v>
          </cell>
        </row>
        <row r="485">
          <cell r="A485" t="str">
            <v>111804</v>
          </cell>
          <cell r="B485" t="str">
            <v>Lastro de pedra britada</v>
          </cell>
          <cell r="C485" t="str">
            <v>m3</v>
          </cell>
          <cell r="D485" t="str">
            <v>30.73</v>
          </cell>
          <cell r="E485" t="str">
            <v>7.28</v>
          </cell>
          <cell r="F485" t="str">
            <v>38.01</v>
          </cell>
        </row>
        <row r="486">
          <cell r="A486" t="str">
            <v>111806</v>
          </cell>
          <cell r="B486" t="str">
            <v>Lona plastica em  piso</v>
          </cell>
          <cell r="C486" t="str">
            <v>m2</v>
          </cell>
          <cell r="D486" t="str">
            <v>0.03</v>
          </cell>
          <cell r="E486" t="str">
            <v>0.06</v>
          </cell>
          <cell r="F486" t="str">
            <v>0.09</v>
          </cell>
        </row>
        <row r="487">
          <cell r="A487" t="str">
            <v>111808</v>
          </cell>
          <cell r="B487" t="str">
            <v>Enchimento de laje com tijolo ceramicos furados</v>
          </cell>
          <cell r="C487" t="str">
            <v>m3</v>
          </cell>
          <cell r="D487" t="str">
            <v>36.75</v>
          </cell>
          <cell r="E487" t="str">
            <v>5.82</v>
          </cell>
          <cell r="F487" t="str">
            <v>42.57</v>
          </cell>
        </row>
        <row r="488">
          <cell r="A488" t="str">
            <v>111810</v>
          </cell>
          <cell r="B488" t="str">
            <v>Enchimento de laje com cacos de concreto celular</v>
          </cell>
          <cell r="C488" t="str">
            <v>m3</v>
          </cell>
          <cell r="D488" t="str">
            <v>51.31</v>
          </cell>
          <cell r="E488" t="str">
            <v>8.73</v>
          </cell>
          <cell r="F488" t="str">
            <v>60.04</v>
          </cell>
        </row>
        <row r="489">
          <cell r="A489" t="str">
            <v>120000</v>
          </cell>
          <cell r="B489" t="str">
            <v>Fundacao profunda</v>
          </cell>
        </row>
        <row r="490">
          <cell r="A490" t="str">
            <v>120100</v>
          </cell>
          <cell r="B490" t="str">
            <v>Broca</v>
          </cell>
        </row>
        <row r="491">
          <cell r="A491" t="str">
            <v>120102</v>
          </cell>
          <cell r="B491" t="str">
            <v>Brocas em concreto armada diametro de 20cm - completa</v>
          </cell>
          <cell r="C491" t="str">
            <v>m</v>
          </cell>
          <cell r="D491" t="str">
            <v>3.00</v>
          </cell>
          <cell r="E491" t="str">
            <v>6.77</v>
          </cell>
          <cell r="F491" t="str">
            <v>9.77</v>
          </cell>
        </row>
        <row r="492">
          <cell r="A492" t="str">
            <v>120104</v>
          </cell>
          <cell r="B492" t="str">
            <v>Brocas em concreto armado diametro de 25cm - completa</v>
          </cell>
          <cell r="C492" t="str">
            <v>m</v>
          </cell>
          <cell r="D492" t="str">
            <v>4.39</v>
          </cell>
          <cell r="E492" t="str">
            <v>7.26</v>
          </cell>
          <cell r="F492" t="str">
            <v>11.65</v>
          </cell>
        </row>
        <row r="493">
          <cell r="A493" t="str">
            <v>120106</v>
          </cell>
          <cell r="B493" t="str">
            <v>Brocas em concreto armado diametro de 30cm - completa</v>
          </cell>
          <cell r="C493" t="str">
            <v>m</v>
          </cell>
          <cell r="D493" t="str">
            <v>6.30</v>
          </cell>
          <cell r="E493" t="str">
            <v>7.92</v>
          </cell>
          <cell r="F493" t="str">
            <v>14.22</v>
          </cell>
        </row>
        <row r="494">
          <cell r="A494" t="str">
            <v>120200</v>
          </cell>
          <cell r="B494" t="str">
            <v>Estaca de madeira</v>
          </cell>
        </row>
        <row r="495">
          <cell r="A495" t="str">
            <v>120201</v>
          </cell>
          <cell r="B495" t="str">
            <v>Taxa de mobilizacao para estaca de madeira</v>
          </cell>
          <cell r="C495" t="str">
            <v>taxa</v>
          </cell>
          <cell r="D495" t="str">
            <v>1000.00</v>
          </cell>
          <cell r="E495" t="str">
            <v>0.00</v>
          </cell>
          <cell r="F495" t="str">
            <v>1000.00</v>
          </cell>
        </row>
        <row r="496">
          <cell r="A496" t="str">
            <v>120202</v>
          </cell>
          <cell r="B496" t="str">
            <v>Estaca de eucalipto cravada de diametro 20cm</v>
          </cell>
          <cell r="C496" t="str">
            <v>m</v>
          </cell>
          <cell r="D496" t="str">
            <v>10.60</v>
          </cell>
          <cell r="E496" t="str">
            <v>0.04</v>
          </cell>
          <cell r="F496" t="str">
            <v>10.64</v>
          </cell>
        </row>
        <row r="497">
          <cell r="A497" t="str">
            <v>120204</v>
          </cell>
          <cell r="B497" t="str">
            <v>Estaca de eucalipto cravada de diametro 25cm</v>
          </cell>
          <cell r="C497" t="str">
            <v>m</v>
          </cell>
          <cell r="D497" t="str">
            <v>11.72</v>
          </cell>
          <cell r="E497" t="str">
            <v>0.04</v>
          </cell>
          <cell r="F497" t="str">
            <v>11.76</v>
          </cell>
        </row>
        <row r="498">
          <cell r="A498" t="str">
            <v>120300</v>
          </cell>
          <cell r="B498" t="str">
            <v>Estaca metalica</v>
          </cell>
        </row>
        <row r="499">
          <cell r="A499" t="str">
            <v>120301</v>
          </cell>
          <cell r="B499" t="str">
            <v>Taxa de mobilizacao para estaca metalica</v>
          </cell>
          <cell r="C499" t="str">
            <v>taxa</v>
          </cell>
          <cell r="D499" t="str">
            <v>1000.00</v>
          </cell>
          <cell r="E499" t="str">
            <v>0.00</v>
          </cell>
          <cell r="F499" t="str">
            <v>1000.00</v>
          </cell>
        </row>
        <row r="500">
          <cell r="A500" t="str">
            <v>120302</v>
          </cell>
          <cell r="B500" t="str">
            <v>Estaca em  perfil metalico "I" de 10x4 5/8"</v>
          </cell>
          <cell r="C500" t="str">
            <v>m</v>
          </cell>
          <cell r="D500" t="str">
            <v>63.07</v>
          </cell>
          <cell r="E500" t="str">
            <v>0.77</v>
          </cell>
          <cell r="F500" t="str">
            <v>63.84</v>
          </cell>
        </row>
        <row r="501">
          <cell r="A501" t="str">
            <v>120304</v>
          </cell>
          <cell r="B501" t="str">
            <v>Estaca em  perfil metalico "I" de 12x5 1/4"</v>
          </cell>
          <cell r="C501" t="str">
            <v>m</v>
          </cell>
          <cell r="D501" t="str">
            <v>82.11</v>
          </cell>
          <cell r="E501" t="str">
            <v>0.77</v>
          </cell>
          <cell r="F501" t="str">
            <v>82.88</v>
          </cell>
        </row>
        <row r="502">
          <cell r="A502" t="str">
            <v>120306</v>
          </cell>
          <cell r="B502" t="str">
            <v>Estaca em  perfil metalico duplo "I" de 10x4 5/8"</v>
          </cell>
          <cell r="C502" t="str">
            <v>m</v>
          </cell>
          <cell r="D502" t="str">
            <v>113.65</v>
          </cell>
          <cell r="E502" t="str">
            <v>0.77</v>
          </cell>
          <cell r="F502" t="str">
            <v>114.42</v>
          </cell>
        </row>
        <row r="503">
          <cell r="A503" t="str">
            <v>120308</v>
          </cell>
          <cell r="B503" t="str">
            <v>Estaca em  perfil metalico duplo "I" de 12x5 1/4"</v>
          </cell>
          <cell r="C503" t="str">
            <v>m</v>
          </cell>
          <cell r="D503" t="str">
            <v>151.73</v>
          </cell>
          <cell r="E503" t="str">
            <v>0.77</v>
          </cell>
          <cell r="F503" t="str">
            <v>152.50</v>
          </cell>
        </row>
        <row r="504">
          <cell r="A504" t="str">
            <v>120310</v>
          </cell>
          <cell r="B504" t="str">
            <v>Corte de perfil metalico "I" de 10x4 5/8"</v>
          </cell>
          <cell r="C504" t="str">
            <v>un</v>
          </cell>
          <cell r="D504" t="str">
            <v>33.33</v>
          </cell>
          <cell r="E504" t="str">
            <v>0.00</v>
          </cell>
          <cell r="F504" t="str">
            <v>33.33</v>
          </cell>
        </row>
        <row r="505">
          <cell r="A505" t="str">
            <v>120312</v>
          </cell>
          <cell r="B505" t="str">
            <v>Corte de perfil metalico "I" de 12x5 1/4"</v>
          </cell>
          <cell r="C505" t="str">
            <v>un</v>
          </cell>
          <cell r="D505" t="str">
            <v>38.72</v>
          </cell>
          <cell r="E505" t="str">
            <v>0.00</v>
          </cell>
          <cell r="F505" t="str">
            <v>38.72</v>
          </cell>
        </row>
        <row r="506">
          <cell r="A506" t="str">
            <v>120314</v>
          </cell>
          <cell r="B506" t="str">
            <v>Corte de perfil duplo "I" de 10x4 5/8"</v>
          </cell>
          <cell r="C506" t="str">
            <v>un</v>
          </cell>
          <cell r="D506" t="str">
            <v>61.76</v>
          </cell>
          <cell r="E506" t="str">
            <v>0.00</v>
          </cell>
          <cell r="F506" t="str">
            <v>61.76</v>
          </cell>
        </row>
        <row r="507">
          <cell r="A507" t="str">
            <v>120316</v>
          </cell>
          <cell r="B507" t="str">
            <v>Corte de perfil duplo "I" de 12x5 1/4"</v>
          </cell>
          <cell r="C507" t="str">
            <v>un</v>
          </cell>
          <cell r="D507" t="str">
            <v>71.57</v>
          </cell>
          <cell r="E507" t="str">
            <v>0.00</v>
          </cell>
          <cell r="F507" t="str">
            <v>71.57</v>
          </cell>
        </row>
        <row r="508">
          <cell r="A508" t="str">
            <v>120317</v>
          </cell>
          <cell r="B508" t="str">
            <v>Solda de topo em  perfil "I" de 10x4 5/8"</v>
          </cell>
          <cell r="C508" t="str">
            <v>un</v>
          </cell>
          <cell r="D508" t="str">
            <v>96.67</v>
          </cell>
          <cell r="E508" t="str">
            <v>0.00</v>
          </cell>
          <cell r="F508" t="str">
            <v>96.67</v>
          </cell>
        </row>
        <row r="509">
          <cell r="A509" t="str">
            <v>120318</v>
          </cell>
          <cell r="B509" t="str">
            <v>Solda de topo em  perfil "I" de 12x5 1/4"</v>
          </cell>
          <cell r="C509" t="str">
            <v>un</v>
          </cell>
          <cell r="D509" t="str">
            <v>109.20</v>
          </cell>
          <cell r="E509" t="str">
            <v>0.00</v>
          </cell>
          <cell r="F509" t="str">
            <v>109.20</v>
          </cell>
        </row>
        <row r="510">
          <cell r="A510" t="str">
            <v>120319</v>
          </cell>
          <cell r="B510" t="str">
            <v>Solda de topo em  perfil duplo "I" de 12x5 1/4"</v>
          </cell>
          <cell r="C510" t="str">
            <v>un</v>
          </cell>
          <cell r="D510" t="str">
            <v>166.80</v>
          </cell>
          <cell r="E510" t="str">
            <v>0.00</v>
          </cell>
          <cell r="F510" t="str">
            <v>166.80</v>
          </cell>
        </row>
        <row r="511">
          <cell r="A511" t="str">
            <v>120400</v>
          </cell>
          <cell r="B511" t="str">
            <v>Estaca pre moldada de concreto</v>
          </cell>
        </row>
        <row r="512">
          <cell r="A512" t="str">
            <v>120401</v>
          </cell>
          <cell r="B512" t="str">
            <v>Taxa de mobilizacao para estaca pre-moldada</v>
          </cell>
          <cell r="C512" t="str">
            <v>taxa</v>
          </cell>
          <cell r="D512" t="str">
            <v>1433.00</v>
          </cell>
          <cell r="E512" t="str">
            <v>0.00</v>
          </cell>
          <cell r="F512" t="str">
            <v>1433.00</v>
          </cell>
        </row>
        <row r="513">
          <cell r="A513" t="str">
            <v>120402</v>
          </cell>
          <cell r="B513" t="str">
            <v>Estacas pre-moldada de concreto ate 20t</v>
          </cell>
          <cell r="C513" t="str">
            <v>m</v>
          </cell>
          <cell r="D513" t="str">
            <v>15.31</v>
          </cell>
          <cell r="E513" t="str">
            <v>0.28</v>
          </cell>
          <cell r="F513" t="str">
            <v>15.59</v>
          </cell>
        </row>
        <row r="514">
          <cell r="A514" t="str">
            <v>120403</v>
          </cell>
          <cell r="B514" t="str">
            <v>Estacas pre-moldada de concreto ate 30t</v>
          </cell>
          <cell r="C514" t="str">
            <v>m</v>
          </cell>
          <cell r="D514" t="str">
            <v>19.94</v>
          </cell>
          <cell r="E514" t="str">
            <v>0.41</v>
          </cell>
          <cell r="F514" t="str">
            <v>20.35</v>
          </cell>
        </row>
        <row r="515">
          <cell r="A515" t="str">
            <v>120404</v>
          </cell>
          <cell r="B515" t="str">
            <v>Estacas pre-moldada de concreto ate 40t</v>
          </cell>
          <cell r="C515" t="str">
            <v>m</v>
          </cell>
          <cell r="D515" t="str">
            <v>27.74</v>
          </cell>
          <cell r="E515" t="str">
            <v>0.57</v>
          </cell>
          <cell r="F515" t="str">
            <v>28.31</v>
          </cell>
        </row>
        <row r="516">
          <cell r="A516" t="str">
            <v>120500</v>
          </cell>
          <cell r="B516" t="str">
            <v>Estaca escavada mecanicamente</v>
          </cell>
        </row>
        <row r="517">
          <cell r="A517" t="str">
            <v>120501</v>
          </cell>
          <cell r="B517" t="str">
            <v>Taxa de mobilizacao para estaca escavada</v>
          </cell>
          <cell r="C517" t="str">
            <v>taxa</v>
          </cell>
          <cell r="D517" t="str">
            <v>576.67</v>
          </cell>
          <cell r="E517" t="str">
            <v>0.00</v>
          </cell>
          <cell r="F517" t="str">
            <v>576.67</v>
          </cell>
        </row>
        <row r="518">
          <cell r="A518" t="str">
            <v>120502</v>
          </cell>
          <cell r="B518" t="str">
            <v>Estacas escavadas mecanicamente ate 20t</v>
          </cell>
          <cell r="C518" t="str">
            <v>m</v>
          </cell>
          <cell r="D518" t="str">
            <v>12.27</v>
          </cell>
          <cell r="E518" t="str">
            <v>0.28</v>
          </cell>
          <cell r="F518" t="str">
            <v>12.55</v>
          </cell>
        </row>
        <row r="519">
          <cell r="A519" t="str">
            <v>120503</v>
          </cell>
          <cell r="B519" t="str">
            <v>Estacas escavadas mecanicamente ate 30t</v>
          </cell>
          <cell r="C519" t="str">
            <v>m</v>
          </cell>
          <cell r="D519" t="str">
            <v>16.96</v>
          </cell>
          <cell r="E519" t="str">
            <v>0.30</v>
          </cell>
          <cell r="F519" t="str">
            <v>17.26</v>
          </cell>
        </row>
        <row r="520">
          <cell r="A520" t="str">
            <v>120504</v>
          </cell>
          <cell r="B520" t="str">
            <v>Estacas escavadas mecanicamente ate 40t</v>
          </cell>
          <cell r="C520" t="str">
            <v>m</v>
          </cell>
          <cell r="D520" t="str">
            <v>22.37</v>
          </cell>
          <cell r="E520" t="str">
            <v>0.33</v>
          </cell>
          <cell r="F520" t="str">
            <v>22.70</v>
          </cell>
        </row>
        <row r="521">
          <cell r="A521" t="str">
            <v>120600</v>
          </cell>
          <cell r="B521" t="str">
            <v>Estaca tipo STRAUSS</v>
          </cell>
        </row>
        <row r="522">
          <cell r="A522" t="str">
            <v>120601</v>
          </cell>
          <cell r="B522" t="str">
            <v>Taxa de mobilizacao para estaca tipo STRAUSS</v>
          </cell>
          <cell r="C522" t="str">
            <v>taxa</v>
          </cell>
          <cell r="D522" t="str">
            <v>460.00</v>
          </cell>
          <cell r="E522" t="str">
            <v>0.00</v>
          </cell>
          <cell r="F522" t="str">
            <v>460.00</v>
          </cell>
        </row>
        <row r="523">
          <cell r="A523" t="str">
            <v>120602</v>
          </cell>
          <cell r="B523" t="str">
            <v>Estacas tipo STRAUSS para 20t</v>
          </cell>
          <cell r="C523" t="str">
            <v>m</v>
          </cell>
          <cell r="D523" t="str">
            <v>13.95</v>
          </cell>
          <cell r="E523" t="str">
            <v>0.28</v>
          </cell>
          <cell r="F523" t="str">
            <v>14.23</v>
          </cell>
        </row>
        <row r="524">
          <cell r="A524" t="str">
            <v>120603</v>
          </cell>
          <cell r="B524" t="str">
            <v>Estacas tipo STRAUSS para 30t</v>
          </cell>
          <cell r="C524" t="str">
            <v>m</v>
          </cell>
          <cell r="D524" t="str">
            <v>18.60</v>
          </cell>
          <cell r="E524" t="str">
            <v>0.28</v>
          </cell>
          <cell r="F524" t="str">
            <v>18.88</v>
          </cell>
        </row>
        <row r="525">
          <cell r="A525" t="str">
            <v>120604</v>
          </cell>
          <cell r="B525" t="str">
            <v>Estacas tipo STRAUSS para 40t</v>
          </cell>
          <cell r="C525" t="str">
            <v>m</v>
          </cell>
          <cell r="D525" t="str">
            <v>26.32</v>
          </cell>
          <cell r="E525" t="str">
            <v>0.28</v>
          </cell>
          <cell r="F525" t="str">
            <v>26.60</v>
          </cell>
        </row>
        <row r="526">
          <cell r="A526" t="str">
            <v>120605</v>
          </cell>
          <cell r="B526" t="str">
            <v>Estacas tipo STRAUSS para 50t</v>
          </cell>
          <cell r="C526" t="str">
            <v>m</v>
          </cell>
          <cell r="D526" t="str">
            <v>32.48</v>
          </cell>
          <cell r="E526" t="str">
            <v>0.41</v>
          </cell>
          <cell r="F526" t="str">
            <v>32.89</v>
          </cell>
        </row>
        <row r="527">
          <cell r="A527" t="str">
            <v>120607</v>
          </cell>
          <cell r="B527" t="str">
            <v>Estacas tipo STRAUSS para 70t</v>
          </cell>
          <cell r="C527" t="str">
            <v>m</v>
          </cell>
          <cell r="D527" t="str">
            <v>42.14</v>
          </cell>
          <cell r="E527" t="str">
            <v>0.57</v>
          </cell>
          <cell r="F527" t="str">
            <v>42.71</v>
          </cell>
        </row>
        <row r="528">
          <cell r="A528" t="str">
            <v>120700</v>
          </cell>
          <cell r="B528" t="str">
            <v>Estaca tipo RAIZ</v>
          </cell>
        </row>
        <row r="529">
          <cell r="A529" t="str">
            <v>120701</v>
          </cell>
          <cell r="B529" t="str">
            <v>Taxa de mobilizacao para estaca tipo RAIZ</v>
          </cell>
          <cell r="C529" t="str">
            <v>taxa</v>
          </cell>
          <cell r="D529" t="str">
            <v>3250.00</v>
          </cell>
          <cell r="E529" t="str">
            <v>0.00</v>
          </cell>
          <cell r="F529" t="str">
            <v>3250.00</v>
          </cell>
        </row>
        <row r="530">
          <cell r="A530" t="str">
            <v>120702</v>
          </cell>
          <cell r="B530" t="str">
            <v>Estaca tipo RAIZ a compressao ate 10t em solo</v>
          </cell>
          <cell r="C530" t="str">
            <v>m</v>
          </cell>
          <cell r="D530" t="str">
            <v>35.28</v>
          </cell>
          <cell r="E530" t="str">
            <v>0.00</v>
          </cell>
          <cell r="F530" t="str">
            <v>35.28</v>
          </cell>
        </row>
        <row r="531">
          <cell r="A531" t="str">
            <v>120704</v>
          </cell>
          <cell r="B531" t="str">
            <v>Estaca tipo RAIZ a compressao ate 15t em solo</v>
          </cell>
          <cell r="C531" t="str">
            <v>m</v>
          </cell>
          <cell r="D531" t="str">
            <v>40.85</v>
          </cell>
          <cell r="E531" t="str">
            <v>0.00</v>
          </cell>
          <cell r="F531" t="str">
            <v>40.85</v>
          </cell>
        </row>
        <row r="532">
          <cell r="A532" t="str">
            <v>120708</v>
          </cell>
          <cell r="B532" t="str">
            <v>Estaca tipo RAIZ a compressao ate 25t em solo</v>
          </cell>
          <cell r="C532" t="str">
            <v>m</v>
          </cell>
          <cell r="D532" t="str">
            <v>51.34</v>
          </cell>
          <cell r="E532" t="str">
            <v>0.00</v>
          </cell>
          <cell r="F532" t="str">
            <v>51.34</v>
          </cell>
        </row>
        <row r="533">
          <cell r="A533" t="str">
            <v>120712</v>
          </cell>
          <cell r="B533" t="str">
            <v>Estaca tipo RAIZ a compressao ate 35t em solo</v>
          </cell>
          <cell r="C533" t="str">
            <v>m</v>
          </cell>
          <cell r="D533" t="str">
            <v>54.89</v>
          </cell>
          <cell r="E533" t="str">
            <v>0.00</v>
          </cell>
          <cell r="F533" t="str">
            <v>54.89</v>
          </cell>
        </row>
        <row r="534">
          <cell r="A534" t="str">
            <v>120716</v>
          </cell>
          <cell r="B534" t="str">
            <v>Estaca tipo RAIZ a compressao ate 50t em solo</v>
          </cell>
          <cell r="C534" t="str">
            <v>m</v>
          </cell>
          <cell r="D534" t="str">
            <v>61.81</v>
          </cell>
          <cell r="E534" t="str">
            <v>0.00</v>
          </cell>
          <cell r="F534" t="str">
            <v>61.81</v>
          </cell>
        </row>
        <row r="535">
          <cell r="A535" t="str">
            <v>120718</v>
          </cell>
          <cell r="B535" t="str">
            <v>Estaca tipo RAIZ a compressao ate 70t em solo</v>
          </cell>
          <cell r="C535" t="str">
            <v>m</v>
          </cell>
          <cell r="D535" t="str">
            <v>68.54</v>
          </cell>
          <cell r="E535" t="str">
            <v>0.00</v>
          </cell>
          <cell r="F535" t="str">
            <v>68.54</v>
          </cell>
        </row>
        <row r="536">
          <cell r="A536" t="str">
            <v>120722</v>
          </cell>
          <cell r="B536" t="str">
            <v>Estaca tipo RAIZ a compressao ate 100t em solo</v>
          </cell>
          <cell r="C536" t="str">
            <v>m</v>
          </cell>
          <cell r="D536" t="str">
            <v>88.85</v>
          </cell>
          <cell r="E536" t="str">
            <v>0.00</v>
          </cell>
          <cell r="F536" t="str">
            <v>88.85</v>
          </cell>
        </row>
        <row r="537">
          <cell r="A537" t="str">
            <v>120726</v>
          </cell>
          <cell r="B537" t="str">
            <v>Estaca tipo RAIZ a compressao ate 130t em solo</v>
          </cell>
          <cell r="C537" t="str">
            <v>m</v>
          </cell>
          <cell r="D537" t="str">
            <v>112.76</v>
          </cell>
          <cell r="E537" t="str">
            <v>0.00</v>
          </cell>
          <cell r="F537" t="str">
            <v>112.76</v>
          </cell>
        </row>
        <row r="538">
          <cell r="A538" t="str">
            <v>120900</v>
          </cell>
          <cell r="B538" t="str">
            <v>Tubulao</v>
          </cell>
        </row>
        <row r="539">
          <cell r="A539" t="str">
            <v>120901</v>
          </cell>
          <cell r="B539" t="str">
            <v>Taxa de mobilizacao para tubulao</v>
          </cell>
          <cell r="C539" t="str">
            <v>taxa</v>
          </cell>
          <cell r="D539" t="str">
            <v>383.34</v>
          </cell>
          <cell r="E539" t="str">
            <v>0.00</v>
          </cell>
          <cell r="F539" t="str">
            <v>383.34</v>
          </cell>
        </row>
        <row r="540">
          <cell r="A540" t="str">
            <v>120902</v>
          </cell>
          <cell r="B540" t="str">
            <v>Abertura de fuste mecanizado diam 50cm</v>
          </cell>
          <cell r="C540" t="str">
            <v>m</v>
          </cell>
          <cell r="D540" t="str">
            <v>12.27</v>
          </cell>
          <cell r="E540" t="str">
            <v>0.00</v>
          </cell>
          <cell r="F540" t="str">
            <v>12.27</v>
          </cell>
        </row>
        <row r="541">
          <cell r="A541" t="str">
            <v>120904</v>
          </cell>
          <cell r="B541" t="str">
            <v>Abertura de fuste mecanizado diam 60cm</v>
          </cell>
          <cell r="C541" t="str">
            <v>m</v>
          </cell>
          <cell r="D541" t="str">
            <v>15.00</v>
          </cell>
          <cell r="E541" t="str">
            <v>0.00</v>
          </cell>
          <cell r="F541" t="str">
            <v>15.00</v>
          </cell>
        </row>
        <row r="542">
          <cell r="A542" t="str">
            <v>120906</v>
          </cell>
          <cell r="B542" t="str">
            <v>Abertura de fuste mecanizado diam 80cm</v>
          </cell>
          <cell r="C542" t="str">
            <v>m</v>
          </cell>
          <cell r="D542" t="str">
            <v>18.00</v>
          </cell>
          <cell r="E542" t="str">
            <v>0.00</v>
          </cell>
          <cell r="F542" t="str">
            <v>18.00</v>
          </cell>
        </row>
        <row r="543">
          <cell r="A543" t="str">
            <v>120908</v>
          </cell>
          <cell r="B543" t="str">
            <v>Abertura de fuste manual diam 100cm</v>
          </cell>
          <cell r="C543" t="str">
            <v>m</v>
          </cell>
          <cell r="D543" t="str">
            <v>278.48</v>
          </cell>
          <cell r="E543" t="str">
            <v>0.00</v>
          </cell>
          <cell r="F543" t="str">
            <v>278.48</v>
          </cell>
        </row>
        <row r="544">
          <cell r="A544" t="str">
            <v>120910</v>
          </cell>
          <cell r="B544" t="str">
            <v>Abertura de fuste manual diam 120cm</v>
          </cell>
          <cell r="C544" t="str">
            <v>m</v>
          </cell>
          <cell r="D544" t="str">
            <v>392.41</v>
          </cell>
          <cell r="E544" t="str">
            <v>0.00</v>
          </cell>
          <cell r="F544" t="str">
            <v>392.41</v>
          </cell>
        </row>
        <row r="545">
          <cell r="A545" t="str">
            <v>120950</v>
          </cell>
          <cell r="B545" t="str">
            <v>Alargamento de base a ceu aberto</v>
          </cell>
          <cell r="C545" t="str">
            <v>m3</v>
          </cell>
          <cell r="D545" t="str">
            <v>273.71</v>
          </cell>
          <cell r="E545" t="str">
            <v>0.00</v>
          </cell>
          <cell r="F545" t="str">
            <v>273.71</v>
          </cell>
        </row>
        <row r="546">
          <cell r="A546" t="str">
            <v>120951</v>
          </cell>
          <cell r="B546" t="str">
            <v>Alargamento de base a ar comprimido</v>
          </cell>
          <cell r="C546" t="str">
            <v>m3</v>
          </cell>
          <cell r="D546" t="str">
            <v>543.38</v>
          </cell>
          <cell r="E546" t="str">
            <v>0.00</v>
          </cell>
          <cell r="F546" t="str">
            <v>543.38</v>
          </cell>
        </row>
        <row r="547">
          <cell r="A547" t="str">
            <v>121000</v>
          </cell>
          <cell r="B547" t="str">
            <v>Estaca FRANKI</v>
          </cell>
        </row>
        <row r="548">
          <cell r="A548" t="str">
            <v>121001</v>
          </cell>
          <cell r="B548" t="str">
            <v>Taxa de mobilizacao estaca tipo FRANKI</v>
          </cell>
          <cell r="C548" t="str">
            <v>taxa</v>
          </cell>
          <cell r="D548" t="str">
            <v>7000.00</v>
          </cell>
          <cell r="E548" t="str">
            <v>0.00</v>
          </cell>
          <cell r="F548" t="str">
            <v>7000.00</v>
          </cell>
        </row>
        <row r="549">
          <cell r="A549" t="str">
            <v>121002</v>
          </cell>
          <cell r="B549" t="str">
            <v>Estaca tipo -  FRANKI - diametro 350mm capacidade 55t</v>
          </cell>
          <cell r="C549" t="str">
            <v>m</v>
          </cell>
          <cell r="D549" t="str">
            <v>50.48</v>
          </cell>
          <cell r="E549" t="str">
            <v>0.77</v>
          </cell>
          <cell r="F549" t="str">
            <v>51.25</v>
          </cell>
        </row>
        <row r="550">
          <cell r="A550" t="str">
            <v>121004</v>
          </cell>
          <cell r="B550" t="str">
            <v>Estaca tipo -  FRANKI - diametro 400mm capacidade 75t</v>
          </cell>
          <cell r="C550" t="str">
            <v>m</v>
          </cell>
          <cell r="D550" t="str">
            <v>57.17</v>
          </cell>
          <cell r="E550" t="str">
            <v>0.77</v>
          </cell>
          <cell r="F550" t="str">
            <v>57.94</v>
          </cell>
        </row>
        <row r="551">
          <cell r="A551" t="str">
            <v>121006</v>
          </cell>
          <cell r="B551" t="str">
            <v>Estaca tipo -  FRANKI - diametro 450mm capacidade 95t</v>
          </cell>
          <cell r="C551" t="str">
            <v>m</v>
          </cell>
          <cell r="D551" t="str">
            <v>73.47</v>
          </cell>
          <cell r="E551" t="str">
            <v>0.77</v>
          </cell>
          <cell r="F551" t="str">
            <v>74.24</v>
          </cell>
        </row>
        <row r="552">
          <cell r="A552" t="str">
            <v>121008</v>
          </cell>
          <cell r="B552" t="str">
            <v>Estaca tipo -  FRANKI - diametro 520mm capacidade 130t</v>
          </cell>
          <cell r="C552" t="str">
            <v>m</v>
          </cell>
          <cell r="D552" t="str">
            <v>83.06</v>
          </cell>
          <cell r="E552" t="str">
            <v>0.77</v>
          </cell>
          <cell r="F552" t="str">
            <v>83.83</v>
          </cell>
        </row>
        <row r="553">
          <cell r="A553" t="str">
            <v>122000</v>
          </cell>
          <cell r="B553" t="str">
            <v>Reparos, conservacoes e complementos</v>
          </cell>
        </row>
        <row r="554">
          <cell r="A554" t="str">
            <v>122002</v>
          </cell>
          <cell r="B554" t="str">
            <v>Emenda com aneis soldados para estaca diametro  20cm</v>
          </cell>
          <cell r="C554" t="str">
            <v>un</v>
          </cell>
          <cell r="D554" t="str">
            <v>11.96</v>
          </cell>
          <cell r="E554" t="str">
            <v>0.00</v>
          </cell>
          <cell r="F554" t="str">
            <v>11.96</v>
          </cell>
        </row>
        <row r="555">
          <cell r="A555" t="str">
            <v>122004</v>
          </cell>
          <cell r="B555" t="str">
            <v>Emenda com aneis soldados para estaca diametro  25cm</v>
          </cell>
          <cell r="C555" t="str">
            <v>un</v>
          </cell>
          <cell r="D555" t="str">
            <v>14.69</v>
          </cell>
          <cell r="E555" t="str">
            <v>0.00</v>
          </cell>
          <cell r="F555" t="str">
            <v>14.69</v>
          </cell>
        </row>
        <row r="556">
          <cell r="A556" t="str">
            <v>122006</v>
          </cell>
          <cell r="B556" t="str">
            <v>Emenda com aneis soldados para estaca diametro  30cm</v>
          </cell>
          <cell r="C556" t="str">
            <v>un</v>
          </cell>
          <cell r="D556" t="str">
            <v>19.00</v>
          </cell>
          <cell r="E556" t="str">
            <v>0.00</v>
          </cell>
          <cell r="F556" t="str">
            <v>19.00</v>
          </cell>
        </row>
        <row r="557">
          <cell r="A557" t="str">
            <v>130000</v>
          </cell>
          <cell r="B557" t="str">
            <v>Laje pre-fabricada</v>
          </cell>
        </row>
        <row r="558">
          <cell r="A558" t="str">
            <v>130100</v>
          </cell>
          <cell r="B558" t="str">
            <v>Laje pre fabricada mista em  vigotas trelicadas e lajotas</v>
          </cell>
        </row>
        <row r="559">
          <cell r="A559" t="str">
            <v>130102</v>
          </cell>
          <cell r="B559" t="str">
            <v>Laje pre fabricada mista vigota trelica/lajota, beta 12cm</v>
          </cell>
          <cell r="C559" t="str">
            <v>m2</v>
          </cell>
          <cell r="D559" t="str">
            <v>17.09</v>
          </cell>
          <cell r="E559" t="str">
            <v>3.20</v>
          </cell>
          <cell r="F559" t="str">
            <v>20.29</v>
          </cell>
        </row>
        <row r="560">
          <cell r="A560" t="str">
            <v>130104</v>
          </cell>
          <cell r="B560" t="str">
            <v>Laje pre fabricada mista vigota trelica/lajota, beta 16cm</v>
          </cell>
          <cell r="C560" t="str">
            <v>m2</v>
          </cell>
          <cell r="D560" t="str">
            <v>22.75</v>
          </cell>
          <cell r="E560" t="str">
            <v>3.99</v>
          </cell>
          <cell r="F560" t="str">
            <v>26.74</v>
          </cell>
        </row>
        <row r="561">
          <cell r="A561" t="str">
            <v>130106</v>
          </cell>
          <cell r="B561" t="str">
            <v>Laje pre fabricada mista vigota trelica/lajota, beta 20cm</v>
          </cell>
          <cell r="C561" t="str">
            <v>m2</v>
          </cell>
          <cell r="D561" t="str">
            <v>25.48</v>
          </cell>
          <cell r="E561" t="str">
            <v>4.48</v>
          </cell>
          <cell r="F561" t="str">
            <v>29.96</v>
          </cell>
        </row>
        <row r="562">
          <cell r="A562" t="str">
            <v>130108</v>
          </cell>
          <cell r="B562" t="str">
            <v>Laje pre fabricada mista vigota trelica/lajota, beta 24cm</v>
          </cell>
          <cell r="C562" t="str">
            <v>m2</v>
          </cell>
          <cell r="D562" t="str">
            <v>29.88</v>
          </cell>
          <cell r="E562" t="str">
            <v>5.25</v>
          </cell>
          <cell r="F562" t="str">
            <v>35.13</v>
          </cell>
        </row>
        <row r="563">
          <cell r="A563" t="str">
            <v>130110</v>
          </cell>
          <cell r="B563" t="str">
            <v>Laje pre fabricada mista vigota trelica/lajota, beta 30cm</v>
          </cell>
          <cell r="C563" t="str">
            <v>m2</v>
          </cell>
          <cell r="D563" t="str">
            <v>38.26</v>
          </cell>
          <cell r="E563" t="str">
            <v>6.28</v>
          </cell>
          <cell r="F563" t="str">
            <v>44.54</v>
          </cell>
        </row>
        <row r="564">
          <cell r="A564" t="str">
            <v>130200</v>
          </cell>
          <cell r="B564" t="str">
            <v>Laje pre fabricada mista em  vigotas protendidas e lajotas</v>
          </cell>
        </row>
        <row r="565">
          <cell r="A565" t="str">
            <v>130202</v>
          </cell>
          <cell r="B565" t="str">
            <v>Laje pre fabricada mista vigota protendida/lajota, beta 10cm</v>
          </cell>
          <cell r="C565" t="str">
            <v>m2</v>
          </cell>
          <cell r="D565" t="str">
            <v>16.57</v>
          </cell>
          <cell r="E565" t="str">
            <v>3.26</v>
          </cell>
          <cell r="F565" t="str">
            <v>19.83</v>
          </cell>
        </row>
        <row r="566">
          <cell r="A566" t="str">
            <v>130204</v>
          </cell>
          <cell r="B566" t="str">
            <v>Laje pre fabricada mista vigota protendida/lajota, beta 12cm</v>
          </cell>
          <cell r="C566" t="str">
            <v>m2</v>
          </cell>
          <cell r="D566" t="str">
            <v>18.20</v>
          </cell>
          <cell r="E566" t="str">
            <v>3.44</v>
          </cell>
          <cell r="F566" t="str">
            <v>21.64</v>
          </cell>
        </row>
        <row r="567">
          <cell r="A567" t="str">
            <v>130206</v>
          </cell>
          <cell r="B567" t="str">
            <v>Laje pre fabricada mista vigota protendida/lajota, beta 16cm</v>
          </cell>
          <cell r="C567" t="str">
            <v>m2</v>
          </cell>
          <cell r="D567" t="str">
            <v>23.76</v>
          </cell>
          <cell r="E567" t="str">
            <v>3.72</v>
          </cell>
          <cell r="F567" t="str">
            <v>27.48</v>
          </cell>
        </row>
        <row r="568">
          <cell r="A568" t="str">
            <v>130208</v>
          </cell>
          <cell r="B568" t="str">
            <v>Laje pre fabricada mista vigota protendida/lajota, beta 20cm</v>
          </cell>
          <cell r="C568" t="str">
            <v>m2</v>
          </cell>
          <cell r="D568" t="str">
            <v>26.50</v>
          </cell>
          <cell r="E568" t="str">
            <v>4.10</v>
          </cell>
          <cell r="F568" t="str">
            <v>30.60</v>
          </cell>
        </row>
        <row r="569">
          <cell r="A569" t="str">
            <v>130210</v>
          </cell>
          <cell r="B569" t="str">
            <v>Laje pre fabricada mista vigota protendida/lajota, beta 25cm</v>
          </cell>
          <cell r="C569" t="str">
            <v>m2</v>
          </cell>
          <cell r="D569" t="str">
            <v>31.80</v>
          </cell>
          <cell r="E569" t="str">
            <v>4.67</v>
          </cell>
          <cell r="F569" t="str">
            <v>36.47</v>
          </cell>
        </row>
        <row r="570">
          <cell r="A570" t="str">
            <v>130300</v>
          </cell>
          <cell r="B570" t="str">
            <v>Laje pre fabricada em  painel protendido</v>
          </cell>
        </row>
        <row r="571">
          <cell r="A571" t="str">
            <v>130302</v>
          </cell>
          <cell r="B571" t="str">
            <v>Laje pre fabricada painel protendido, espessura 8cm</v>
          </cell>
          <cell r="C571" t="str">
            <v>m2</v>
          </cell>
          <cell r="D571" t="str">
            <v>21.20</v>
          </cell>
          <cell r="E571" t="str">
            <v>0.39</v>
          </cell>
          <cell r="F571" t="str">
            <v>21.59</v>
          </cell>
        </row>
        <row r="572">
          <cell r="A572" t="str">
            <v>130304</v>
          </cell>
          <cell r="B572" t="str">
            <v>Laje pre fabricada painel protendido, espessura 10cm</v>
          </cell>
          <cell r="C572" t="str">
            <v>m2</v>
          </cell>
          <cell r="D572" t="str">
            <v>26.33</v>
          </cell>
          <cell r="E572" t="str">
            <v>0.39</v>
          </cell>
          <cell r="F572" t="str">
            <v>26.72</v>
          </cell>
        </row>
        <row r="573">
          <cell r="A573" t="str">
            <v>130306</v>
          </cell>
          <cell r="B573" t="str">
            <v>Laje pre fabricada painel protendido, espessura 12cm</v>
          </cell>
          <cell r="C573" t="str">
            <v>m2</v>
          </cell>
          <cell r="D573" t="str">
            <v>29.67</v>
          </cell>
          <cell r="E573" t="str">
            <v>0.39</v>
          </cell>
          <cell r="F573" t="str">
            <v>30.06</v>
          </cell>
        </row>
        <row r="574">
          <cell r="A574" t="str">
            <v>130308</v>
          </cell>
          <cell r="B574" t="str">
            <v>Laje pre fabricada painel protendido, espessura 16cm</v>
          </cell>
          <cell r="C574" t="str">
            <v>m2</v>
          </cell>
          <cell r="D574" t="str">
            <v>37.64</v>
          </cell>
          <cell r="E574" t="str">
            <v>0.48</v>
          </cell>
          <cell r="F574" t="str">
            <v>38.12</v>
          </cell>
        </row>
        <row r="575">
          <cell r="A575" t="str">
            <v>130310</v>
          </cell>
          <cell r="B575" t="str">
            <v>Laje pre fabricada painel protendido, espessura 20cm</v>
          </cell>
          <cell r="C575" t="str">
            <v>m2</v>
          </cell>
          <cell r="D575" t="str">
            <v>49.55</v>
          </cell>
          <cell r="E575" t="str">
            <v>0.81</v>
          </cell>
          <cell r="F575" t="str">
            <v>50.36</v>
          </cell>
        </row>
        <row r="576">
          <cell r="A576" t="str">
            <v>140000</v>
          </cell>
          <cell r="B576" t="str">
            <v>Alvenaria e elemento divisor</v>
          </cell>
        </row>
        <row r="577">
          <cell r="A577" t="str">
            <v>140100</v>
          </cell>
          <cell r="B577" t="str">
            <v>Alvenaria de fundacao (embasamento)</v>
          </cell>
        </row>
        <row r="578">
          <cell r="A578" t="str">
            <v>140102</v>
          </cell>
          <cell r="B578" t="str">
            <v>Alvenaria de embasamento em  tijolos macicos comum</v>
          </cell>
          <cell r="C578" t="str">
            <v>m3</v>
          </cell>
          <cell r="D578" t="str">
            <v>50.80</v>
          </cell>
          <cell r="E578" t="str">
            <v>50.09</v>
          </cell>
          <cell r="F578" t="str">
            <v>100.89</v>
          </cell>
        </row>
        <row r="579">
          <cell r="A579" t="str">
            <v>140104</v>
          </cell>
          <cell r="B579" t="str">
            <v>Alvenaria de embasamento em  bloco de concreto com 9cm</v>
          </cell>
          <cell r="C579" t="str">
            <v>m2</v>
          </cell>
          <cell r="D579" t="str">
            <v>6.37</v>
          </cell>
          <cell r="E579" t="str">
            <v>6.13</v>
          </cell>
          <cell r="F579" t="str">
            <v>12.50</v>
          </cell>
        </row>
        <row r="580">
          <cell r="A580" t="str">
            <v>140105</v>
          </cell>
          <cell r="B580" t="str">
            <v>Alvenaria de embasamento em  bloco de concreto com 14cm</v>
          </cell>
          <cell r="C580" t="str">
            <v>m2</v>
          </cell>
          <cell r="D580" t="str">
            <v>9.38</v>
          </cell>
          <cell r="E580" t="str">
            <v>6.44</v>
          </cell>
          <cell r="F580" t="str">
            <v>15.82</v>
          </cell>
        </row>
        <row r="581">
          <cell r="A581" t="str">
            <v>140106</v>
          </cell>
          <cell r="B581" t="str">
            <v>Alvenaria de embasamento em  bloco de concreto com 19cm</v>
          </cell>
          <cell r="C581" t="str">
            <v>m2</v>
          </cell>
          <cell r="D581" t="str">
            <v>12.82</v>
          </cell>
          <cell r="E581" t="str">
            <v>6.77</v>
          </cell>
          <cell r="F581" t="str">
            <v>19.59</v>
          </cell>
        </row>
        <row r="582">
          <cell r="A582" t="str">
            <v>140200</v>
          </cell>
          <cell r="B582" t="str">
            <v>Alvenaria com tijolo macico comum ou especiais</v>
          </cell>
        </row>
        <row r="583">
          <cell r="A583" t="str">
            <v>140202</v>
          </cell>
          <cell r="B583" t="str">
            <v>Alvenaria de elevacao de 1/4 tijolo macico comum</v>
          </cell>
          <cell r="C583" t="str">
            <v>m2</v>
          </cell>
          <cell r="D583" t="str">
            <v>2.75</v>
          </cell>
          <cell r="E583" t="str">
            <v>6.73</v>
          </cell>
          <cell r="F583" t="str">
            <v>9.48</v>
          </cell>
        </row>
        <row r="584">
          <cell r="A584" t="str">
            <v>140203</v>
          </cell>
          <cell r="B584" t="str">
            <v>Alvenaria de elevacao de 1/2 tijolo macico comum</v>
          </cell>
          <cell r="C584" t="str">
            <v>m2</v>
          </cell>
          <cell r="D584" t="str">
            <v>5.90</v>
          </cell>
          <cell r="E584" t="str">
            <v>10.37</v>
          </cell>
          <cell r="F584" t="str">
            <v>16.27</v>
          </cell>
        </row>
        <row r="585">
          <cell r="A585" t="str">
            <v>140204</v>
          </cell>
          <cell r="B585" t="str">
            <v>Alvenaria de elevacao de 1 tijolo macico comum</v>
          </cell>
          <cell r="C585" t="str">
            <v>m2</v>
          </cell>
          <cell r="D585" t="str">
            <v>12.39</v>
          </cell>
          <cell r="E585" t="str">
            <v>17.25</v>
          </cell>
          <cell r="F585" t="str">
            <v>29.64</v>
          </cell>
        </row>
        <row r="586">
          <cell r="A586" t="str">
            <v>140205</v>
          </cell>
          <cell r="B586" t="str">
            <v>Alvenaria de elevacao de 1 1/2 tijolo macico comum</v>
          </cell>
          <cell r="C586" t="str">
            <v>m2</v>
          </cell>
          <cell r="D586" t="str">
            <v>18.33</v>
          </cell>
          <cell r="E586" t="str">
            <v>21.56</v>
          </cell>
          <cell r="F586" t="str">
            <v>39.89</v>
          </cell>
        </row>
        <row r="587">
          <cell r="A587" t="str">
            <v>140207</v>
          </cell>
          <cell r="B587" t="str">
            <v>Alvenaria de elevacao de 1/2 tijolo macico aparente</v>
          </cell>
          <cell r="C587" t="str">
            <v>m2</v>
          </cell>
          <cell r="D587" t="str">
            <v>17.10</v>
          </cell>
          <cell r="E587" t="str">
            <v>13.90</v>
          </cell>
          <cell r="F587" t="str">
            <v>31.00</v>
          </cell>
        </row>
        <row r="588">
          <cell r="A588" t="str">
            <v>140208</v>
          </cell>
          <cell r="B588" t="str">
            <v>Alvenaria de elevacao de 1 tijolo macico aparente</v>
          </cell>
          <cell r="C588" t="str">
            <v>m2</v>
          </cell>
          <cell r="D588" t="str">
            <v>34.79</v>
          </cell>
          <cell r="E588" t="str">
            <v>20.78</v>
          </cell>
          <cell r="F588" t="str">
            <v>55.57</v>
          </cell>
        </row>
        <row r="589">
          <cell r="A589" t="str">
            <v>140210</v>
          </cell>
          <cell r="B589" t="str">
            <v>Alvenaria de ventilacao de 1/2 tijolo macico aparente e alternado</v>
          </cell>
          <cell r="C589" t="str">
            <v>m2</v>
          </cell>
          <cell r="D589" t="str">
            <v>9.32</v>
          </cell>
          <cell r="E589" t="str">
            <v>13.90</v>
          </cell>
          <cell r="F589" t="str">
            <v>23.22</v>
          </cell>
        </row>
        <row r="590">
          <cell r="A590" t="str">
            <v>140300</v>
          </cell>
          <cell r="B590" t="str">
            <v>Alvenaria com tijolo laminado aparente</v>
          </cell>
        </row>
        <row r="591">
          <cell r="A591" t="str">
            <v>140302</v>
          </cell>
          <cell r="B591" t="str">
            <v>Alvenaria de elevacao de 1/4 tijolo laminado</v>
          </cell>
          <cell r="C591" t="str">
            <v>m2</v>
          </cell>
          <cell r="D591" t="str">
            <v>9.86</v>
          </cell>
          <cell r="E591" t="str">
            <v>10.26</v>
          </cell>
          <cell r="F591" t="str">
            <v>20.12</v>
          </cell>
        </row>
        <row r="592">
          <cell r="A592" t="str">
            <v>140304</v>
          </cell>
          <cell r="B592" t="str">
            <v>Alvenaria de elevacao de 1/2 tijolo laminado</v>
          </cell>
          <cell r="C592" t="str">
            <v>m2</v>
          </cell>
          <cell r="D592" t="str">
            <v>20.60</v>
          </cell>
          <cell r="E592" t="str">
            <v>13.90</v>
          </cell>
          <cell r="F592" t="str">
            <v>34.50</v>
          </cell>
        </row>
        <row r="593">
          <cell r="A593" t="str">
            <v>140306</v>
          </cell>
          <cell r="B593" t="str">
            <v>Alvenaria de elevacao de 1 tijolo laminado</v>
          </cell>
          <cell r="C593" t="str">
            <v>m2</v>
          </cell>
          <cell r="D593" t="str">
            <v>41.79</v>
          </cell>
          <cell r="E593" t="str">
            <v>20.78</v>
          </cell>
          <cell r="F593" t="str">
            <v>62.57</v>
          </cell>
        </row>
        <row r="594">
          <cell r="A594" t="str">
            <v>140310</v>
          </cell>
          <cell r="B594" t="str">
            <v>Alvenaria de ventilacao de 1/2 tijolo laminado e alternado</v>
          </cell>
          <cell r="C594" t="str">
            <v>m2</v>
          </cell>
          <cell r="D594" t="str">
            <v>11.32</v>
          </cell>
          <cell r="E594" t="str">
            <v>13.90</v>
          </cell>
          <cell r="F594" t="str">
            <v>25.22</v>
          </cell>
        </row>
        <row r="595">
          <cell r="A595" t="str">
            <v>140400</v>
          </cell>
          <cell r="B595" t="str">
            <v>Alvenaria com tijolo ceramico furado (baiano)</v>
          </cell>
        </row>
        <row r="596">
          <cell r="A596" t="str">
            <v>140402</v>
          </cell>
          <cell r="B596" t="str">
            <v>Alvenaria de elevacao de 1/2 tijolo ceramico comum</v>
          </cell>
          <cell r="C596" t="str">
            <v>m2</v>
          </cell>
          <cell r="D596" t="str">
            <v>4.35</v>
          </cell>
          <cell r="E596" t="str">
            <v>6.68</v>
          </cell>
          <cell r="F596" t="str">
            <v>11.03</v>
          </cell>
        </row>
        <row r="597">
          <cell r="A597" t="str">
            <v>140403</v>
          </cell>
          <cell r="B597" t="str">
            <v>Alvenaria de elevacao de 1 tijolo ceramico comum</v>
          </cell>
          <cell r="C597" t="str">
            <v>m2</v>
          </cell>
          <cell r="D597" t="str">
            <v>9.56</v>
          </cell>
          <cell r="E597" t="str">
            <v>11.16</v>
          </cell>
          <cell r="F597" t="str">
            <v>20.72</v>
          </cell>
        </row>
        <row r="598">
          <cell r="A598" t="str">
            <v>140500</v>
          </cell>
          <cell r="B598" t="str">
            <v>Alvenaria com bloco ceramico portante</v>
          </cell>
        </row>
        <row r="599">
          <cell r="A599" t="str">
            <v>140502</v>
          </cell>
          <cell r="B599" t="str">
            <v>Alvenaria de elevacao em  bloco ceramico portante de 9cm</v>
          </cell>
          <cell r="C599" t="str">
            <v>m2</v>
          </cell>
          <cell r="D599" t="str">
            <v>8.84</v>
          </cell>
          <cell r="E599" t="str">
            <v>6.13</v>
          </cell>
          <cell r="F599" t="str">
            <v>14.97</v>
          </cell>
        </row>
        <row r="600">
          <cell r="A600" t="str">
            <v>140503</v>
          </cell>
          <cell r="B600" t="str">
            <v>Alvenaria de elevacao em  bloco ceramico portante de 14cm</v>
          </cell>
          <cell r="C600" t="str">
            <v>m2</v>
          </cell>
          <cell r="D600" t="str">
            <v>10.94</v>
          </cell>
          <cell r="E600" t="str">
            <v>6.44</v>
          </cell>
          <cell r="F600" t="str">
            <v>17.38</v>
          </cell>
        </row>
        <row r="601">
          <cell r="A601" t="str">
            <v>140504</v>
          </cell>
          <cell r="B601" t="str">
            <v>Alvenaria de elevacao em  bloco ceramico portante de 19cm</v>
          </cell>
          <cell r="C601" t="str">
            <v>m2</v>
          </cell>
          <cell r="D601" t="str">
            <v>14.51</v>
          </cell>
          <cell r="E601" t="str">
            <v>6.77</v>
          </cell>
          <cell r="F601" t="str">
            <v>21.28</v>
          </cell>
        </row>
        <row r="602">
          <cell r="A602" t="str">
            <v>140600</v>
          </cell>
          <cell r="B602" t="str">
            <v>Alvenaria com tijolo refratario</v>
          </cell>
        </row>
        <row r="603">
          <cell r="A603" t="str">
            <v>140602</v>
          </cell>
          <cell r="B603" t="str">
            <v>Alvenaria de tijolos refratarios de 6,3cm</v>
          </cell>
          <cell r="C603" t="str">
            <v>m2</v>
          </cell>
          <cell r="D603" t="str">
            <v>34.34</v>
          </cell>
          <cell r="E603" t="str">
            <v>6.66</v>
          </cell>
          <cell r="F603" t="str">
            <v>41.00</v>
          </cell>
        </row>
        <row r="604">
          <cell r="A604" t="str">
            <v>140603</v>
          </cell>
          <cell r="B604" t="str">
            <v>Alvenaria de tijolos refratarios de 11,4cm</v>
          </cell>
          <cell r="C604" t="str">
            <v>m2</v>
          </cell>
          <cell r="D604" t="str">
            <v>56.85</v>
          </cell>
          <cell r="E604" t="str">
            <v>11.03</v>
          </cell>
          <cell r="F604" t="str">
            <v>67.88</v>
          </cell>
        </row>
        <row r="605">
          <cell r="A605" t="str">
            <v>140604</v>
          </cell>
          <cell r="B605" t="str">
            <v>Alvenaria de tijolos refratarios de 22,0cm</v>
          </cell>
          <cell r="C605" t="str">
            <v>m2</v>
          </cell>
          <cell r="D605" t="str">
            <v>107.55</v>
          </cell>
          <cell r="E605" t="str">
            <v>17.56</v>
          </cell>
          <cell r="F605" t="str">
            <v>125.11</v>
          </cell>
        </row>
        <row r="606">
          <cell r="A606" t="str">
            <v>141000</v>
          </cell>
          <cell r="B606" t="str">
            <v>Alvenaria com bloco de concreto comum ou aparente</v>
          </cell>
        </row>
        <row r="607">
          <cell r="A607" t="str">
            <v>141002</v>
          </cell>
          <cell r="B607" t="str">
            <v>Alvenaria de elevacao em  bloco de concreto de 9cm</v>
          </cell>
          <cell r="C607" t="str">
            <v>m2</v>
          </cell>
          <cell r="D607" t="str">
            <v>6.72</v>
          </cell>
          <cell r="E607" t="str">
            <v>6.13</v>
          </cell>
          <cell r="F607" t="str">
            <v>12.85</v>
          </cell>
        </row>
        <row r="608">
          <cell r="A608" t="str">
            <v>141003</v>
          </cell>
          <cell r="B608" t="str">
            <v>Alvenaria de elevacao em  bloco de concreto de 14cm</v>
          </cell>
          <cell r="C608" t="str">
            <v>m2</v>
          </cell>
          <cell r="D608" t="str">
            <v>9.91</v>
          </cell>
          <cell r="E608" t="str">
            <v>6.44</v>
          </cell>
          <cell r="F608" t="str">
            <v>16.35</v>
          </cell>
        </row>
        <row r="609">
          <cell r="A609" t="str">
            <v>141004</v>
          </cell>
          <cell r="B609" t="str">
            <v>Alvenaria de elevacao em  bloco de concreto de 19cm</v>
          </cell>
          <cell r="C609" t="str">
            <v>m2</v>
          </cell>
          <cell r="D609" t="str">
            <v>13.47</v>
          </cell>
          <cell r="E609" t="str">
            <v>6.77</v>
          </cell>
          <cell r="F609" t="str">
            <v>20.24</v>
          </cell>
        </row>
        <row r="610">
          <cell r="A610" t="str">
            <v>141007</v>
          </cell>
          <cell r="B610" t="str">
            <v>Alvenaria de elevacao em  bloco de concreto aparente de 10cm</v>
          </cell>
          <cell r="C610" t="str">
            <v>m2</v>
          </cell>
          <cell r="D610" t="str">
            <v>9.18</v>
          </cell>
          <cell r="E610" t="str">
            <v>9.40</v>
          </cell>
          <cell r="F610" t="str">
            <v>18.58</v>
          </cell>
        </row>
        <row r="611">
          <cell r="A611" t="str">
            <v>141008</v>
          </cell>
          <cell r="B611" t="str">
            <v>Alvenaria de elevacao em  bloco de concreto aparente de 15cm</v>
          </cell>
          <cell r="C611" t="str">
            <v>m2</v>
          </cell>
          <cell r="D611" t="str">
            <v>10.82</v>
          </cell>
          <cell r="E611" t="str">
            <v>9.90</v>
          </cell>
          <cell r="F611" t="str">
            <v>20.72</v>
          </cell>
        </row>
        <row r="612">
          <cell r="A612" t="str">
            <v>141009</v>
          </cell>
          <cell r="B612" t="str">
            <v>Alvenaria de elevacao em  bloco de concreto aparente de 20cm</v>
          </cell>
          <cell r="C612" t="str">
            <v>m2</v>
          </cell>
          <cell r="D612" t="str">
            <v>12.57</v>
          </cell>
          <cell r="E612" t="str">
            <v>10.39</v>
          </cell>
          <cell r="F612" t="str">
            <v>22.96</v>
          </cell>
        </row>
        <row r="613">
          <cell r="A613" t="str">
            <v>141100</v>
          </cell>
          <cell r="B613" t="str">
            <v>Alvenaria com bloco de concreto estrutural</v>
          </cell>
        </row>
        <row r="614">
          <cell r="A614" t="str">
            <v>141102</v>
          </cell>
          <cell r="B614" t="str">
            <v>Alvenaria de elevacao em  bloco de concreto estrutural de 14cm</v>
          </cell>
          <cell r="C614" t="str">
            <v>m2</v>
          </cell>
          <cell r="D614" t="str">
            <v>11.47</v>
          </cell>
          <cell r="E614" t="str">
            <v>6.44</v>
          </cell>
          <cell r="F614" t="str">
            <v>17.91</v>
          </cell>
        </row>
        <row r="615">
          <cell r="A615" t="str">
            <v>141106</v>
          </cell>
          <cell r="B615" t="str">
            <v>Alvenaria de elevacao em  bloco de concreto estrutural de 19cm</v>
          </cell>
          <cell r="C615" t="str">
            <v>m2</v>
          </cell>
          <cell r="D615" t="str">
            <v>15.10</v>
          </cell>
          <cell r="E615" t="str">
            <v>6.77</v>
          </cell>
          <cell r="F615" t="str">
            <v>21.87</v>
          </cell>
        </row>
        <row r="616">
          <cell r="A616" t="str">
            <v>141500</v>
          </cell>
          <cell r="B616" t="str">
            <v>Alvenaria de concreto celular</v>
          </cell>
        </row>
        <row r="617">
          <cell r="A617" t="str">
            <v>141502</v>
          </cell>
          <cell r="B617" t="str">
            <v>Alvenaria em  chapas de concreto celular armada de 7cm</v>
          </cell>
          <cell r="C617" t="str">
            <v>m2</v>
          </cell>
          <cell r="D617" t="str">
            <v>30.00</v>
          </cell>
          <cell r="E617" t="str">
            <v>3.15</v>
          </cell>
          <cell r="F617" t="str">
            <v>33.15</v>
          </cell>
        </row>
        <row r="618">
          <cell r="A618" t="str">
            <v>141504</v>
          </cell>
          <cell r="B618" t="str">
            <v>Alvenaria em  chapas de concreto celular armada de 10cm</v>
          </cell>
          <cell r="C618" t="str">
            <v>m2</v>
          </cell>
          <cell r="D618" t="str">
            <v>36.68</v>
          </cell>
          <cell r="E618" t="str">
            <v>3.79</v>
          </cell>
          <cell r="F618" t="str">
            <v>40.47</v>
          </cell>
        </row>
        <row r="619">
          <cell r="A619" t="str">
            <v>141506</v>
          </cell>
          <cell r="B619" t="str">
            <v>Alvenaria em  bloco de concreto celular de 10 cm</v>
          </cell>
          <cell r="C619" t="str">
            <v>m2</v>
          </cell>
          <cell r="D619" t="str">
            <v>11.49</v>
          </cell>
          <cell r="E619" t="str">
            <v>3.97</v>
          </cell>
          <cell r="F619" t="str">
            <v>15.46</v>
          </cell>
        </row>
        <row r="620">
          <cell r="A620" t="str">
            <v>141510</v>
          </cell>
          <cell r="B620" t="str">
            <v>Alvenaria em  bloco de concreto celular de 12,5cm</v>
          </cell>
          <cell r="C620" t="str">
            <v>m2</v>
          </cell>
          <cell r="D620" t="str">
            <v>16.77</v>
          </cell>
          <cell r="E620" t="str">
            <v>3.97</v>
          </cell>
          <cell r="F620" t="str">
            <v>20.74</v>
          </cell>
        </row>
        <row r="621">
          <cell r="A621" t="str">
            <v>141512</v>
          </cell>
          <cell r="B621" t="str">
            <v>Alvenaria em  bloco de concreto celular de 15cm</v>
          </cell>
          <cell r="C621" t="str">
            <v>m2</v>
          </cell>
          <cell r="D621" t="str">
            <v>20.49</v>
          </cell>
          <cell r="E621" t="str">
            <v>4.14</v>
          </cell>
          <cell r="F621" t="str">
            <v>24.63</v>
          </cell>
        </row>
        <row r="622">
          <cell r="A622" t="str">
            <v>141514</v>
          </cell>
          <cell r="B622" t="str">
            <v>Alvenaria em  bloco de concreto celular de 20cm</v>
          </cell>
          <cell r="C622" t="str">
            <v>m2</v>
          </cell>
          <cell r="D622" t="str">
            <v>27.42</v>
          </cell>
          <cell r="E622" t="str">
            <v>4.14</v>
          </cell>
          <cell r="F622" t="str">
            <v>31.56</v>
          </cell>
        </row>
        <row r="623">
          <cell r="A623" t="str">
            <v>142000</v>
          </cell>
          <cell r="B623" t="str">
            <v>Pecas moldadas no local (vergas, pilaretes,etc)</v>
          </cell>
        </row>
        <row r="624">
          <cell r="A624" t="str">
            <v>142001</v>
          </cell>
          <cell r="B624" t="str">
            <v>Vergas, contravergas e pilares de concreto armado</v>
          </cell>
          <cell r="C624" t="str">
            <v>m3</v>
          </cell>
          <cell r="D624" t="str">
            <v>114.21</v>
          </cell>
          <cell r="E624" t="str">
            <v>123.17</v>
          </cell>
          <cell r="F624" t="str">
            <v>237.38</v>
          </cell>
        </row>
        <row r="625">
          <cell r="A625" t="str">
            <v>142500</v>
          </cell>
          <cell r="B625" t="str">
            <v>Alvenaria e fechamento com vidro</v>
          </cell>
        </row>
        <row r="626">
          <cell r="A626" t="str">
            <v>142502</v>
          </cell>
          <cell r="B626" t="str">
            <v>Alvenaria em  bloco de vidro</v>
          </cell>
          <cell r="C626" t="str">
            <v>m2</v>
          </cell>
          <cell r="D626" t="str">
            <v>199.34</v>
          </cell>
          <cell r="E626" t="str">
            <v>17.03</v>
          </cell>
          <cell r="F626" t="str">
            <v>216.37</v>
          </cell>
        </row>
        <row r="627">
          <cell r="A627" t="str">
            <v>142504</v>
          </cell>
          <cell r="B627" t="str">
            <v>Alvenaria em  bloco de vidro e armacao</v>
          </cell>
          <cell r="C627" t="str">
            <v>m2</v>
          </cell>
          <cell r="D627" t="str">
            <v>199.73</v>
          </cell>
          <cell r="E627" t="str">
            <v>17.03</v>
          </cell>
          <cell r="F627" t="str">
            <v>216.76</v>
          </cell>
        </row>
        <row r="628">
          <cell r="A628" t="str">
            <v>142506</v>
          </cell>
          <cell r="B628" t="str">
            <v>Alvenaria em  bloco de vidro ventilacao e armacao</v>
          </cell>
          <cell r="C628" t="str">
            <v>m2</v>
          </cell>
          <cell r="D628" t="str">
            <v>90.98</v>
          </cell>
          <cell r="E628" t="str">
            <v>17.03</v>
          </cell>
          <cell r="F628" t="str">
            <v>108.01</v>
          </cell>
        </row>
        <row r="629">
          <cell r="A629" t="str">
            <v>142800</v>
          </cell>
          <cell r="B629" t="str">
            <v>Elementos vazados (concreto, ceramica e vidros)</v>
          </cell>
        </row>
        <row r="630">
          <cell r="A630" t="str">
            <v>142802</v>
          </cell>
          <cell r="B630" t="str">
            <v>Elemento vazado de tijolos ceramicos comum</v>
          </cell>
          <cell r="C630" t="str">
            <v>m2</v>
          </cell>
          <cell r="D630" t="str">
            <v>7.36</v>
          </cell>
          <cell r="E630" t="str">
            <v>13.39</v>
          </cell>
          <cell r="F630" t="str">
            <v>20.75</v>
          </cell>
        </row>
        <row r="631">
          <cell r="A631" t="str">
            <v>142804</v>
          </cell>
          <cell r="B631" t="str">
            <v>Elemento vazado NEO REX no. 17a - 30x30x10</v>
          </cell>
          <cell r="C631" t="str">
            <v>m2</v>
          </cell>
          <cell r="D631" t="str">
            <v>17.89</v>
          </cell>
          <cell r="E631" t="str">
            <v>11.74</v>
          </cell>
          <cell r="F631" t="str">
            <v>29.63</v>
          </cell>
        </row>
        <row r="632">
          <cell r="A632" t="str">
            <v>142806</v>
          </cell>
          <cell r="B632" t="str">
            <v>Elemento vazado NEO REX no. 59 - 40x10x10 (aletas)</v>
          </cell>
          <cell r="C632" t="str">
            <v>m2</v>
          </cell>
          <cell r="D632" t="str">
            <v>25.50</v>
          </cell>
          <cell r="E632" t="str">
            <v>11.74</v>
          </cell>
          <cell r="F632" t="str">
            <v>37.24</v>
          </cell>
        </row>
        <row r="633">
          <cell r="A633" t="str">
            <v>142810</v>
          </cell>
          <cell r="B633" t="str">
            <v>Veneziana de vidro tipo CAPELINHA</v>
          </cell>
          <cell r="C633" t="str">
            <v>m2</v>
          </cell>
          <cell r="D633" t="str">
            <v>141.62</v>
          </cell>
          <cell r="E633" t="str">
            <v>25.55</v>
          </cell>
          <cell r="F633" t="str">
            <v>167.17</v>
          </cell>
        </row>
        <row r="634">
          <cell r="A634" t="str">
            <v>142812</v>
          </cell>
          <cell r="B634" t="str">
            <v>Veneziana de vidro tipo RIO</v>
          </cell>
          <cell r="C634" t="str">
            <v>m2</v>
          </cell>
          <cell r="D634" t="str">
            <v>126.62</v>
          </cell>
          <cell r="E634" t="str">
            <v>25.55</v>
          </cell>
          <cell r="F634" t="str">
            <v>152.17</v>
          </cell>
        </row>
        <row r="635">
          <cell r="A635" t="str">
            <v>142814</v>
          </cell>
          <cell r="B635" t="str">
            <v>Veneziana de vidro tipo IBRAVIR</v>
          </cell>
          <cell r="C635" t="str">
            <v>m2</v>
          </cell>
          <cell r="D635" t="str">
            <v>129.76</v>
          </cell>
          <cell r="E635" t="str">
            <v>17.03</v>
          </cell>
          <cell r="F635" t="str">
            <v>146.79</v>
          </cell>
        </row>
        <row r="636">
          <cell r="A636" t="str">
            <v>143000</v>
          </cell>
          <cell r="B636" t="str">
            <v>Divisoria</v>
          </cell>
        </row>
        <row r="637">
          <cell r="A637" t="str">
            <v>143002</v>
          </cell>
          <cell r="B637" t="str">
            <v>Divisoria em  placas revestida em  granilite com 3cm</v>
          </cell>
          <cell r="C637" t="str">
            <v>m2</v>
          </cell>
          <cell r="D637" t="str">
            <v>61.96</v>
          </cell>
          <cell r="E637" t="str">
            <v>8.36</v>
          </cell>
          <cell r="F637" t="str">
            <v>70.32</v>
          </cell>
        </row>
        <row r="638">
          <cell r="A638" t="str">
            <v>143003</v>
          </cell>
          <cell r="B638" t="str">
            <v>Divisoria em  placas revestida em  granilite com 5cm</v>
          </cell>
          <cell r="C638" t="str">
            <v>m2</v>
          </cell>
          <cell r="D638" t="str">
            <v>69.52</v>
          </cell>
          <cell r="E638" t="str">
            <v>8.36</v>
          </cell>
          <cell r="F638" t="str">
            <v>77.88</v>
          </cell>
        </row>
        <row r="639">
          <cell r="A639" t="str">
            <v>143008</v>
          </cell>
          <cell r="B639" t="str">
            <v>Divisao para mictorio em  placas de marmore branco com 3cm</v>
          </cell>
          <cell r="C639" t="str">
            <v>m2</v>
          </cell>
          <cell r="D639" t="str">
            <v>68.44</v>
          </cell>
          <cell r="E639" t="str">
            <v>25.77</v>
          </cell>
          <cell r="F639" t="str">
            <v>94.21</v>
          </cell>
        </row>
        <row r="640">
          <cell r="A640" t="str">
            <v>143010</v>
          </cell>
          <cell r="B640" t="str">
            <v>Divisoria cega tipo DIVILUX acabamento alquidico com 3,5cm</v>
          </cell>
          <cell r="C640" t="str">
            <v>m2</v>
          </cell>
          <cell r="D640" t="str">
            <v>34.33</v>
          </cell>
          <cell r="E640" t="str">
            <v>0.00</v>
          </cell>
          <cell r="F640" t="str">
            <v>34.33</v>
          </cell>
        </row>
        <row r="641">
          <cell r="A641" t="str">
            <v>143500</v>
          </cell>
          <cell r="B641" t="str">
            <v>Alvenaria de pedra</v>
          </cell>
        </row>
        <row r="642">
          <cell r="A642" t="str">
            <v>143501</v>
          </cell>
          <cell r="B642" t="str">
            <v>Alvenaria de pedra aparelhada</v>
          </cell>
          <cell r="C642" t="str">
            <v>m3</v>
          </cell>
          <cell r="D642" t="str">
            <v>32.16</v>
          </cell>
          <cell r="E642" t="str">
            <v>39.28</v>
          </cell>
          <cell r="F642" t="str">
            <v>71.44</v>
          </cell>
        </row>
        <row r="643">
          <cell r="A643">
            <v>144000</v>
          </cell>
          <cell r="B643" t="str">
            <v>Reparos, conservacoes e complementos</v>
          </cell>
        </row>
        <row r="644">
          <cell r="A644" t="str">
            <v>144002</v>
          </cell>
          <cell r="B644" t="str">
            <v>Recolocacao de divisorias em  chapas entarugada</v>
          </cell>
          <cell r="C644" t="str">
            <v>m2</v>
          </cell>
          <cell r="D644" t="str">
            <v>0.29</v>
          </cell>
          <cell r="E644" t="str">
            <v>16.33</v>
          </cell>
          <cell r="F644" t="str">
            <v>16.62</v>
          </cell>
        </row>
        <row r="645">
          <cell r="A645" t="str">
            <v>144004</v>
          </cell>
          <cell r="B645" t="str">
            <v>Recolocacao de divisorias em  chapa com montantes metalicas</v>
          </cell>
          <cell r="C645" t="str">
            <v>m2</v>
          </cell>
          <cell r="D645" t="str">
            <v>0.00</v>
          </cell>
          <cell r="E645" t="str">
            <v>6.53</v>
          </cell>
          <cell r="F645" t="str">
            <v>6.53</v>
          </cell>
        </row>
        <row r="646">
          <cell r="A646" t="str">
            <v>150000</v>
          </cell>
          <cell r="B646" t="str">
            <v>Estrutura  em  madeira, ferro, aluminio e concreto</v>
          </cell>
        </row>
        <row r="647">
          <cell r="A647" t="str">
            <v>150100</v>
          </cell>
          <cell r="B647" t="str">
            <v>Estrutura em madeira para cobertura</v>
          </cell>
        </row>
        <row r="648">
          <cell r="A648" t="str">
            <v>150101</v>
          </cell>
          <cell r="B648" t="str">
            <v>Estrutura madeira tesourada, telhas ceramicas - vaos ate 7.00m</v>
          </cell>
          <cell r="C648" t="str">
            <v>m2</v>
          </cell>
          <cell r="D648" t="str">
            <v>8.88</v>
          </cell>
          <cell r="E648" t="str">
            <v>8.16</v>
          </cell>
          <cell r="F648" t="str">
            <v>17.04</v>
          </cell>
        </row>
        <row r="649">
          <cell r="A649" t="str">
            <v>150102</v>
          </cell>
          <cell r="B649" t="str">
            <v>Estrutura madeira tesourada, telhas ceramicas - vaos de 7.01 a 10.00m</v>
          </cell>
          <cell r="C649" t="str">
            <v>m2</v>
          </cell>
          <cell r="D649" t="str">
            <v>9.50</v>
          </cell>
          <cell r="E649" t="str">
            <v>8.47</v>
          </cell>
          <cell r="F649" t="str">
            <v>17.97</v>
          </cell>
        </row>
        <row r="650">
          <cell r="A650" t="str">
            <v>150103</v>
          </cell>
          <cell r="B650" t="str">
            <v>Estrutura madeira tesourada, telhas ceramicas - vaos de 10.01 a 13.00m</v>
          </cell>
          <cell r="C650" t="str">
            <v>m2</v>
          </cell>
          <cell r="D650" t="str">
            <v>10.13</v>
          </cell>
          <cell r="E650" t="str">
            <v>8.80</v>
          </cell>
          <cell r="F650" t="str">
            <v>18.93</v>
          </cell>
        </row>
        <row r="651">
          <cell r="A651" t="str">
            <v>150104</v>
          </cell>
          <cell r="B651" t="str">
            <v>Estrutura madeira tesourada, telhas ceramicas - vaos de 13.01 a 18.00m</v>
          </cell>
          <cell r="C651" t="str">
            <v>m2</v>
          </cell>
          <cell r="D651" t="str">
            <v>11.10</v>
          </cell>
          <cell r="E651" t="str">
            <v>9.44</v>
          </cell>
          <cell r="F651" t="str">
            <v>20.54</v>
          </cell>
        </row>
        <row r="652">
          <cell r="A652" t="str">
            <v>150111</v>
          </cell>
          <cell r="B652" t="str">
            <v>Estrutura madeira tesourada, telhas perfil ondulado - vaos ate 7.00m</v>
          </cell>
          <cell r="C652" t="str">
            <v>m2</v>
          </cell>
          <cell r="D652" t="str">
            <v>6.31</v>
          </cell>
          <cell r="E652" t="str">
            <v>6.17</v>
          </cell>
          <cell r="F652" t="str">
            <v>12.48</v>
          </cell>
        </row>
        <row r="653">
          <cell r="A653" t="str">
            <v>150112</v>
          </cell>
          <cell r="B653" t="str">
            <v>Estrutura madeira tesourada, telhas perfil ondulado - vaos 7.01 a 10.00m</v>
          </cell>
          <cell r="C653" t="str">
            <v>m2</v>
          </cell>
          <cell r="D653" t="str">
            <v>6.94</v>
          </cell>
          <cell r="E653" t="str">
            <v>6.53</v>
          </cell>
          <cell r="F653" t="str">
            <v>13.47</v>
          </cell>
        </row>
        <row r="654">
          <cell r="A654" t="str">
            <v>150113</v>
          </cell>
          <cell r="B654" t="str">
            <v>Estrutura madeira tesourada, telhas perfil ondulado - vaos 10.01 a 13.00m</v>
          </cell>
          <cell r="C654" t="str">
            <v>m2</v>
          </cell>
          <cell r="D654" t="str">
            <v>7.57</v>
          </cell>
          <cell r="E654" t="str">
            <v>6.84</v>
          </cell>
          <cell r="F654" t="str">
            <v>14.41</v>
          </cell>
        </row>
        <row r="655">
          <cell r="A655" t="str">
            <v>150114</v>
          </cell>
          <cell r="B655" t="str">
            <v>Estrutura madeira tesourada, telhas perfil ondulado - vaos 13.01 a 18.00m</v>
          </cell>
          <cell r="C655" t="str">
            <v>m2</v>
          </cell>
          <cell r="D655" t="str">
            <v>8.25</v>
          </cell>
          <cell r="E655" t="str">
            <v>7.48</v>
          </cell>
          <cell r="F655" t="str">
            <v>15.73</v>
          </cell>
        </row>
        <row r="656">
          <cell r="A656" t="str">
            <v>150121</v>
          </cell>
          <cell r="B656" t="str">
            <v>Estrutura pontaletada para telhas ceramicas</v>
          </cell>
          <cell r="C656" t="str">
            <v>m2</v>
          </cell>
          <cell r="D656" t="str">
            <v>6.27</v>
          </cell>
          <cell r="E656" t="str">
            <v>7.81</v>
          </cell>
          <cell r="F656" t="str">
            <v>14.08</v>
          </cell>
        </row>
        <row r="657">
          <cell r="A657" t="str">
            <v>150122</v>
          </cell>
          <cell r="B657" t="str">
            <v>Estrutura pontaletada para telhas onduladas</v>
          </cell>
          <cell r="C657" t="str">
            <v>m2</v>
          </cell>
          <cell r="D657" t="str">
            <v>4.68</v>
          </cell>
          <cell r="E657" t="str">
            <v>5.84</v>
          </cell>
          <cell r="F657" t="str">
            <v>10.52</v>
          </cell>
        </row>
        <row r="658">
          <cell r="A658" t="str">
            <v>150131</v>
          </cell>
          <cell r="B658" t="str">
            <v>Estrutura em  tercas para telhas ceramicas</v>
          </cell>
          <cell r="C658" t="str">
            <v>m2</v>
          </cell>
          <cell r="D658" t="str">
            <v>4.87</v>
          </cell>
          <cell r="E658" t="str">
            <v>4.21</v>
          </cell>
          <cell r="F658" t="str">
            <v>9.08</v>
          </cell>
        </row>
        <row r="659">
          <cell r="A659" t="str">
            <v>150132</v>
          </cell>
          <cell r="B659" t="str">
            <v>Estrutura em  tercas para telhas perfil qualquer</v>
          </cell>
          <cell r="C659" t="str">
            <v>m2</v>
          </cell>
          <cell r="D659" t="str">
            <v>1.76</v>
          </cell>
          <cell r="E659" t="str">
            <v>0.81</v>
          </cell>
          <cell r="F659" t="str">
            <v>2.57</v>
          </cell>
        </row>
        <row r="660">
          <cell r="A660" t="str">
            <v>150133</v>
          </cell>
          <cell r="B660" t="str">
            <v>Estrutura em  tercas para telhas perfil trapezoidais</v>
          </cell>
          <cell r="C660" t="str">
            <v>m2</v>
          </cell>
          <cell r="D660" t="str">
            <v>1.11</v>
          </cell>
          <cell r="E660" t="str">
            <v>0.81</v>
          </cell>
          <cell r="F660" t="str">
            <v>1.92</v>
          </cell>
        </row>
        <row r="661">
          <cell r="A661" t="str">
            <v>150300</v>
          </cell>
          <cell r="B661" t="str">
            <v>Estrutura em  aco</v>
          </cell>
        </row>
        <row r="662">
          <cell r="A662" t="str">
            <v>150301</v>
          </cell>
          <cell r="B662" t="str">
            <v>Fornecimento de material para estrutura metalica em  aco comum</v>
          </cell>
          <cell r="C662" t="str">
            <v>kg</v>
          </cell>
          <cell r="D662" t="str">
            <v>1.90</v>
          </cell>
          <cell r="E662" t="str">
            <v>0.00</v>
          </cell>
          <cell r="F662" t="str">
            <v>1.90</v>
          </cell>
        </row>
        <row r="663">
          <cell r="A663" t="str">
            <v>150302</v>
          </cell>
          <cell r="B663" t="str">
            <v>Beneficiamento e montagem de estrutura metalica em  aco comum</v>
          </cell>
          <cell r="C663" t="str">
            <v>kg</v>
          </cell>
          <cell r="D663" t="str">
            <v>1.23</v>
          </cell>
          <cell r="E663" t="str">
            <v>0.00</v>
          </cell>
          <cell r="F663" t="str">
            <v>1.23</v>
          </cell>
        </row>
        <row r="664">
          <cell r="A664" t="str">
            <v>152000</v>
          </cell>
          <cell r="B664" t="str">
            <v>Reparos, conservacoes e complementos</v>
          </cell>
        </row>
        <row r="665">
          <cell r="A665" t="str">
            <v>152002</v>
          </cell>
          <cell r="B665" t="str">
            <v>Fornecimento de pecas diversas para estrutura em  madeira</v>
          </cell>
          <cell r="C665" t="str">
            <v>m3</v>
          </cell>
          <cell r="D665" t="str">
            <v>286.38</v>
          </cell>
          <cell r="E665" t="str">
            <v>293.97</v>
          </cell>
          <cell r="F665" t="str">
            <v>580.35</v>
          </cell>
        </row>
        <row r="666">
          <cell r="A666" t="str">
            <v>152004</v>
          </cell>
          <cell r="B666" t="str">
            <v>Recolocacao de pecas lineares em  madeira com secao ate 60cm2</v>
          </cell>
          <cell r="C666" t="str">
            <v>m</v>
          </cell>
          <cell r="D666" t="str">
            <v>0.01</v>
          </cell>
          <cell r="E666" t="str">
            <v>0.88</v>
          </cell>
          <cell r="F666" t="str">
            <v>0.89</v>
          </cell>
        </row>
        <row r="667">
          <cell r="A667" t="str">
            <v>152006</v>
          </cell>
          <cell r="B667" t="str">
            <v>Recolocacao de pecas lineares em  madeira com secao superior a 60cm2</v>
          </cell>
          <cell r="C667" t="str">
            <v>m</v>
          </cell>
          <cell r="D667" t="str">
            <v>0.03</v>
          </cell>
          <cell r="E667" t="str">
            <v>2.38</v>
          </cell>
          <cell r="F667" t="str">
            <v>2.41</v>
          </cell>
        </row>
        <row r="668">
          <cell r="A668" t="str">
            <v>160000</v>
          </cell>
          <cell r="B668" t="str">
            <v>Telhamento e protecao</v>
          </cell>
        </row>
        <row r="669">
          <cell r="A669" t="str">
            <v>160100</v>
          </cell>
          <cell r="B669" t="str">
            <v>Telhamento em  aluminio</v>
          </cell>
        </row>
        <row r="670">
          <cell r="A670" t="str">
            <v>160104</v>
          </cell>
          <cell r="B670" t="str">
            <v>Telhamento em  aluminio natural perfil ondulado de  0,70mm</v>
          </cell>
          <cell r="C670" t="str">
            <v>m2</v>
          </cell>
          <cell r="D670" t="str">
            <v>13.22</v>
          </cell>
          <cell r="E670" t="str">
            <v>2.58</v>
          </cell>
          <cell r="F670" t="str">
            <v>15.80</v>
          </cell>
        </row>
        <row r="671">
          <cell r="A671" t="str">
            <v>160106</v>
          </cell>
          <cell r="B671" t="str">
            <v>Telhamento em  aluminio natural perfil trapezoidal de  0,50mm</v>
          </cell>
          <cell r="C671" t="str">
            <v>m2</v>
          </cell>
          <cell r="D671" t="str">
            <v>7.36</v>
          </cell>
          <cell r="E671" t="str">
            <v>2.58</v>
          </cell>
          <cell r="F671" t="str">
            <v>9.94</v>
          </cell>
        </row>
        <row r="672">
          <cell r="A672" t="str">
            <v>160130</v>
          </cell>
          <cell r="B672" t="str">
            <v>Cumeeira aluminio natural perfil ondulado de 0,80mm</v>
          </cell>
          <cell r="C672" t="str">
            <v>m</v>
          </cell>
          <cell r="D672" t="str">
            <v>9.58</v>
          </cell>
          <cell r="E672" t="str">
            <v>1.28</v>
          </cell>
          <cell r="F672" t="str">
            <v>10.86</v>
          </cell>
        </row>
        <row r="673">
          <cell r="A673" t="str">
            <v>160132</v>
          </cell>
          <cell r="B673" t="str">
            <v>Cumeeira-shed aluminio natural perfil ondulado de 0,80mm e aba de 200mm</v>
          </cell>
          <cell r="C673" t="str">
            <v>m</v>
          </cell>
          <cell r="D673" t="str">
            <v>8.19</v>
          </cell>
          <cell r="E673" t="str">
            <v>1.28</v>
          </cell>
          <cell r="F673" t="str">
            <v>9.47</v>
          </cell>
        </row>
        <row r="674">
          <cell r="A674" t="str">
            <v>160134</v>
          </cell>
          <cell r="B674" t="str">
            <v>Cumeeira aluminio natural perfil trapezoidal de 0,80mm</v>
          </cell>
          <cell r="C674" t="str">
            <v>m</v>
          </cell>
          <cell r="D674" t="str">
            <v>6.78</v>
          </cell>
          <cell r="E674" t="str">
            <v>0.75</v>
          </cell>
          <cell r="F674" t="str">
            <v>7.53</v>
          </cell>
        </row>
        <row r="675">
          <cell r="A675" t="str">
            <v>160200</v>
          </cell>
          <cell r="B675" t="str">
            <v>Telhamento em  barro</v>
          </cell>
        </row>
        <row r="676">
          <cell r="A676" t="str">
            <v>160202</v>
          </cell>
          <cell r="B676" t="str">
            <v>Telhas de barro tipo FRANCESA</v>
          </cell>
          <cell r="C676" t="str">
            <v>m2</v>
          </cell>
          <cell r="D676" t="str">
            <v>5.28</v>
          </cell>
          <cell r="E676" t="str">
            <v>4.67</v>
          </cell>
          <cell r="F676" t="str">
            <v>9.95</v>
          </cell>
        </row>
        <row r="677">
          <cell r="A677" t="str">
            <v>160204</v>
          </cell>
          <cell r="B677" t="str">
            <v>Telhas de barro COLONIAL/PAULISTINHA</v>
          </cell>
          <cell r="C677" t="str">
            <v>m2</v>
          </cell>
          <cell r="D677" t="str">
            <v>8.70</v>
          </cell>
          <cell r="E677" t="str">
            <v>8.12</v>
          </cell>
          <cell r="F677" t="str">
            <v>16.82</v>
          </cell>
        </row>
        <row r="678">
          <cell r="A678" t="str">
            <v>160206</v>
          </cell>
          <cell r="B678" t="str">
            <v>Telhas de barro tipo PLAN</v>
          </cell>
          <cell r="C678" t="str">
            <v>m2</v>
          </cell>
          <cell r="D678" t="str">
            <v>6.48</v>
          </cell>
          <cell r="E678" t="str">
            <v>7.01</v>
          </cell>
          <cell r="F678" t="str">
            <v>13.49</v>
          </cell>
        </row>
        <row r="679">
          <cell r="A679" t="str">
            <v>160212</v>
          </cell>
          <cell r="B679" t="str">
            <v>Embocamento de beiral em  telhas de barro</v>
          </cell>
          <cell r="C679" t="str">
            <v>m</v>
          </cell>
          <cell r="D679" t="str">
            <v>0.13</v>
          </cell>
          <cell r="E679" t="str">
            <v>2.05</v>
          </cell>
          <cell r="F679" t="str">
            <v>2.18</v>
          </cell>
        </row>
        <row r="680">
          <cell r="A680" t="str">
            <v>160222</v>
          </cell>
          <cell r="B680" t="str">
            <v>Cumeeira e espigao de barro embocados tipo FRANCESA</v>
          </cell>
          <cell r="C680" t="str">
            <v>m</v>
          </cell>
          <cell r="D680" t="str">
            <v>3.03</v>
          </cell>
          <cell r="E680" t="str">
            <v>2.56</v>
          </cell>
          <cell r="F680" t="str">
            <v>5.59</v>
          </cell>
        </row>
        <row r="681">
          <cell r="A681" t="str">
            <v>160224</v>
          </cell>
          <cell r="B681" t="str">
            <v>Cumeeira e espigao de barro embocados tipo PAULISTINHA</v>
          </cell>
          <cell r="C681" t="str">
            <v>m</v>
          </cell>
          <cell r="D681" t="str">
            <v>3.03</v>
          </cell>
          <cell r="E681" t="str">
            <v>2.56</v>
          </cell>
          <cell r="F681" t="str">
            <v>5.59</v>
          </cell>
        </row>
        <row r="682">
          <cell r="A682" t="str">
            <v>160226</v>
          </cell>
          <cell r="B682" t="str">
            <v>Cumeeira e espigao de barro embocados tipo PLAN</v>
          </cell>
          <cell r="C682" t="str">
            <v>m</v>
          </cell>
          <cell r="D682" t="str">
            <v>1.99</v>
          </cell>
          <cell r="E682" t="str">
            <v>2.56</v>
          </cell>
          <cell r="F682" t="str">
            <v>4.55</v>
          </cell>
        </row>
        <row r="683">
          <cell r="A683" t="str">
            <v>160400</v>
          </cell>
          <cell r="B683" t="str">
            <v>Telhamento em  F'C', perfil ondulado, maxiplac ou modulado</v>
          </cell>
        </row>
        <row r="684">
          <cell r="A684" t="str">
            <v>160401</v>
          </cell>
          <cell r="B684" t="str">
            <v>Telhamento em  F'C' - perfil ondulado de 6mm</v>
          </cell>
          <cell r="C684" t="str">
            <v>m2</v>
          </cell>
          <cell r="D684" t="str">
            <v>7.26</v>
          </cell>
          <cell r="E684" t="str">
            <v>2.58</v>
          </cell>
          <cell r="F684" t="str">
            <v>9.84</v>
          </cell>
        </row>
        <row r="685">
          <cell r="A685" t="str">
            <v>160402</v>
          </cell>
          <cell r="B685" t="str">
            <v>Telhamento em  F'C' - perfil ondulado de 8mm</v>
          </cell>
          <cell r="C685" t="str">
            <v>m2</v>
          </cell>
          <cell r="D685" t="str">
            <v>9.36</v>
          </cell>
          <cell r="E685" t="str">
            <v>2.58</v>
          </cell>
          <cell r="F685" t="str">
            <v>11.94</v>
          </cell>
        </row>
        <row r="686">
          <cell r="A686" t="str">
            <v>160403</v>
          </cell>
          <cell r="B686" t="str">
            <v>Chapa para claraboia em  F'C' - perfil ondulado</v>
          </cell>
          <cell r="C686" t="str">
            <v>un</v>
          </cell>
          <cell r="D686" t="str">
            <v>28.13</v>
          </cell>
          <cell r="E686" t="str">
            <v>3.26</v>
          </cell>
          <cell r="F686" t="str">
            <v>31.39</v>
          </cell>
        </row>
        <row r="687">
          <cell r="A687" t="str">
            <v>160404</v>
          </cell>
          <cell r="B687" t="str">
            <v>Arestas em  F'C' - perfil ondulado</v>
          </cell>
          <cell r="C687" t="str">
            <v>m</v>
          </cell>
          <cell r="D687" t="str">
            <v>18.71</v>
          </cell>
          <cell r="E687" t="str">
            <v>1.28</v>
          </cell>
          <cell r="F687" t="str">
            <v>19.99</v>
          </cell>
        </row>
        <row r="688">
          <cell r="A688" t="str">
            <v>160405</v>
          </cell>
          <cell r="B688" t="str">
            <v>Cumeeira normal em  F'C' - perfil ondulado</v>
          </cell>
          <cell r="C688" t="str">
            <v>m</v>
          </cell>
          <cell r="D688" t="str">
            <v>14.42</v>
          </cell>
          <cell r="E688" t="str">
            <v>1.28</v>
          </cell>
          <cell r="F688" t="str">
            <v>15.70</v>
          </cell>
        </row>
        <row r="689">
          <cell r="A689" t="str">
            <v>160406</v>
          </cell>
          <cell r="B689" t="str">
            <v>Cumeeira articulada em  F'C' - perfil ondulado</v>
          </cell>
          <cell r="C689" t="str">
            <v>m</v>
          </cell>
          <cell r="D689" t="str">
            <v>19.79</v>
          </cell>
          <cell r="E689" t="str">
            <v>1.28</v>
          </cell>
          <cell r="F689" t="str">
            <v>21.07</v>
          </cell>
        </row>
        <row r="690">
          <cell r="A690" t="str">
            <v>160407</v>
          </cell>
          <cell r="B690" t="str">
            <v>Cumeeira shed em  F'C' - perfil ondulado</v>
          </cell>
          <cell r="C690" t="str">
            <v>m</v>
          </cell>
          <cell r="D690" t="str">
            <v>12.11</v>
          </cell>
          <cell r="E690" t="str">
            <v>1.28</v>
          </cell>
          <cell r="F690" t="str">
            <v>13.39</v>
          </cell>
        </row>
        <row r="691">
          <cell r="A691" t="str">
            <v>160408</v>
          </cell>
          <cell r="B691" t="str">
            <v>Espigao normal em  F'C' - perfil ondulado</v>
          </cell>
          <cell r="C691" t="str">
            <v>m</v>
          </cell>
          <cell r="D691" t="str">
            <v>10.73</v>
          </cell>
          <cell r="E691" t="str">
            <v>2.58</v>
          </cell>
          <cell r="F691" t="str">
            <v>13.31</v>
          </cell>
        </row>
        <row r="692">
          <cell r="A692" t="str">
            <v>160420</v>
          </cell>
          <cell r="B692" t="str">
            <v>Telhamento em  F'C' - perfil maxiplac de 6mm</v>
          </cell>
          <cell r="C692" t="str">
            <v>m2</v>
          </cell>
          <cell r="D692" t="str">
            <v>7.57</v>
          </cell>
          <cell r="E692" t="str">
            <v>2.58</v>
          </cell>
          <cell r="F692" t="str">
            <v>10.15</v>
          </cell>
        </row>
        <row r="693">
          <cell r="A693" t="str">
            <v>160421</v>
          </cell>
          <cell r="B693" t="str">
            <v>Telhamento em  F'C' - perfil maxiplac de 8mm</v>
          </cell>
          <cell r="C693" t="str">
            <v>m2</v>
          </cell>
          <cell r="D693" t="str">
            <v>14.75</v>
          </cell>
          <cell r="E693" t="str">
            <v>2.58</v>
          </cell>
          <cell r="F693" t="str">
            <v>17.33</v>
          </cell>
        </row>
        <row r="694">
          <cell r="A694" t="str">
            <v>160424</v>
          </cell>
          <cell r="B694" t="str">
            <v>Placa de ventilacao em  F'C' - perfil maxiplac</v>
          </cell>
          <cell r="C694" t="str">
            <v>un</v>
          </cell>
          <cell r="D694" t="str">
            <v>35.17</v>
          </cell>
          <cell r="E694" t="str">
            <v>3.26</v>
          </cell>
          <cell r="F694" t="str">
            <v>38.43</v>
          </cell>
        </row>
        <row r="695">
          <cell r="A695" t="str">
            <v>160430</v>
          </cell>
          <cell r="B695" t="str">
            <v>Telhamento em  F'C' - perfil modulado</v>
          </cell>
          <cell r="C695" t="str">
            <v>m2</v>
          </cell>
          <cell r="D695" t="str">
            <v>15.67</v>
          </cell>
          <cell r="E695" t="str">
            <v>2.84</v>
          </cell>
          <cell r="F695" t="str">
            <v>18.51</v>
          </cell>
        </row>
        <row r="696">
          <cell r="A696" t="str">
            <v>160432</v>
          </cell>
          <cell r="B696" t="str">
            <v>Cumeeira normal em  F'C' - perfil modulado</v>
          </cell>
          <cell r="C696" t="str">
            <v>m</v>
          </cell>
          <cell r="D696" t="str">
            <v>15.51</v>
          </cell>
          <cell r="E696" t="str">
            <v>1.28</v>
          </cell>
          <cell r="F696" t="str">
            <v>16.79</v>
          </cell>
        </row>
        <row r="697">
          <cell r="A697" t="str">
            <v>160433</v>
          </cell>
          <cell r="B697" t="str">
            <v>Cumeeiras articuladas em  F'C' - perfil modulado</v>
          </cell>
          <cell r="C697" t="str">
            <v>m</v>
          </cell>
          <cell r="D697" t="str">
            <v>24.71</v>
          </cell>
          <cell r="E697" t="str">
            <v>1.28</v>
          </cell>
          <cell r="F697" t="str">
            <v>25.99</v>
          </cell>
        </row>
        <row r="698">
          <cell r="A698" t="str">
            <v>160440</v>
          </cell>
          <cell r="B698" t="str">
            <v>Telhamento em  F'C' - perfil vogatex</v>
          </cell>
          <cell r="C698" t="str">
            <v>m2</v>
          </cell>
          <cell r="D698" t="str">
            <v>5.53</v>
          </cell>
          <cell r="E698" t="str">
            <v>1.65</v>
          </cell>
          <cell r="F698" t="str">
            <v>7.18</v>
          </cell>
        </row>
        <row r="699">
          <cell r="A699" t="str">
            <v>160441</v>
          </cell>
          <cell r="B699" t="str">
            <v>Cumeeira articulada em  F'C' - perfil vogatex</v>
          </cell>
          <cell r="C699" t="str">
            <v>m</v>
          </cell>
          <cell r="D699" t="str">
            <v>1.78</v>
          </cell>
          <cell r="E699" t="str">
            <v>0.77</v>
          </cell>
          <cell r="F699" t="str">
            <v>2.55</v>
          </cell>
        </row>
        <row r="700">
          <cell r="A700" t="str">
            <v>160442</v>
          </cell>
          <cell r="B700" t="str">
            <v>Espigao em  F'C' - perfil vogatex</v>
          </cell>
          <cell r="C700" t="str">
            <v>m</v>
          </cell>
          <cell r="D700" t="str">
            <v>6.63</v>
          </cell>
          <cell r="E700" t="str">
            <v>0.37</v>
          </cell>
          <cell r="F700" t="str">
            <v>7.00</v>
          </cell>
        </row>
        <row r="701">
          <cell r="A701" t="str">
            <v>160500</v>
          </cell>
          <cell r="B701" t="str">
            <v>Telhamento em  F'C', perfil trapezoidal</v>
          </cell>
        </row>
        <row r="702">
          <cell r="A702" t="str">
            <v>160502</v>
          </cell>
          <cell r="B702" t="str">
            <v>Cumeeira articulada em  F'C' - perfil trapezoidal de 49cm</v>
          </cell>
          <cell r="C702" t="str">
            <v>m</v>
          </cell>
          <cell r="D702" t="str">
            <v>25.52</v>
          </cell>
          <cell r="E702" t="str">
            <v>2.67</v>
          </cell>
          <cell r="F702" t="str">
            <v>28.19</v>
          </cell>
        </row>
        <row r="703">
          <cell r="A703" t="str">
            <v>160506</v>
          </cell>
          <cell r="B703" t="str">
            <v>Pingadeira em  F'C' - perfil trapezoidal de 49cm</v>
          </cell>
          <cell r="C703" t="str">
            <v>un</v>
          </cell>
          <cell r="D703" t="str">
            <v>0.09</v>
          </cell>
          <cell r="E703" t="str">
            <v>0.06</v>
          </cell>
          <cell r="F703" t="str">
            <v>0.15</v>
          </cell>
        </row>
        <row r="704">
          <cell r="A704" t="str">
            <v>160508</v>
          </cell>
          <cell r="B704" t="str">
            <v>Placa de ventilacao em  F'C' - perfil trapezoidal de 49cm</v>
          </cell>
          <cell r="C704" t="str">
            <v>un</v>
          </cell>
          <cell r="D704" t="str">
            <v>1.41</v>
          </cell>
          <cell r="E704" t="str">
            <v>1.28</v>
          </cell>
          <cell r="F704" t="str">
            <v>2.69</v>
          </cell>
        </row>
        <row r="705">
          <cell r="A705" t="str">
            <v>160510</v>
          </cell>
          <cell r="B705" t="str">
            <v>Tampao em  F'C'  - perfil trapezoidal de 49cm</v>
          </cell>
          <cell r="C705" t="str">
            <v>un</v>
          </cell>
          <cell r="D705" t="str">
            <v>4.34</v>
          </cell>
          <cell r="E705" t="str">
            <v>0.97</v>
          </cell>
          <cell r="F705" t="str">
            <v>5.31</v>
          </cell>
        </row>
        <row r="706">
          <cell r="A706" t="str">
            <v>160512</v>
          </cell>
          <cell r="B706" t="str">
            <v>Telhamento em  F'C' - perfil trapezoidal de 49cm</v>
          </cell>
          <cell r="C706" t="str">
            <v>m2</v>
          </cell>
          <cell r="D706" t="str">
            <v>18.27</v>
          </cell>
          <cell r="E706" t="str">
            <v>2.58</v>
          </cell>
          <cell r="F706" t="str">
            <v>20.85</v>
          </cell>
        </row>
        <row r="707">
          <cell r="A707" t="str">
            <v>160520</v>
          </cell>
          <cell r="B707" t="str">
            <v>Cumeeira articulada em  F'C' - perfis trapezoidais de 90cm</v>
          </cell>
          <cell r="C707" t="str">
            <v>m</v>
          </cell>
          <cell r="D707" t="str">
            <v>18.36</v>
          </cell>
          <cell r="E707" t="str">
            <v>1.43</v>
          </cell>
          <cell r="F707" t="str">
            <v>19.79</v>
          </cell>
        </row>
        <row r="708">
          <cell r="A708" t="str">
            <v>160522</v>
          </cell>
          <cell r="B708" t="str">
            <v>Cumeeira normal em  F'C' - perfis trapezoidais de 90cm</v>
          </cell>
          <cell r="C708" t="str">
            <v>m</v>
          </cell>
          <cell r="D708" t="str">
            <v>12.66</v>
          </cell>
          <cell r="E708" t="str">
            <v>1.43</v>
          </cell>
          <cell r="F708" t="str">
            <v>14.09</v>
          </cell>
        </row>
        <row r="709">
          <cell r="A709" t="str">
            <v>160524</v>
          </cell>
          <cell r="B709" t="str">
            <v>Placa de ventilacao F'C' - perfis trapezoidais de 90cm</v>
          </cell>
          <cell r="C709" t="str">
            <v>un</v>
          </cell>
          <cell r="D709" t="str">
            <v>1.53</v>
          </cell>
          <cell r="E709" t="str">
            <v>1.28</v>
          </cell>
          <cell r="F709" t="str">
            <v>2.81</v>
          </cell>
        </row>
        <row r="710">
          <cell r="A710" t="str">
            <v>160526</v>
          </cell>
          <cell r="B710" t="str">
            <v>Placa pingadeira em  F'C' - perfil trapezoidal de 90cm</v>
          </cell>
          <cell r="C710" t="str">
            <v>un</v>
          </cell>
          <cell r="D710" t="str">
            <v>5.33</v>
          </cell>
          <cell r="E710" t="str">
            <v>0.64</v>
          </cell>
          <cell r="F710" t="str">
            <v>5.97</v>
          </cell>
        </row>
        <row r="711">
          <cell r="A711" t="str">
            <v>160528</v>
          </cell>
          <cell r="B711" t="str">
            <v>Tampao em  F'C' - perfil trapezoidal de 90cm</v>
          </cell>
          <cell r="C711" t="str">
            <v>un</v>
          </cell>
          <cell r="D711" t="str">
            <v>3.64</v>
          </cell>
          <cell r="E711" t="str">
            <v>0.97</v>
          </cell>
          <cell r="F711" t="str">
            <v>4.61</v>
          </cell>
        </row>
        <row r="712">
          <cell r="A712" t="str">
            <v>160530</v>
          </cell>
          <cell r="B712" t="str">
            <v>Telhamento em  F'C' - perfil trapezoidal de 90cm</v>
          </cell>
          <cell r="C712" t="str">
            <v>m2</v>
          </cell>
          <cell r="D712" t="str">
            <v>12.99</v>
          </cell>
          <cell r="E712" t="str">
            <v>2.58</v>
          </cell>
          <cell r="F712" t="str">
            <v>15.57</v>
          </cell>
        </row>
        <row r="713">
          <cell r="A713" t="str">
            <v>160532</v>
          </cell>
          <cell r="B713" t="str">
            <v>Terminal de aba plana em  F'C' - perfil trapezoidal de 90cm</v>
          </cell>
          <cell r="C713" t="str">
            <v>un</v>
          </cell>
          <cell r="D713" t="str">
            <v>9.37</v>
          </cell>
          <cell r="E713" t="str">
            <v>0.64</v>
          </cell>
          <cell r="F713" t="str">
            <v>10.01</v>
          </cell>
        </row>
        <row r="714">
          <cell r="A714" t="str">
            <v>161000</v>
          </cell>
          <cell r="B714" t="str">
            <v>Telhamento em  madeira</v>
          </cell>
        </row>
        <row r="715">
          <cell r="A715" t="str">
            <v>161200</v>
          </cell>
          <cell r="B715" t="str">
            <v>Telhamento metalico comum</v>
          </cell>
        </row>
        <row r="716">
          <cell r="A716" t="str">
            <v>161202</v>
          </cell>
          <cell r="B716" t="str">
            <v>Telhamento em  aco galvanizado pintada - perfil ondulado esp. 0,5mm</v>
          </cell>
          <cell r="C716" t="str">
            <v>m2</v>
          </cell>
          <cell r="D716" t="str">
            <v>21.90</v>
          </cell>
          <cell r="E716" t="str">
            <v>2.58</v>
          </cell>
          <cell r="F716" t="str">
            <v>24.48</v>
          </cell>
        </row>
        <row r="717">
          <cell r="A717" t="str">
            <v>161204</v>
          </cell>
          <cell r="B717" t="str">
            <v>Telhamento em  aco pintada calandrado - perfil ondulado esp. 0,8mm</v>
          </cell>
          <cell r="C717" t="str">
            <v>m2</v>
          </cell>
          <cell r="D717" t="str">
            <v>34.81</v>
          </cell>
          <cell r="E717" t="str">
            <v>2.58</v>
          </cell>
          <cell r="F717" t="str">
            <v>37.39</v>
          </cell>
        </row>
        <row r="718">
          <cell r="A718" t="str">
            <v>161600</v>
          </cell>
          <cell r="B718" t="str">
            <v>Telhamento em  material sinteticas</v>
          </cell>
        </row>
        <row r="719">
          <cell r="A719" t="str">
            <v>161601</v>
          </cell>
          <cell r="B719" t="str">
            <v>Telhas onduladas de plastico - PVC translucidas</v>
          </cell>
          <cell r="C719" t="str">
            <v>m2</v>
          </cell>
          <cell r="D719" t="str">
            <v>13.88</v>
          </cell>
          <cell r="E719" t="str">
            <v>2.58</v>
          </cell>
          <cell r="F719" t="str">
            <v>16.46</v>
          </cell>
        </row>
        <row r="720">
          <cell r="A720" t="str">
            <v>161602</v>
          </cell>
          <cell r="B720" t="str">
            <v>Telhas onduladas de plastico - de PVC rigido opacas</v>
          </cell>
          <cell r="C720" t="str">
            <v>m2</v>
          </cell>
          <cell r="D720" t="str">
            <v>13.88</v>
          </cell>
          <cell r="E720" t="str">
            <v>2.58</v>
          </cell>
          <cell r="F720" t="str">
            <v>16.46</v>
          </cell>
        </row>
        <row r="721">
          <cell r="A721" t="str">
            <v>161610</v>
          </cell>
          <cell r="B721" t="str">
            <v>Telha de poliester (perfil da trapezoidal aluminio)</v>
          </cell>
          <cell r="C721" t="str">
            <v>m2</v>
          </cell>
          <cell r="D721" t="str">
            <v>16.79</v>
          </cell>
          <cell r="E721" t="str">
            <v>2.58</v>
          </cell>
          <cell r="F721" t="str">
            <v>19.37</v>
          </cell>
        </row>
        <row r="722">
          <cell r="A722" t="str">
            <v>161612</v>
          </cell>
          <cell r="B722" t="str">
            <v>Telha de poliester (perfil da ondulada aluminio)</v>
          </cell>
          <cell r="C722" t="str">
            <v>m2</v>
          </cell>
          <cell r="D722" t="str">
            <v>15.46</v>
          </cell>
          <cell r="E722" t="str">
            <v>2.58</v>
          </cell>
          <cell r="F722" t="str">
            <v>18.04</v>
          </cell>
        </row>
        <row r="723">
          <cell r="A723" t="str">
            <v>161614</v>
          </cell>
          <cell r="B723" t="str">
            <v>Telha de poliester (perfil da ondulada F'C')</v>
          </cell>
          <cell r="C723" t="str">
            <v>m2</v>
          </cell>
          <cell r="D723" t="str">
            <v>15.46</v>
          </cell>
          <cell r="E723" t="str">
            <v>2.58</v>
          </cell>
          <cell r="F723" t="str">
            <v>18.04</v>
          </cell>
        </row>
        <row r="724">
          <cell r="A724" t="str">
            <v>161616</v>
          </cell>
          <cell r="B724" t="str">
            <v>Telha de poliester (perfil trapezoidal 49)</v>
          </cell>
          <cell r="C724" t="str">
            <v>m2</v>
          </cell>
          <cell r="D724" t="str">
            <v>23.24</v>
          </cell>
          <cell r="E724" t="str">
            <v>2.58</v>
          </cell>
          <cell r="F724" t="str">
            <v>25.82</v>
          </cell>
        </row>
        <row r="725">
          <cell r="A725" t="str">
            <v>161618</v>
          </cell>
          <cell r="B725" t="str">
            <v>Telha de poliester (perfil trapezoidal 90)</v>
          </cell>
          <cell r="C725" t="str">
            <v>m2</v>
          </cell>
          <cell r="D725" t="str">
            <v>30.26</v>
          </cell>
          <cell r="E725" t="str">
            <v>2.58</v>
          </cell>
          <cell r="F725" t="str">
            <v>32.84</v>
          </cell>
        </row>
        <row r="726">
          <cell r="A726" t="str">
            <v>161620</v>
          </cell>
          <cell r="B726" t="str">
            <v>Telha de poliester (perfil da maxiplac)</v>
          </cell>
          <cell r="C726" t="str">
            <v>m2</v>
          </cell>
          <cell r="D726" t="str">
            <v>34.07</v>
          </cell>
          <cell r="E726" t="str">
            <v>2.58</v>
          </cell>
          <cell r="F726" t="str">
            <v>36.65</v>
          </cell>
        </row>
        <row r="727">
          <cell r="A727" t="str">
            <v>161622</v>
          </cell>
          <cell r="B727" t="str">
            <v>Telha de poliester (perfil da ondulada aco)</v>
          </cell>
          <cell r="C727" t="str">
            <v>m2</v>
          </cell>
          <cell r="D727" t="str">
            <v>15.46</v>
          </cell>
          <cell r="E727" t="str">
            <v>2.58</v>
          </cell>
          <cell r="F727" t="str">
            <v>18.04</v>
          </cell>
        </row>
        <row r="728">
          <cell r="A728" t="str">
            <v>161624</v>
          </cell>
          <cell r="B728" t="str">
            <v>Telha de poliester (perfil da trapezoidal aco h= ate 40mm)</v>
          </cell>
          <cell r="C728" t="str">
            <v>m2</v>
          </cell>
          <cell r="D728" t="str">
            <v>23.21</v>
          </cell>
          <cell r="E728" t="str">
            <v>2.58</v>
          </cell>
          <cell r="F728" t="str">
            <v>25.79</v>
          </cell>
        </row>
        <row r="729">
          <cell r="A729" t="str">
            <v>161626</v>
          </cell>
          <cell r="B729" t="str">
            <v>Telha de poliester (perfil da trapezoidal aco h= ate 100mm)</v>
          </cell>
          <cell r="C729" t="str">
            <v>m2</v>
          </cell>
          <cell r="D729" t="str">
            <v>28.31</v>
          </cell>
          <cell r="E729" t="str">
            <v>2.58</v>
          </cell>
          <cell r="F729" t="str">
            <v>30.89</v>
          </cell>
        </row>
        <row r="730">
          <cell r="A730" t="str">
            <v>162000</v>
          </cell>
          <cell r="B730" t="str">
            <v>Telhamento em  vidro</v>
          </cell>
        </row>
        <row r="731">
          <cell r="A731" t="str">
            <v>162002</v>
          </cell>
          <cell r="B731" t="str">
            <v>Telhas de vidro para iluminacao tipo FRANCESA</v>
          </cell>
          <cell r="C731" t="str">
            <v>un</v>
          </cell>
          <cell r="D731" t="str">
            <v>7.59</v>
          </cell>
          <cell r="E731" t="str">
            <v>0.64</v>
          </cell>
          <cell r="F731" t="str">
            <v>8.23</v>
          </cell>
        </row>
        <row r="732">
          <cell r="A732" t="str">
            <v>162004</v>
          </cell>
          <cell r="B732" t="str">
            <v>Telhas de vidro para iluminacao tipo COLONIAL/PAULISTINHA</v>
          </cell>
          <cell r="C732" t="str">
            <v>un</v>
          </cell>
          <cell r="D732" t="str">
            <v>7.52</v>
          </cell>
          <cell r="E732" t="str">
            <v>0.64</v>
          </cell>
          <cell r="F732" t="str">
            <v>8.16</v>
          </cell>
        </row>
        <row r="733">
          <cell r="A733" t="str">
            <v>163000</v>
          </cell>
          <cell r="B733" t="str">
            <v>Domos</v>
          </cell>
        </row>
        <row r="734">
          <cell r="A734" t="str">
            <v>163002</v>
          </cell>
          <cell r="B734" t="str">
            <v>Domo de acrilico com caixilho de aluminio</v>
          </cell>
          <cell r="C734" t="str">
            <v>m2</v>
          </cell>
          <cell r="D734" t="str">
            <v>105.80</v>
          </cell>
          <cell r="E734" t="str">
            <v>7.81</v>
          </cell>
          <cell r="F734" t="str">
            <v>113.61</v>
          </cell>
        </row>
        <row r="735">
          <cell r="A735" t="str">
            <v>163200</v>
          </cell>
          <cell r="B735" t="str">
            <v>Painel, chapas e fechamento</v>
          </cell>
        </row>
        <row r="736">
          <cell r="A736" t="str">
            <v>163202</v>
          </cell>
          <cell r="B736" t="str">
            <v>Fechamento com chapa lisa de F'C' com  8mm</v>
          </cell>
          <cell r="C736" t="str">
            <v>m2</v>
          </cell>
          <cell r="D736" t="str">
            <v>25.47</v>
          </cell>
          <cell r="E736" t="str">
            <v>3.26</v>
          </cell>
          <cell r="F736" t="str">
            <v>28.73</v>
          </cell>
        </row>
        <row r="737">
          <cell r="A737" t="str">
            <v>163300</v>
          </cell>
          <cell r="B737" t="str">
            <v>Calhas e rufos</v>
          </cell>
        </row>
        <row r="738">
          <cell r="A738" t="str">
            <v>163302</v>
          </cell>
          <cell r="B738" t="str">
            <v>Calha, rufo, afins em  chapa galvanizada no. 24 - corte 0,33m</v>
          </cell>
          <cell r="C738" t="str">
            <v>m</v>
          </cell>
          <cell r="D738" t="str">
            <v>4.35</v>
          </cell>
          <cell r="E738" t="str">
            <v>7.48</v>
          </cell>
          <cell r="F738" t="str">
            <v>11.83</v>
          </cell>
        </row>
        <row r="739">
          <cell r="A739" t="str">
            <v>163304</v>
          </cell>
          <cell r="B739" t="str">
            <v>Calha, rufo, afins em  chapa galvanizada no. 24 - corte 0,50m</v>
          </cell>
          <cell r="C739" t="str">
            <v>m</v>
          </cell>
          <cell r="D739" t="str">
            <v>6.62</v>
          </cell>
          <cell r="E739" t="str">
            <v>9.51</v>
          </cell>
          <cell r="F739" t="str">
            <v>16.13</v>
          </cell>
        </row>
        <row r="740">
          <cell r="A740" t="str">
            <v>163306</v>
          </cell>
          <cell r="B740" t="str">
            <v>Calha, rufo, afins em  chapa galvanizada no. 24 - corte 1,00m</v>
          </cell>
          <cell r="C740" t="str">
            <v>m</v>
          </cell>
          <cell r="D740" t="str">
            <v>13.23</v>
          </cell>
          <cell r="E740" t="str">
            <v>11.56</v>
          </cell>
          <cell r="F740" t="str">
            <v>24.79</v>
          </cell>
        </row>
        <row r="741">
          <cell r="A741" t="str">
            <v>163308</v>
          </cell>
          <cell r="B741" t="str">
            <v>Calha, rufo, afins em  chapa galvanizada no. 26 - corte 0,33m</v>
          </cell>
          <cell r="C741" t="str">
            <v>m</v>
          </cell>
          <cell r="D741" t="str">
            <v>3.70</v>
          </cell>
          <cell r="E741" t="str">
            <v>7.48</v>
          </cell>
          <cell r="F741" t="str">
            <v>11.18</v>
          </cell>
        </row>
        <row r="742">
          <cell r="A742" t="str">
            <v>163310</v>
          </cell>
          <cell r="B742" t="str">
            <v>Calha, rufo, afins em  chapa galvanizada no. 26 - corte 0,50m</v>
          </cell>
          <cell r="C742" t="str">
            <v>m</v>
          </cell>
          <cell r="D742" t="str">
            <v>5.63</v>
          </cell>
          <cell r="E742" t="str">
            <v>9.51</v>
          </cell>
          <cell r="F742" t="str">
            <v>15.14</v>
          </cell>
        </row>
        <row r="743">
          <cell r="A743" t="str">
            <v>163322</v>
          </cell>
          <cell r="B743" t="str">
            <v>Rufo de F'C' para telha ondulada</v>
          </cell>
          <cell r="C743" t="str">
            <v>m</v>
          </cell>
          <cell r="D743" t="str">
            <v>8.22</v>
          </cell>
          <cell r="E743" t="str">
            <v>1.28</v>
          </cell>
          <cell r="F743" t="str">
            <v>9.50</v>
          </cell>
        </row>
        <row r="744">
          <cell r="A744" t="str">
            <v>163324</v>
          </cell>
          <cell r="B744" t="str">
            <v>Rufo para perfis modulados de F'C'</v>
          </cell>
          <cell r="C744" t="str">
            <v>m</v>
          </cell>
          <cell r="D744" t="str">
            <v>9.23</v>
          </cell>
          <cell r="E744" t="str">
            <v>1.28</v>
          </cell>
          <cell r="F744" t="str">
            <v>10.51</v>
          </cell>
        </row>
        <row r="745">
          <cell r="A745" t="str">
            <v>163326</v>
          </cell>
          <cell r="B745" t="str">
            <v>Rufo para perfis trapezoidais com 0,49m de F'C'</v>
          </cell>
          <cell r="C745" t="str">
            <v>m</v>
          </cell>
          <cell r="D745" t="str">
            <v>9.95</v>
          </cell>
          <cell r="E745" t="str">
            <v>2.67</v>
          </cell>
          <cell r="F745" t="str">
            <v>12.62</v>
          </cell>
        </row>
        <row r="746">
          <cell r="A746" t="str">
            <v>163328</v>
          </cell>
          <cell r="B746" t="str">
            <v>Rufo para perfis trapezoidais com 0,90m de F'C'</v>
          </cell>
          <cell r="C746" t="str">
            <v>m</v>
          </cell>
          <cell r="D746" t="str">
            <v>2.87</v>
          </cell>
          <cell r="E746" t="str">
            <v>1.43</v>
          </cell>
          <cell r="F746" t="str">
            <v>4.30</v>
          </cell>
        </row>
        <row r="747">
          <cell r="A747" t="str">
            <v>164000</v>
          </cell>
          <cell r="B747" t="str">
            <v>Reparos, conservacoes e complementos</v>
          </cell>
        </row>
        <row r="748">
          <cell r="A748" t="str">
            <v>164001</v>
          </cell>
          <cell r="B748" t="str">
            <v>Amarracao de telhas de barro com arame de cobre</v>
          </cell>
          <cell r="C748" t="str">
            <v>m2</v>
          </cell>
          <cell r="D748" t="str">
            <v>0.38</v>
          </cell>
          <cell r="E748" t="str">
            <v>1.76</v>
          </cell>
          <cell r="F748" t="str">
            <v>2.14</v>
          </cell>
        </row>
        <row r="749">
          <cell r="A749" t="str">
            <v>164002</v>
          </cell>
          <cell r="B749" t="str">
            <v>Recolocacao de cumeeira, espigoes e rufos em  F'C'</v>
          </cell>
          <cell r="C749" t="str">
            <v>m</v>
          </cell>
          <cell r="D749" t="str">
            <v>0.46</v>
          </cell>
          <cell r="E749" t="str">
            <v>1.28</v>
          </cell>
          <cell r="F749" t="str">
            <v>1.74</v>
          </cell>
        </row>
        <row r="750">
          <cell r="A750" t="str">
            <v>164004</v>
          </cell>
          <cell r="B750" t="str">
            <v>Recolocacao de cumeeiras e espigoes de barro</v>
          </cell>
          <cell r="C750" t="str">
            <v>m</v>
          </cell>
          <cell r="D750" t="str">
            <v>0.35</v>
          </cell>
          <cell r="E750" t="str">
            <v>2.56</v>
          </cell>
          <cell r="F750" t="str">
            <v>2.91</v>
          </cell>
        </row>
        <row r="751">
          <cell r="A751" t="str">
            <v>164006</v>
          </cell>
          <cell r="B751" t="str">
            <v>Recolocacao de telha de barro tipo PAULISTA</v>
          </cell>
          <cell r="C751" t="str">
            <v>m2</v>
          </cell>
          <cell r="D751" t="str">
            <v>0.00</v>
          </cell>
          <cell r="E751" t="str">
            <v>8.12</v>
          </cell>
          <cell r="F751" t="str">
            <v>8.12</v>
          </cell>
        </row>
        <row r="752">
          <cell r="A752" t="str">
            <v>164008</v>
          </cell>
          <cell r="B752" t="str">
            <v>Recolocacao de telha de barro tipo PLAN</v>
          </cell>
          <cell r="C752" t="str">
            <v>m2</v>
          </cell>
          <cell r="D752" t="str">
            <v>0.00</v>
          </cell>
          <cell r="E752" t="str">
            <v>7.01</v>
          </cell>
          <cell r="F752" t="str">
            <v>7.01</v>
          </cell>
        </row>
        <row r="753">
          <cell r="A753" t="str">
            <v>164010</v>
          </cell>
          <cell r="B753" t="str">
            <v>Recolocacao de telha em  perfil ondulado, maxiplac ou modulado</v>
          </cell>
          <cell r="C753" t="str">
            <v>m2</v>
          </cell>
          <cell r="D753" t="str">
            <v>0.00</v>
          </cell>
          <cell r="E753" t="str">
            <v>2.58</v>
          </cell>
          <cell r="F753" t="str">
            <v>2.58</v>
          </cell>
        </row>
        <row r="754">
          <cell r="A754" t="str">
            <v>164012</v>
          </cell>
          <cell r="B754" t="str">
            <v>Recolocacao de telhas de barro tipo FRANCESA</v>
          </cell>
          <cell r="C754" t="str">
            <v>m2</v>
          </cell>
          <cell r="D754" t="str">
            <v>0.00</v>
          </cell>
          <cell r="E754" t="str">
            <v>4.67</v>
          </cell>
          <cell r="F754" t="str">
            <v>4.67</v>
          </cell>
        </row>
        <row r="755">
          <cell r="A755" t="str">
            <v>170000</v>
          </cell>
          <cell r="B755" t="str">
            <v>Revestimento em  massa e ou fundido no local</v>
          </cell>
        </row>
        <row r="756">
          <cell r="A756" t="str">
            <v>170100</v>
          </cell>
          <cell r="B756" t="str">
            <v>Regularizacao de base</v>
          </cell>
        </row>
        <row r="757">
          <cell r="A757" t="str">
            <v>170102</v>
          </cell>
          <cell r="B757" t="str">
            <v>Argamassa de regularizacao</v>
          </cell>
          <cell r="C757" t="str">
            <v>m3</v>
          </cell>
          <cell r="D757" t="str">
            <v>73.26</v>
          </cell>
          <cell r="E757" t="str">
            <v>45.94</v>
          </cell>
          <cell r="F757" t="str">
            <v>119.20</v>
          </cell>
        </row>
        <row r="758">
          <cell r="A758" t="str">
            <v>170104</v>
          </cell>
          <cell r="B758" t="str">
            <v>Lastro de concreto impermeabilizado</v>
          </cell>
          <cell r="C758" t="str">
            <v>m3</v>
          </cell>
          <cell r="D758" t="str">
            <v>69.46</v>
          </cell>
          <cell r="E758" t="str">
            <v>45.94</v>
          </cell>
          <cell r="F758" t="str">
            <v>115.40</v>
          </cell>
        </row>
        <row r="759">
          <cell r="A759" t="str">
            <v>170106</v>
          </cell>
          <cell r="B759" t="str">
            <v>Regularizacao de piso com nata de cimento e bianco</v>
          </cell>
          <cell r="C759" t="str">
            <v>m2</v>
          </cell>
          <cell r="D759" t="str">
            <v>3.47</v>
          </cell>
          <cell r="E759" t="str">
            <v>3.50</v>
          </cell>
          <cell r="F759" t="str">
            <v>6.97</v>
          </cell>
        </row>
        <row r="760">
          <cell r="A760" t="str">
            <v>170200</v>
          </cell>
          <cell r="B760" t="str">
            <v>Revestimento em  argamassa</v>
          </cell>
        </row>
        <row r="761">
          <cell r="A761" t="str">
            <v>170202</v>
          </cell>
          <cell r="B761" t="str">
            <v>Chapisco</v>
          </cell>
          <cell r="C761" t="str">
            <v>m2</v>
          </cell>
          <cell r="D761" t="str">
            <v>0.35</v>
          </cell>
          <cell r="E761" t="str">
            <v>0.66</v>
          </cell>
          <cell r="F761" t="str">
            <v>1.01</v>
          </cell>
        </row>
        <row r="762">
          <cell r="A762" t="str">
            <v>170204</v>
          </cell>
          <cell r="B762" t="str">
            <v>Chapisco com bianco</v>
          </cell>
          <cell r="C762" t="str">
            <v>m2</v>
          </cell>
          <cell r="D762" t="str">
            <v>0.36</v>
          </cell>
          <cell r="E762" t="str">
            <v>0.66</v>
          </cell>
          <cell r="F762" t="str">
            <v>1.02</v>
          </cell>
        </row>
        <row r="763">
          <cell r="A763" t="str">
            <v>170206</v>
          </cell>
          <cell r="B763" t="str">
            <v>Chapisco fino peneirado</v>
          </cell>
          <cell r="C763" t="str">
            <v>m2</v>
          </cell>
          <cell r="D763" t="str">
            <v>0.36</v>
          </cell>
          <cell r="E763" t="str">
            <v>0.99</v>
          </cell>
          <cell r="F763" t="str">
            <v>1.35</v>
          </cell>
        </row>
        <row r="764">
          <cell r="A764" t="str">
            <v>170208</v>
          </cell>
          <cell r="B764" t="str">
            <v>Chapisco rustico com pedra britada no. 1</v>
          </cell>
          <cell r="C764" t="str">
            <v>m2</v>
          </cell>
          <cell r="D764" t="str">
            <v>0.65</v>
          </cell>
          <cell r="E764" t="str">
            <v>1.03</v>
          </cell>
          <cell r="F764" t="str">
            <v>1.68</v>
          </cell>
        </row>
        <row r="765">
          <cell r="A765" t="str">
            <v>170212</v>
          </cell>
          <cell r="B765" t="str">
            <v>Emboco</v>
          </cell>
          <cell r="C765" t="str">
            <v>m2</v>
          </cell>
          <cell r="D765" t="str">
            <v>1.34</v>
          </cell>
          <cell r="E765" t="str">
            <v>3.99</v>
          </cell>
          <cell r="F765" t="str">
            <v>5.33</v>
          </cell>
        </row>
        <row r="766">
          <cell r="A766" t="str">
            <v>170214</v>
          </cell>
          <cell r="B766" t="str">
            <v>Emboco desempenado</v>
          </cell>
          <cell r="C766" t="str">
            <v>m2</v>
          </cell>
          <cell r="D766" t="str">
            <v>1.34</v>
          </cell>
          <cell r="E766" t="str">
            <v>4.48</v>
          </cell>
          <cell r="F766" t="str">
            <v>5.82</v>
          </cell>
        </row>
        <row r="767">
          <cell r="A767" t="str">
            <v>170222</v>
          </cell>
          <cell r="B767" t="str">
            <v>Reboco</v>
          </cell>
          <cell r="C767" t="str">
            <v>m2</v>
          </cell>
          <cell r="D767" t="str">
            <v>0.26</v>
          </cell>
          <cell r="E767" t="str">
            <v>3.24</v>
          </cell>
          <cell r="F767" t="str">
            <v>3.50</v>
          </cell>
        </row>
        <row r="768">
          <cell r="A768" t="str">
            <v>170226</v>
          </cell>
          <cell r="B768" t="str">
            <v>Barra lisa com acabamento em  nata de cimento</v>
          </cell>
          <cell r="C768" t="str">
            <v>m2</v>
          </cell>
          <cell r="D768" t="str">
            <v>1.49</v>
          </cell>
          <cell r="E768" t="str">
            <v>6.42</v>
          </cell>
          <cell r="F768" t="str">
            <v>7.91</v>
          </cell>
        </row>
        <row r="769">
          <cell r="A769" t="str">
            <v>170300</v>
          </cell>
          <cell r="B769" t="str">
            <v>Revestimento em  cimentado</v>
          </cell>
        </row>
        <row r="770">
          <cell r="A770" t="str">
            <v>170302</v>
          </cell>
          <cell r="B770" t="str">
            <v>Cimentado desempenado</v>
          </cell>
          <cell r="C770" t="str">
            <v>m2</v>
          </cell>
          <cell r="D770" t="str">
            <v>1.45</v>
          </cell>
          <cell r="E770" t="str">
            <v>6.57</v>
          </cell>
          <cell r="F770" t="str">
            <v>8.02</v>
          </cell>
        </row>
        <row r="771">
          <cell r="A771" t="str">
            <v>170304</v>
          </cell>
          <cell r="B771" t="str">
            <v>Cimentado desempenado e alisado (queimado)</v>
          </cell>
          <cell r="C771" t="str">
            <v>m2</v>
          </cell>
          <cell r="D771" t="str">
            <v>1.55</v>
          </cell>
          <cell r="E771" t="str">
            <v>8.34</v>
          </cell>
          <cell r="F771" t="str">
            <v>9.89</v>
          </cell>
        </row>
        <row r="772">
          <cell r="A772" t="str">
            <v>170306</v>
          </cell>
          <cell r="B772" t="str">
            <v>Cimentado desempenado e alisado com corante (queimado)</v>
          </cell>
          <cell r="C772" t="str">
            <v>m2</v>
          </cell>
          <cell r="D772" t="str">
            <v>5.08</v>
          </cell>
          <cell r="E772" t="str">
            <v>8.34</v>
          </cell>
          <cell r="F772" t="str">
            <v>13.42</v>
          </cell>
        </row>
        <row r="773">
          <cell r="A773" t="str">
            <v>170308</v>
          </cell>
          <cell r="B773" t="str">
            <v>Cimentado semi-aspero</v>
          </cell>
          <cell r="C773" t="str">
            <v>m2</v>
          </cell>
          <cell r="D773" t="str">
            <v>1.45</v>
          </cell>
          <cell r="E773" t="str">
            <v>4.96</v>
          </cell>
          <cell r="F773" t="str">
            <v>6.41</v>
          </cell>
        </row>
        <row r="774">
          <cell r="A774" t="str">
            <v>170310</v>
          </cell>
          <cell r="B774" t="str">
            <v>Cimentado aspero com caneluras</v>
          </cell>
          <cell r="C774" t="str">
            <v>m2</v>
          </cell>
          <cell r="D774" t="str">
            <v>1.45</v>
          </cell>
          <cell r="E774" t="str">
            <v>8.23</v>
          </cell>
          <cell r="F774" t="str">
            <v>9.68</v>
          </cell>
        </row>
        <row r="775">
          <cell r="A775" t="str">
            <v>170320</v>
          </cell>
          <cell r="B775" t="str">
            <v>Degrau e espelho em  cimentado</v>
          </cell>
          <cell r="C775" t="str">
            <v>m</v>
          </cell>
          <cell r="D775" t="str">
            <v>1.04</v>
          </cell>
          <cell r="E775" t="str">
            <v>7.28</v>
          </cell>
          <cell r="F775" t="str">
            <v>8.32</v>
          </cell>
        </row>
        <row r="776">
          <cell r="A776" t="str">
            <v>170330</v>
          </cell>
          <cell r="B776" t="str">
            <v>Rodape em  cimentado desempenado e alisado com altura 5cm</v>
          </cell>
          <cell r="C776" t="str">
            <v>m</v>
          </cell>
          <cell r="D776" t="str">
            <v>0.15</v>
          </cell>
          <cell r="E776" t="str">
            <v>3.37</v>
          </cell>
          <cell r="F776" t="str">
            <v>3.52</v>
          </cell>
        </row>
        <row r="777">
          <cell r="A777" t="str">
            <v>170331</v>
          </cell>
          <cell r="B777" t="str">
            <v>Rodape em  cimentado desempenado e alisado com altura 7cm</v>
          </cell>
          <cell r="C777" t="str">
            <v>m</v>
          </cell>
          <cell r="D777" t="str">
            <v>0.18</v>
          </cell>
          <cell r="E777" t="str">
            <v>3.37</v>
          </cell>
          <cell r="F777" t="str">
            <v>3.55</v>
          </cell>
        </row>
        <row r="778">
          <cell r="A778" t="str">
            <v>170332</v>
          </cell>
          <cell r="B778" t="str">
            <v>Rodape em  cimentado desempenado e alisado com altura 10cm</v>
          </cell>
          <cell r="C778" t="str">
            <v>m</v>
          </cell>
          <cell r="D778" t="str">
            <v>0.22</v>
          </cell>
          <cell r="E778" t="str">
            <v>3.37</v>
          </cell>
          <cell r="F778" t="str">
            <v>3.59</v>
          </cell>
        </row>
        <row r="779">
          <cell r="A779" t="str">
            <v>170333</v>
          </cell>
          <cell r="B779" t="str">
            <v>Rodape em  cimentado desempenado e alisado com altura 15cm</v>
          </cell>
          <cell r="C779" t="str">
            <v>m</v>
          </cell>
          <cell r="D779" t="str">
            <v>0.30</v>
          </cell>
          <cell r="E779" t="str">
            <v>3.37</v>
          </cell>
          <cell r="F779" t="str">
            <v>3.67</v>
          </cell>
        </row>
        <row r="780">
          <cell r="A780" t="str">
            <v>170400</v>
          </cell>
          <cell r="B780" t="str">
            <v>Revestimento em  gesso</v>
          </cell>
        </row>
        <row r="781">
          <cell r="A781" t="str">
            <v>170402</v>
          </cell>
          <cell r="B781" t="str">
            <v>Revestimento em  gesso liso desempenado em  emboco</v>
          </cell>
          <cell r="C781" t="str">
            <v>m2</v>
          </cell>
          <cell r="D781" t="str">
            <v>1.00</v>
          </cell>
          <cell r="E781" t="str">
            <v>2.58</v>
          </cell>
          <cell r="F781" t="str">
            <v>3.58</v>
          </cell>
        </row>
        <row r="782">
          <cell r="A782" t="str">
            <v>170404</v>
          </cell>
          <cell r="B782" t="str">
            <v>Revestimento em  gesso liso desempenado em  bloco</v>
          </cell>
          <cell r="C782" t="str">
            <v>m2</v>
          </cell>
          <cell r="D782" t="str">
            <v>1.40</v>
          </cell>
          <cell r="E782" t="str">
            <v>2.58</v>
          </cell>
          <cell r="F782" t="str">
            <v>3.98</v>
          </cell>
        </row>
        <row r="783">
          <cell r="A783" t="str">
            <v>170500</v>
          </cell>
          <cell r="B783" t="str">
            <v>Revestimento em  concreto</v>
          </cell>
        </row>
        <row r="784">
          <cell r="A784" t="str">
            <v>170502</v>
          </cell>
          <cell r="B784" t="str">
            <v>Piso com requadro em  concreto simples sem controle fck</v>
          </cell>
          <cell r="C784" t="str">
            <v>m3</v>
          </cell>
          <cell r="D784" t="str">
            <v>71.36</v>
          </cell>
          <cell r="E784" t="str">
            <v>61.84</v>
          </cell>
          <cell r="F784" t="str">
            <v>133.20</v>
          </cell>
        </row>
        <row r="785">
          <cell r="A785" t="str">
            <v>170504</v>
          </cell>
          <cell r="B785" t="str">
            <v>Piso com requadro em  concreto simples com controle fck = 15 MPa</v>
          </cell>
          <cell r="C785" t="str">
            <v>m3</v>
          </cell>
          <cell r="D785" t="str">
            <v>118.85</v>
          </cell>
          <cell r="E785" t="str">
            <v>61.84</v>
          </cell>
          <cell r="F785" t="str">
            <v>180.69</v>
          </cell>
        </row>
        <row r="786">
          <cell r="A786" t="str">
            <v>170506</v>
          </cell>
          <cell r="B786" t="str">
            <v>Piso com requadro em  concreto simples com controle fck = 18 MPa</v>
          </cell>
          <cell r="C786" t="str">
            <v>m3</v>
          </cell>
          <cell r="D786" t="str">
            <v>121.98</v>
          </cell>
          <cell r="E786" t="str">
            <v>61.84</v>
          </cell>
          <cell r="F786" t="str">
            <v>183.82</v>
          </cell>
        </row>
        <row r="787">
          <cell r="A787" t="str">
            <v>170508</v>
          </cell>
          <cell r="B787" t="str">
            <v>Piso em  placa pre-moldadas de concreto rejuntado com grama</v>
          </cell>
          <cell r="C787" t="str">
            <v>m2</v>
          </cell>
          <cell r="D787" t="str">
            <v>5.09</v>
          </cell>
          <cell r="E787" t="str">
            <v>5.40</v>
          </cell>
          <cell r="F787" t="str">
            <v>10.49</v>
          </cell>
        </row>
        <row r="788">
          <cell r="A788" t="str">
            <v>170522</v>
          </cell>
          <cell r="B788" t="str">
            <v>Degrau em  concreto simples</v>
          </cell>
          <cell r="C788" t="str">
            <v>m</v>
          </cell>
          <cell r="D788" t="str">
            <v>3.88</v>
          </cell>
          <cell r="E788" t="str">
            <v>12.80</v>
          </cell>
          <cell r="F788" t="str">
            <v>16.68</v>
          </cell>
        </row>
        <row r="789">
          <cell r="A789" t="str">
            <v>170532</v>
          </cell>
          <cell r="B789" t="str">
            <v>Soleira em  concreto simples</v>
          </cell>
          <cell r="C789" t="str">
            <v>m</v>
          </cell>
          <cell r="D789" t="str">
            <v>3.62</v>
          </cell>
          <cell r="E789" t="str">
            <v>7.15</v>
          </cell>
          <cell r="F789" t="str">
            <v>10.77</v>
          </cell>
        </row>
        <row r="790">
          <cell r="A790" t="str">
            <v>170542</v>
          </cell>
          <cell r="B790" t="str">
            <v>Peitoril em  concreto simples</v>
          </cell>
          <cell r="C790" t="str">
            <v>m</v>
          </cell>
          <cell r="D790" t="str">
            <v>1.95</v>
          </cell>
          <cell r="E790" t="str">
            <v>9.79</v>
          </cell>
          <cell r="F790" t="str">
            <v>11.74</v>
          </cell>
        </row>
        <row r="791">
          <cell r="A791" t="str">
            <v>171000</v>
          </cell>
          <cell r="B791" t="str">
            <v>Revestimento em  granilite fundido no local</v>
          </cell>
        </row>
        <row r="792">
          <cell r="A792" t="str">
            <v>171002</v>
          </cell>
          <cell r="B792" t="str">
            <v>Piso em  granilite moldado no local</v>
          </cell>
          <cell r="C792" t="str">
            <v>m2</v>
          </cell>
          <cell r="D792" t="str">
            <v>9.70</v>
          </cell>
          <cell r="E792" t="str">
            <v>1.14</v>
          </cell>
          <cell r="F792" t="str">
            <v>10.84</v>
          </cell>
        </row>
        <row r="793">
          <cell r="A793" t="str">
            <v>171012</v>
          </cell>
          <cell r="B793" t="str">
            <v>Degrau e espelho em  granilite moldado no local</v>
          </cell>
          <cell r="C793" t="str">
            <v>m</v>
          </cell>
          <cell r="D793" t="str">
            <v>9.14</v>
          </cell>
          <cell r="E793" t="str">
            <v>0.33</v>
          </cell>
          <cell r="F793" t="str">
            <v>9.47</v>
          </cell>
        </row>
        <row r="794">
          <cell r="A794" t="str">
            <v>171020</v>
          </cell>
          <cell r="B794" t="str">
            <v>Rodape qualquer em  granilite moldado no local ate 10cm</v>
          </cell>
          <cell r="C794" t="str">
            <v>m</v>
          </cell>
          <cell r="D794" t="str">
            <v>3.96</v>
          </cell>
          <cell r="E794" t="str">
            <v>0.57</v>
          </cell>
          <cell r="F794" t="str">
            <v>4.53</v>
          </cell>
        </row>
        <row r="795">
          <cell r="A795" t="str">
            <v>171200</v>
          </cell>
          <cell r="B795" t="str">
            <v>Revestimento industrial fundido no local</v>
          </cell>
        </row>
        <row r="796">
          <cell r="A796" t="str">
            <v>171202</v>
          </cell>
          <cell r="B796" t="str">
            <v>Piso em  alta resistencia moldado no local  8mm</v>
          </cell>
          <cell r="C796" t="str">
            <v>m2</v>
          </cell>
          <cell r="D796" t="str">
            <v>15.90</v>
          </cell>
          <cell r="E796" t="str">
            <v>1.14</v>
          </cell>
          <cell r="F796" t="str">
            <v>17.04</v>
          </cell>
        </row>
        <row r="797">
          <cell r="A797" t="str">
            <v>171206</v>
          </cell>
          <cell r="B797" t="str">
            <v>Piso em  alta resistencia moldado no local 12mm</v>
          </cell>
          <cell r="C797" t="str">
            <v>m2</v>
          </cell>
          <cell r="D797" t="str">
            <v>17.95</v>
          </cell>
          <cell r="E797" t="str">
            <v>1.45</v>
          </cell>
          <cell r="F797" t="str">
            <v>19.40</v>
          </cell>
        </row>
        <row r="798">
          <cell r="A798" t="str">
            <v>171212</v>
          </cell>
          <cell r="B798" t="str">
            <v>Degrau com massa granitica alta resistencia 8mm</v>
          </cell>
          <cell r="C798" t="str">
            <v>m</v>
          </cell>
          <cell r="D798" t="str">
            <v>13.96</v>
          </cell>
          <cell r="E798" t="str">
            <v>0.33</v>
          </cell>
          <cell r="F798" t="str">
            <v>14.29</v>
          </cell>
        </row>
        <row r="799">
          <cell r="A799" t="str">
            <v>171214</v>
          </cell>
          <cell r="B799" t="str">
            <v>Degrau com massa granitica alta resistencia 12mm</v>
          </cell>
          <cell r="C799" t="str">
            <v>m</v>
          </cell>
          <cell r="D799" t="str">
            <v>14.60</v>
          </cell>
          <cell r="E799" t="str">
            <v>0.33</v>
          </cell>
          <cell r="F799" t="str">
            <v>14.93</v>
          </cell>
        </row>
        <row r="800">
          <cell r="A800" t="str">
            <v>171224</v>
          </cell>
          <cell r="B800" t="str">
            <v>Rodape qualquer em  alta resistencia moldado no local ate 10cm</v>
          </cell>
          <cell r="C800" t="str">
            <v>m</v>
          </cell>
          <cell r="D800" t="str">
            <v>5.75</v>
          </cell>
          <cell r="E800" t="str">
            <v>0.86</v>
          </cell>
          <cell r="F800" t="str">
            <v>6.61</v>
          </cell>
        </row>
        <row r="801">
          <cell r="A801" t="str">
            <v>172000</v>
          </cell>
          <cell r="B801" t="str">
            <v>Revestimento especial fundido no local</v>
          </cell>
        </row>
        <row r="802">
          <cell r="A802" t="str">
            <v>172002</v>
          </cell>
          <cell r="B802" t="str">
            <v>Massa raspada</v>
          </cell>
          <cell r="C802" t="str">
            <v>m2</v>
          </cell>
          <cell r="D802" t="str">
            <v>4.76</v>
          </cell>
          <cell r="E802" t="str">
            <v>8.16</v>
          </cell>
          <cell r="F802" t="str">
            <v>12.92</v>
          </cell>
        </row>
        <row r="803">
          <cell r="A803" t="str">
            <v>172004</v>
          </cell>
          <cell r="B803" t="str">
            <v>Revestimento com Fulget em  faixas</v>
          </cell>
          <cell r="C803" t="str">
            <v>m</v>
          </cell>
          <cell r="D803" t="str">
            <v>9.75</v>
          </cell>
          <cell r="E803" t="str">
            <v>2.91</v>
          </cell>
          <cell r="F803" t="str">
            <v>12.66</v>
          </cell>
        </row>
        <row r="804">
          <cell r="A804" t="str">
            <v>172006</v>
          </cell>
          <cell r="B804" t="str">
            <v>Revestimento com Fulget em  panos</v>
          </cell>
          <cell r="C804" t="str">
            <v>m2</v>
          </cell>
          <cell r="D804" t="str">
            <v>19.50</v>
          </cell>
          <cell r="E804" t="str">
            <v>2.91</v>
          </cell>
          <cell r="F804" t="str">
            <v>22.41</v>
          </cell>
        </row>
        <row r="805">
          <cell r="A805" t="str">
            <v>172008</v>
          </cell>
          <cell r="B805" t="str">
            <v>Revestimento a base de quartzo/dolomita</v>
          </cell>
          <cell r="C805" t="str">
            <v>m2</v>
          </cell>
          <cell r="D805" t="str">
            <v>12.00</v>
          </cell>
          <cell r="E805" t="str">
            <v>0.00</v>
          </cell>
          <cell r="F805" t="str">
            <v>12.00</v>
          </cell>
        </row>
        <row r="806">
          <cell r="A806" t="str">
            <v>172010</v>
          </cell>
          <cell r="B806" t="str">
            <v>Revestimento tipo PLaSTICOTE  jateado</v>
          </cell>
          <cell r="C806" t="str">
            <v>m2</v>
          </cell>
          <cell r="D806" t="str">
            <v>14.80</v>
          </cell>
          <cell r="E806" t="str">
            <v>0.00</v>
          </cell>
          <cell r="F806" t="str">
            <v>14.80</v>
          </cell>
        </row>
        <row r="807">
          <cell r="A807" t="str">
            <v>174000</v>
          </cell>
          <cell r="B807" t="str">
            <v>Reparos e conservacoes em  massa e concreto</v>
          </cell>
        </row>
        <row r="808">
          <cell r="A808" t="str">
            <v>174002</v>
          </cell>
          <cell r="B808" t="str">
            <v>Reparos em  granilite - polimento</v>
          </cell>
          <cell r="C808" t="str">
            <v>m2</v>
          </cell>
          <cell r="D808" t="str">
            <v>3.84</v>
          </cell>
          <cell r="E808" t="str">
            <v>0.00</v>
          </cell>
          <cell r="F808" t="str">
            <v>3.84</v>
          </cell>
        </row>
        <row r="809">
          <cell r="A809" t="str">
            <v>174004</v>
          </cell>
          <cell r="B809" t="str">
            <v>Reparos em  granilite - estucamento e polimento</v>
          </cell>
          <cell r="C809" t="str">
            <v>m2</v>
          </cell>
          <cell r="D809" t="str">
            <v>7.07</v>
          </cell>
          <cell r="E809" t="str">
            <v>0.00</v>
          </cell>
          <cell r="F809" t="str">
            <v>7.07</v>
          </cell>
        </row>
        <row r="810">
          <cell r="A810" t="str">
            <v>174006</v>
          </cell>
          <cell r="B810" t="str">
            <v>Reparo em  trincas e rachaduras</v>
          </cell>
          <cell r="C810" t="str">
            <v>m</v>
          </cell>
          <cell r="D810" t="str">
            <v>0.41</v>
          </cell>
          <cell r="E810" t="str">
            <v>5.14</v>
          </cell>
          <cell r="F810" t="str">
            <v>5.55</v>
          </cell>
        </row>
        <row r="811">
          <cell r="A811" t="str">
            <v>180000</v>
          </cell>
          <cell r="B811" t="str">
            <v>Revestimento ceramico</v>
          </cell>
        </row>
        <row r="812">
          <cell r="A812" t="str">
            <v>180100</v>
          </cell>
          <cell r="B812" t="str">
            <v>Azulejos</v>
          </cell>
        </row>
        <row r="813">
          <cell r="A813" t="str">
            <v>180102</v>
          </cell>
          <cell r="B813" t="str">
            <v>Revestimento com azulejos a base de argamassa</v>
          </cell>
          <cell r="C813" t="str">
            <v>m2</v>
          </cell>
          <cell r="D813" t="str">
            <v>8.84</v>
          </cell>
          <cell r="E813" t="str">
            <v>10.39</v>
          </cell>
          <cell r="F813" t="str">
            <v>19.23</v>
          </cell>
        </row>
        <row r="814">
          <cell r="A814" t="str">
            <v>180104</v>
          </cell>
          <cell r="B814" t="str">
            <v>Revestimento com azulejos aplicados com cimento cola</v>
          </cell>
          <cell r="C814" t="str">
            <v>m2</v>
          </cell>
          <cell r="D814" t="str">
            <v>8.42</v>
          </cell>
          <cell r="E814" t="str">
            <v>2.11</v>
          </cell>
          <cell r="F814" t="str">
            <v>10.53</v>
          </cell>
        </row>
        <row r="815">
          <cell r="A815" t="str">
            <v>180200</v>
          </cell>
          <cell r="B815" t="str">
            <v>Pastilhas de porcelana</v>
          </cell>
        </row>
        <row r="816">
          <cell r="A816" t="str">
            <v>180202</v>
          </cell>
          <cell r="B816" t="str">
            <v>Revestimento em  pastilhas de porcelana panos</v>
          </cell>
          <cell r="C816" t="str">
            <v>m2</v>
          </cell>
          <cell r="D816" t="str">
            <v>22.92</v>
          </cell>
          <cell r="E816" t="str">
            <v>10.92</v>
          </cell>
          <cell r="F816" t="str">
            <v>33.84</v>
          </cell>
        </row>
        <row r="817">
          <cell r="A817" t="str">
            <v>180212</v>
          </cell>
          <cell r="B817" t="str">
            <v>Revestimento em  pastilhas de porcelana faixas ate 4cm</v>
          </cell>
          <cell r="C817" t="str">
            <v>m</v>
          </cell>
          <cell r="D817" t="str">
            <v>1.07</v>
          </cell>
          <cell r="E817" t="str">
            <v>4.14</v>
          </cell>
          <cell r="F817" t="str">
            <v>5.21</v>
          </cell>
        </row>
        <row r="818">
          <cell r="A818" t="str">
            <v>180214</v>
          </cell>
          <cell r="B818" t="str">
            <v>Revestimento em  pastilhas de porcelana faixas de 5 a 14cm</v>
          </cell>
          <cell r="C818" t="str">
            <v>m</v>
          </cell>
          <cell r="D818" t="str">
            <v>3.26</v>
          </cell>
          <cell r="E818" t="str">
            <v>5.45</v>
          </cell>
          <cell r="F818" t="str">
            <v>8.71</v>
          </cell>
        </row>
        <row r="819">
          <cell r="A819" t="str">
            <v>180216</v>
          </cell>
          <cell r="B819" t="str">
            <v>Revestimento em  pastilhas de porcelana faixas de 15 a 24cm</v>
          </cell>
          <cell r="C819" t="str">
            <v>m</v>
          </cell>
          <cell r="D819" t="str">
            <v>5.48</v>
          </cell>
          <cell r="E819" t="str">
            <v>5.71</v>
          </cell>
          <cell r="F819" t="str">
            <v>11.19</v>
          </cell>
        </row>
        <row r="820">
          <cell r="A820" t="str">
            <v>180218</v>
          </cell>
          <cell r="B820" t="str">
            <v>Revestimento em  pastilhas de porcelana faixas de 25 a 40cm</v>
          </cell>
          <cell r="C820" t="str">
            <v>m</v>
          </cell>
          <cell r="D820" t="str">
            <v>9.21</v>
          </cell>
          <cell r="E820" t="str">
            <v>6.48</v>
          </cell>
          <cell r="F820" t="str">
            <v>15.69</v>
          </cell>
        </row>
        <row r="821">
          <cell r="A821" t="str">
            <v>180300</v>
          </cell>
          <cell r="B821" t="str">
            <v>Ladrilhos ceramicos</v>
          </cell>
        </row>
        <row r="822">
          <cell r="A822" t="str">
            <v>180302</v>
          </cell>
          <cell r="B822" t="str">
            <v>Revestimento em  ceramicos vermelho retangular de 7,5x15cm</v>
          </cell>
          <cell r="C822" t="str">
            <v>m2</v>
          </cell>
          <cell r="D822" t="str">
            <v>11.32</v>
          </cell>
          <cell r="E822" t="str">
            <v>10.81</v>
          </cell>
          <cell r="F822" t="str">
            <v>22.13</v>
          </cell>
        </row>
        <row r="823">
          <cell r="A823" t="str">
            <v>180304</v>
          </cell>
          <cell r="B823" t="str">
            <v>Revestimento em  ladrilho esmaltado</v>
          </cell>
          <cell r="C823" t="str">
            <v>m2</v>
          </cell>
          <cell r="D823" t="str">
            <v>11.76</v>
          </cell>
          <cell r="E823" t="str">
            <v>10.59</v>
          </cell>
          <cell r="F823" t="str">
            <v>22.35</v>
          </cell>
        </row>
        <row r="824">
          <cell r="A824" t="str">
            <v>180308</v>
          </cell>
          <cell r="B824" t="str">
            <v>Revestimento em  ladrilho esmaltado alta resistencia (tipo GAIL)</v>
          </cell>
          <cell r="C824" t="str">
            <v>m2</v>
          </cell>
          <cell r="D824" t="str">
            <v>23.49</v>
          </cell>
          <cell r="E824" t="str">
            <v>16.04</v>
          </cell>
          <cell r="F824" t="str">
            <v>39.53</v>
          </cell>
        </row>
        <row r="825">
          <cell r="A825" t="str">
            <v>180310</v>
          </cell>
          <cell r="B825" t="str">
            <v>Revestimento em  ladrilho esmaltado - canto externo (tipo GAIL)</v>
          </cell>
          <cell r="C825" t="str">
            <v>m</v>
          </cell>
          <cell r="D825" t="str">
            <v>9.05</v>
          </cell>
          <cell r="E825" t="str">
            <v>6.20</v>
          </cell>
          <cell r="F825" t="str">
            <v>15.25</v>
          </cell>
        </row>
        <row r="826">
          <cell r="A826" t="str">
            <v>180400</v>
          </cell>
          <cell r="B826" t="str">
            <v>Lajotas ceramicas</v>
          </cell>
        </row>
        <row r="827">
          <cell r="A827" t="str">
            <v>180402</v>
          </cell>
          <cell r="B827" t="str">
            <v>Revestimentos em  lajotas ceramicas rustica natural lisa 30x30cm</v>
          </cell>
          <cell r="C827" t="str">
            <v>m2</v>
          </cell>
          <cell r="D827" t="str">
            <v>8.51</v>
          </cell>
          <cell r="E827" t="str">
            <v>4.81</v>
          </cell>
          <cell r="F827" t="str">
            <v>13.32</v>
          </cell>
        </row>
        <row r="828">
          <cell r="A828" t="str">
            <v>180404</v>
          </cell>
          <cell r="B828" t="str">
            <v>Revestimentos em  lajotas ceramicas rustica esmaltada 30x30cm</v>
          </cell>
          <cell r="C828" t="str">
            <v>m2</v>
          </cell>
          <cell r="D828" t="str">
            <v>9.49</v>
          </cell>
          <cell r="E828" t="str">
            <v>4.81</v>
          </cell>
          <cell r="F828" t="str">
            <v>14.30</v>
          </cell>
        </row>
        <row r="829">
          <cell r="A829" t="str">
            <v>180500</v>
          </cell>
          <cell r="B829" t="str">
            <v>Plaquetas laminadas</v>
          </cell>
        </row>
        <row r="830">
          <cell r="A830" t="str">
            <v>180502</v>
          </cell>
          <cell r="B830" t="str">
            <v>Revestimento em  plaqueta laminada</v>
          </cell>
          <cell r="C830" t="str">
            <v>m2</v>
          </cell>
          <cell r="D830" t="str">
            <v>12.14</v>
          </cell>
          <cell r="E830" t="str">
            <v>15.14</v>
          </cell>
          <cell r="F830" t="str">
            <v>27.28</v>
          </cell>
        </row>
        <row r="831">
          <cell r="A831" t="str">
            <v>181000</v>
          </cell>
          <cell r="B831" t="str">
            <v>Rodape ceramico</v>
          </cell>
        </row>
        <row r="832">
          <cell r="A832" t="str">
            <v>181002</v>
          </cell>
          <cell r="B832" t="str">
            <v>Rodapes em  ladrilho ceramico boleado vermelho de 7,5cm de altura</v>
          </cell>
          <cell r="C832" t="str">
            <v>m</v>
          </cell>
          <cell r="D832" t="str">
            <v>0.54</v>
          </cell>
          <cell r="E832" t="str">
            <v>5.12</v>
          </cell>
          <cell r="F832" t="str">
            <v>5.66</v>
          </cell>
        </row>
        <row r="833">
          <cell r="A833" t="str">
            <v>190000</v>
          </cell>
          <cell r="B833" t="str">
            <v>Revestimento em  pedra</v>
          </cell>
        </row>
        <row r="834">
          <cell r="A834" t="str">
            <v>190100</v>
          </cell>
          <cell r="B834" t="str">
            <v>Granito</v>
          </cell>
        </row>
        <row r="835">
          <cell r="A835" t="str">
            <v>190102</v>
          </cell>
          <cell r="B835" t="str">
            <v>Revestimento em  granito polido 2cm, assentes com massa</v>
          </cell>
          <cell r="C835" t="str">
            <v>m2</v>
          </cell>
          <cell r="D835" t="str">
            <v>107.03</v>
          </cell>
          <cell r="E835" t="str">
            <v>1.74</v>
          </cell>
          <cell r="F835" t="str">
            <v>108.77</v>
          </cell>
        </row>
        <row r="836">
          <cell r="A836" t="str">
            <v>190104</v>
          </cell>
          <cell r="B836" t="str">
            <v>Revestimento em  granito polido 3cm, assentes com massa</v>
          </cell>
          <cell r="C836" t="str">
            <v>m2</v>
          </cell>
          <cell r="D836" t="str">
            <v>175.03</v>
          </cell>
          <cell r="E836" t="str">
            <v>2.03</v>
          </cell>
          <cell r="F836" t="str">
            <v>177.06</v>
          </cell>
        </row>
        <row r="837">
          <cell r="A837" t="str">
            <v>190112</v>
          </cell>
          <cell r="B837" t="str">
            <v>Degraus de granito polido</v>
          </cell>
          <cell r="C837" t="str">
            <v>m</v>
          </cell>
          <cell r="D837" t="str">
            <v>74.32</v>
          </cell>
          <cell r="E837" t="str">
            <v>1.01</v>
          </cell>
          <cell r="F837" t="str">
            <v>75.33</v>
          </cell>
        </row>
        <row r="838">
          <cell r="A838" t="str">
            <v>190200</v>
          </cell>
          <cell r="B838" t="str">
            <v>Marmore</v>
          </cell>
        </row>
        <row r="839">
          <cell r="A839" t="str">
            <v>190202</v>
          </cell>
          <cell r="B839" t="str">
            <v>Revestimento em  marmore branco ESPiRITO SANTO 2cm, assentes c/massa</v>
          </cell>
          <cell r="C839" t="str">
            <v>m2</v>
          </cell>
          <cell r="D839" t="str">
            <v>52.79</v>
          </cell>
          <cell r="E839" t="str">
            <v>1.74</v>
          </cell>
          <cell r="F839" t="str">
            <v>54.53</v>
          </cell>
        </row>
        <row r="840">
          <cell r="A840" t="str">
            <v>190204</v>
          </cell>
          <cell r="B840" t="str">
            <v>Revestimento em  marmore travertino NACIONAL 2cm, assentes c/massa</v>
          </cell>
          <cell r="C840" t="str">
            <v>m2</v>
          </cell>
          <cell r="D840" t="str">
            <v>123.03</v>
          </cell>
          <cell r="E840" t="str">
            <v>1.74</v>
          </cell>
          <cell r="F840" t="str">
            <v>124.77</v>
          </cell>
        </row>
        <row r="841">
          <cell r="A841" t="str">
            <v>190206</v>
          </cell>
          <cell r="B841" t="str">
            <v>Revestimento com marmore BRANCO 3cm, assentes c/massa</v>
          </cell>
          <cell r="C841" t="str">
            <v>m2</v>
          </cell>
          <cell r="D841" t="str">
            <v>72.23</v>
          </cell>
          <cell r="E841" t="str">
            <v>2.03</v>
          </cell>
          <cell r="F841" t="str">
            <v>74.26</v>
          </cell>
        </row>
        <row r="842">
          <cell r="A842" t="str">
            <v>190208</v>
          </cell>
          <cell r="B842" t="str">
            <v>Revestimento com marmore TRAVERTINO NACIONAL 3cm, assentes c/massa</v>
          </cell>
          <cell r="C842" t="str">
            <v>m2</v>
          </cell>
          <cell r="D842" t="str">
            <v>170.12</v>
          </cell>
          <cell r="E842" t="str">
            <v>2.03</v>
          </cell>
          <cell r="F842" t="str">
            <v>172.15</v>
          </cell>
        </row>
        <row r="843">
          <cell r="A843" t="str">
            <v>190210</v>
          </cell>
          <cell r="B843" t="str">
            <v>Piso em  cacos de marmore</v>
          </cell>
          <cell r="C843" t="str">
            <v>m2</v>
          </cell>
          <cell r="D843" t="str">
            <v>25.76</v>
          </cell>
          <cell r="E843" t="str">
            <v>8.14</v>
          </cell>
          <cell r="F843" t="str">
            <v>33.90</v>
          </cell>
        </row>
        <row r="844">
          <cell r="A844" t="str">
            <v>190212</v>
          </cell>
          <cell r="B844" t="str">
            <v>Piso em  cacos de marmore e granilite</v>
          </cell>
          <cell r="C844" t="str">
            <v>m2</v>
          </cell>
          <cell r="D844" t="str">
            <v>31.24</v>
          </cell>
          <cell r="E844" t="str">
            <v>8.14</v>
          </cell>
          <cell r="F844" t="str">
            <v>39.38</v>
          </cell>
        </row>
        <row r="845">
          <cell r="A845" t="str">
            <v>190222</v>
          </cell>
          <cell r="B845" t="str">
            <v>Degraus e espelho em  marmore branco ESPiRITO SANTO</v>
          </cell>
          <cell r="C845" t="str">
            <v>m</v>
          </cell>
          <cell r="D845" t="str">
            <v>31.55</v>
          </cell>
          <cell r="E845" t="str">
            <v>1.01</v>
          </cell>
          <cell r="F845" t="str">
            <v>32.56</v>
          </cell>
        </row>
        <row r="846">
          <cell r="A846" t="str">
            <v>190224</v>
          </cell>
          <cell r="B846" t="str">
            <v>Degraus e espelho em  marmore TRAVERTINO NACIONAL</v>
          </cell>
          <cell r="C846" t="str">
            <v>m</v>
          </cell>
          <cell r="D846" t="str">
            <v>63.31</v>
          </cell>
          <cell r="E846" t="str">
            <v>1.01</v>
          </cell>
          <cell r="F846" t="str">
            <v>64.32</v>
          </cell>
        </row>
        <row r="847">
          <cell r="A847" t="str">
            <v>190300</v>
          </cell>
          <cell r="B847" t="str">
            <v>Pedras</v>
          </cell>
        </row>
        <row r="848">
          <cell r="A848" t="str">
            <v>190302</v>
          </cell>
          <cell r="B848" t="str">
            <v>Revestimento em  pedras tipo ARENITO comum</v>
          </cell>
          <cell r="C848" t="str">
            <v>m2</v>
          </cell>
          <cell r="D848" t="str">
            <v>31.05</v>
          </cell>
          <cell r="E848" t="str">
            <v>4.65</v>
          </cell>
          <cell r="F848" t="str">
            <v>35.70</v>
          </cell>
        </row>
        <row r="849">
          <cell r="A849" t="str">
            <v>190304</v>
          </cell>
          <cell r="B849" t="str">
            <v>Revestimento em  pedras ARENITO tijolinho irregular</v>
          </cell>
          <cell r="C849" t="str">
            <v>m2</v>
          </cell>
          <cell r="D849" t="str">
            <v>43.05</v>
          </cell>
          <cell r="E849" t="str">
            <v>4.65</v>
          </cell>
          <cell r="F849" t="str">
            <v>47.70</v>
          </cell>
        </row>
        <row r="850">
          <cell r="A850" t="str">
            <v>190306</v>
          </cell>
          <cell r="B850" t="str">
            <v>Revestimento em  pedra MINEIRA comum</v>
          </cell>
          <cell r="C850" t="str">
            <v>m2</v>
          </cell>
          <cell r="D850" t="str">
            <v>25.55</v>
          </cell>
          <cell r="E850" t="str">
            <v>4.65</v>
          </cell>
          <cell r="F850" t="str">
            <v>30.20</v>
          </cell>
        </row>
        <row r="851">
          <cell r="A851" t="str">
            <v>190308</v>
          </cell>
          <cell r="B851" t="str">
            <v>Revestimento em  mosaicos</v>
          </cell>
          <cell r="C851" t="str">
            <v>m2</v>
          </cell>
          <cell r="D851" t="str">
            <v>28.66</v>
          </cell>
          <cell r="E851" t="str">
            <v>0.28</v>
          </cell>
          <cell r="F851" t="str">
            <v>28.94</v>
          </cell>
        </row>
        <row r="852">
          <cell r="A852" t="str">
            <v>190312</v>
          </cell>
          <cell r="B852" t="str">
            <v>Degraus e espelho em  pedra MINEIRA</v>
          </cell>
          <cell r="C852" t="str">
            <v>m</v>
          </cell>
          <cell r="D852" t="str">
            <v>23.04</v>
          </cell>
          <cell r="E852" t="str">
            <v>1.01</v>
          </cell>
          <cell r="F852" t="str">
            <v>24.05</v>
          </cell>
        </row>
        <row r="853">
          <cell r="A853" t="str">
            <v>190322</v>
          </cell>
          <cell r="B853" t="str">
            <v>Rodapes em  pedra MINEIRA simples de 10cm</v>
          </cell>
          <cell r="C853" t="str">
            <v>m</v>
          </cell>
          <cell r="D853" t="str">
            <v>15.96</v>
          </cell>
          <cell r="E853" t="str">
            <v>0.28</v>
          </cell>
          <cell r="F853" t="str">
            <v>16.24</v>
          </cell>
        </row>
        <row r="854">
          <cell r="A854" t="str">
            <v>190324</v>
          </cell>
          <cell r="B854" t="str">
            <v>Rodapes em  pedra MINEIRA p/escada de 10cm incluindo triangulo</v>
          </cell>
          <cell r="C854" t="str">
            <v>m</v>
          </cell>
          <cell r="D854" t="str">
            <v>16.09</v>
          </cell>
          <cell r="E854" t="str">
            <v>0.41</v>
          </cell>
          <cell r="F854" t="str">
            <v>16.50</v>
          </cell>
        </row>
        <row r="855">
          <cell r="A855" t="str">
            <v>192000</v>
          </cell>
          <cell r="B855" t="str">
            <v>Reparos, conservacoes e complementos</v>
          </cell>
        </row>
        <row r="856">
          <cell r="A856" t="str">
            <v>192002</v>
          </cell>
          <cell r="B856" t="str">
            <v>Recolocacao de marmore, pedras e granitos, assentes com massa</v>
          </cell>
          <cell r="C856" t="str">
            <v>m2</v>
          </cell>
          <cell r="D856" t="str">
            <v>2.05</v>
          </cell>
          <cell r="E856" t="str">
            <v>14.76</v>
          </cell>
          <cell r="F856" t="str">
            <v>16.81</v>
          </cell>
        </row>
        <row r="857">
          <cell r="A857" t="str">
            <v>200000</v>
          </cell>
          <cell r="B857" t="str">
            <v>Revestimento em  madeira</v>
          </cell>
        </row>
        <row r="858">
          <cell r="A858" t="str">
            <v>200100</v>
          </cell>
          <cell r="B858" t="str">
            <v>Lambris de madeira</v>
          </cell>
        </row>
        <row r="859">
          <cell r="A859" t="str">
            <v>200104</v>
          </cell>
          <cell r="B859" t="str">
            <v>Lambril em  tabua de cedro macho/femea entarugado</v>
          </cell>
          <cell r="C859" t="str">
            <v>m2</v>
          </cell>
          <cell r="D859" t="str">
            <v>11.02</v>
          </cell>
          <cell r="E859" t="str">
            <v>10.01</v>
          </cell>
          <cell r="F859" t="str">
            <v>21.03</v>
          </cell>
        </row>
        <row r="860">
          <cell r="A860" t="str">
            <v>200200</v>
          </cell>
          <cell r="B860" t="str">
            <v>Laminado melaminico</v>
          </cell>
        </row>
        <row r="861">
          <cell r="A861" t="str">
            <v>200202</v>
          </cell>
          <cell r="B861" t="str">
            <v>Revestimento em  laminado melaminico e junta seca</v>
          </cell>
          <cell r="C861" t="str">
            <v>m2</v>
          </cell>
          <cell r="D861" t="str">
            <v>13.64</v>
          </cell>
          <cell r="E861" t="str">
            <v>9.00</v>
          </cell>
          <cell r="F861" t="str">
            <v>22.64</v>
          </cell>
        </row>
        <row r="862">
          <cell r="A862" t="str">
            <v>200204</v>
          </cell>
          <cell r="B862" t="str">
            <v>Revestimento em  laminado melaminico e junta de aluminio</v>
          </cell>
          <cell r="C862" t="str">
            <v>m2</v>
          </cell>
          <cell r="D862" t="str">
            <v>15.13</v>
          </cell>
          <cell r="E862" t="str">
            <v>9.64</v>
          </cell>
          <cell r="F862" t="str">
            <v>24.77</v>
          </cell>
        </row>
        <row r="863">
          <cell r="A863" t="str">
            <v>200300</v>
          </cell>
          <cell r="B863" t="str">
            <v>Soalho de madeira</v>
          </cell>
        </row>
        <row r="864">
          <cell r="A864" t="str">
            <v>200302</v>
          </cell>
          <cell r="B864" t="str">
            <v>Soalho em  tabua de peroba em  vigamento</v>
          </cell>
          <cell r="C864" t="str">
            <v>m2</v>
          </cell>
          <cell r="D864" t="str">
            <v>32.50</v>
          </cell>
          <cell r="E864" t="str">
            <v>7.17</v>
          </cell>
          <cell r="F864" t="str">
            <v>39.67</v>
          </cell>
        </row>
        <row r="865">
          <cell r="A865" t="str">
            <v>200304</v>
          </cell>
          <cell r="B865" t="str">
            <v>Soalho em  tabua de peroba em  lastro ou laje</v>
          </cell>
          <cell r="C865" t="str">
            <v>m2</v>
          </cell>
          <cell r="D865" t="str">
            <v>30.25</v>
          </cell>
          <cell r="E865" t="str">
            <v>7.23</v>
          </cell>
          <cell r="F865" t="str">
            <v>37.48</v>
          </cell>
        </row>
        <row r="866">
          <cell r="A866" t="str">
            <v>200400</v>
          </cell>
          <cell r="B866" t="str">
            <v>Tacos</v>
          </cell>
        </row>
        <row r="867">
          <cell r="A867" t="str">
            <v>200402</v>
          </cell>
          <cell r="B867" t="str">
            <v>Piso em  tacos de ipe colado</v>
          </cell>
          <cell r="C867" t="str">
            <v>m2</v>
          </cell>
          <cell r="D867" t="str">
            <v>21.58</v>
          </cell>
          <cell r="E867" t="str">
            <v>4.61</v>
          </cell>
          <cell r="F867" t="str">
            <v>26.19</v>
          </cell>
        </row>
        <row r="868">
          <cell r="A868" t="str">
            <v>200500</v>
          </cell>
          <cell r="B868" t="str">
            <v>Carpete de madeira</v>
          </cell>
        </row>
        <row r="869">
          <cell r="A869" t="str">
            <v>200502</v>
          </cell>
          <cell r="B869" t="str">
            <v>Carpete de madeira tipo sucupira envernizada</v>
          </cell>
          <cell r="C869" t="str">
            <v>m2</v>
          </cell>
          <cell r="D869" t="str">
            <v>29.08</v>
          </cell>
          <cell r="E869" t="str">
            <v>0.57</v>
          </cell>
          <cell r="F869" t="str">
            <v>29.65</v>
          </cell>
        </row>
        <row r="870">
          <cell r="A870" t="str">
            <v>201000</v>
          </cell>
          <cell r="B870" t="str">
            <v>Rodape de madeira</v>
          </cell>
        </row>
        <row r="871">
          <cell r="A871" t="str">
            <v>201002</v>
          </cell>
          <cell r="B871" t="str">
            <v>Rodape de peroba de 5x1,5cm</v>
          </cell>
          <cell r="C871" t="str">
            <v>m</v>
          </cell>
          <cell r="D871" t="str">
            <v>1.60</v>
          </cell>
          <cell r="E871" t="str">
            <v>2.18</v>
          </cell>
          <cell r="F871" t="str">
            <v>3.78</v>
          </cell>
        </row>
        <row r="872">
          <cell r="A872" t="str">
            <v>201004</v>
          </cell>
          <cell r="B872" t="str">
            <v>Rodape de peroba de 7x1,5cm</v>
          </cell>
          <cell r="C872" t="str">
            <v>m</v>
          </cell>
          <cell r="D872" t="str">
            <v>2.16</v>
          </cell>
          <cell r="E872" t="str">
            <v>2.18</v>
          </cell>
          <cell r="F872" t="str">
            <v>4.34</v>
          </cell>
        </row>
        <row r="873">
          <cell r="A873" t="str">
            <v>201012</v>
          </cell>
          <cell r="B873" t="str">
            <v>Cordao de peroba</v>
          </cell>
          <cell r="C873" t="str">
            <v>m</v>
          </cell>
          <cell r="D873" t="str">
            <v>0.91</v>
          </cell>
          <cell r="E873" t="str">
            <v>0.52</v>
          </cell>
          <cell r="F873" t="str">
            <v>1.43</v>
          </cell>
        </row>
        <row r="874">
          <cell r="A874" t="str">
            <v>202000</v>
          </cell>
          <cell r="B874" t="str">
            <v>Reparos, conservacoes e complementos</v>
          </cell>
        </row>
        <row r="875">
          <cell r="A875" t="str">
            <v>202002</v>
          </cell>
          <cell r="B875" t="str">
            <v>Recolocacao com repregamento de soalho de peroba</v>
          </cell>
          <cell r="C875" t="str">
            <v>m2</v>
          </cell>
          <cell r="D875" t="str">
            <v>0.05</v>
          </cell>
          <cell r="E875" t="str">
            <v>0.70</v>
          </cell>
          <cell r="F875" t="str">
            <v>0.75</v>
          </cell>
        </row>
        <row r="876">
          <cell r="A876" t="str">
            <v>202004</v>
          </cell>
          <cell r="B876" t="str">
            <v>Recolocacao de tacos soltos com cola</v>
          </cell>
          <cell r="C876" t="str">
            <v>m2</v>
          </cell>
          <cell r="D876" t="str">
            <v>1.77</v>
          </cell>
          <cell r="E876" t="str">
            <v>12.88</v>
          </cell>
          <cell r="F876" t="str">
            <v>14.65</v>
          </cell>
        </row>
        <row r="877">
          <cell r="A877" t="str">
            <v>202010</v>
          </cell>
          <cell r="B877" t="str">
            <v>Recolocacao de rodape e cordao de madeira</v>
          </cell>
          <cell r="C877" t="str">
            <v>m</v>
          </cell>
          <cell r="D877" t="str">
            <v>0.05</v>
          </cell>
          <cell r="E877" t="str">
            <v>1.65</v>
          </cell>
          <cell r="F877" t="str">
            <v>1.70</v>
          </cell>
        </row>
        <row r="878">
          <cell r="A878" t="str">
            <v>202020</v>
          </cell>
          <cell r="B878" t="str">
            <v>Raspagem com calafetacao e aplicacao de verniz sinteko</v>
          </cell>
          <cell r="C878" t="str">
            <v>m2</v>
          </cell>
          <cell r="D878" t="str">
            <v>12.25</v>
          </cell>
          <cell r="E878" t="str">
            <v>0.00</v>
          </cell>
          <cell r="F878" t="str">
            <v>12.25</v>
          </cell>
        </row>
        <row r="879">
          <cell r="A879" t="str">
            <v>202022</v>
          </cell>
          <cell r="B879" t="str">
            <v>Raspagem com calafetacao e aplicacao de cera</v>
          </cell>
          <cell r="C879" t="str">
            <v>m2</v>
          </cell>
          <cell r="D879" t="str">
            <v>7.80</v>
          </cell>
          <cell r="E879" t="str">
            <v>0.00</v>
          </cell>
          <cell r="F879" t="str">
            <v>7.80</v>
          </cell>
        </row>
        <row r="880">
          <cell r="A880" t="str">
            <v>210000</v>
          </cell>
          <cell r="B880" t="str">
            <v>Revestimento sintetico</v>
          </cell>
        </row>
        <row r="881">
          <cell r="A881" t="str">
            <v>210100</v>
          </cell>
          <cell r="B881" t="str">
            <v>Revestimento em borracha</v>
          </cell>
        </row>
        <row r="882">
          <cell r="A882" t="str">
            <v>210102</v>
          </cell>
          <cell r="B882" t="str">
            <v>Revestimento em borracha sintetica preta 4 mm colado</v>
          </cell>
          <cell r="C882" t="str">
            <v>m2</v>
          </cell>
          <cell r="D882" t="str">
            <v>14.14</v>
          </cell>
          <cell r="E882" t="str">
            <v>0.00</v>
          </cell>
          <cell r="F882" t="str">
            <v>14.14</v>
          </cell>
        </row>
        <row r="883">
          <cell r="A883" t="str">
            <v>210104</v>
          </cell>
          <cell r="B883" t="str">
            <v>Revestimento em borracha sintetica preta 10 mm argamassado</v>
          </cell>
          <cell r="C883" t="str">
            <v>m2</v>
          </cell>
          <cell r="D883" t="str">
            <v>26.73</v>
          </cell>
          <cell r="E883" t="str">
            <v>2.03</v>
          </cell>
          <cell r="F883" t="str">
            <v>28.76</v>
          </cell>
        </row>
        <row r="884">
          <cell r="A884" t="str">
            <v>210200</v>
          </cell>
          <cell r="B884" t="str">
            <v>Revestimento vinilicos</v>
          </cell>
        </row>
        <row r="885">
          <cell r="A885" t="str">
            <v>210202</v>
          </cell>
          <cell r="B885" t="str">
            <v>Revestimento vinilico de  2 mm</v>
          </cell>
          <cell r="C885" t="str">
            <v>m2</v>
          </cell>
          <cell r="D885" t="str">
            <v>16.34</v>
          </cell>
          <cell r="E885" t="str">
            <v>0.00</v>
          </cell>
          <cell r="F885" t="str">
            <v>16.34</v>
          </cell>
        </row>
        <row r="886">
          <cell r="A886" t="str">
            <v>210204</v>
          </cell>
          <cell r="B886" t="str">
            <v>Revestimento vinilico de  3 mm</v>
          </cell>
          <cell r="C886" t="str">
            <v>m2</v>
          </cell>
          <cell r="D886" t="str">
            <v>30.00</v>
          </cell>
          <cell r="E886" t="str">
            <v>0.00</v>
          </cell>
          <cell r="F886" t="str">
            <v>30.00</v>
          </cell>
        </row>
        <row r="887">
          <cell r="A887" t="str">
            <v>210400</v>
          </cell>
          <cell r="B887" t="str">
            <v>Forracao e carpete</v>
          </cell>
        </row>
        <row r="888">
          <cell r="A888" t="str">
            <v>210402</v>
          </cell>
          <cell r="B888" t="str">
            <v>Revestimento com manta de nylon tipo agulhado 4 mm</v>
          </cell>
          <cell r="C888" t="str">
            <v>m2</v>
          </cell>
          <cell r="D888" t="str">
            <v>5.84</v>
          </cell>
          <cell r="E888" t="str">
            <v>0.00</v>
          </cell>
          <cell r="F888" t="str">
            <v>5.84</v>
          </cell>
        </row>
        <row r="889">
          <cell r="A889" t="str">
            <v>210404</v>
          </cell>
          <cell r="B889" t="str">
            <v>Revestimento com carpete de nylon 6 mm</v>
          </cell>
          <cell r="C889" t="str">
            <v>m2</v>
          </cell>
          <cell r="D889" t="str">
            <v>12.53</v>
          </cell>
          <cell r="E889" t="str">
            <v>0.00</v>
          </cell>
          <cell r="F889" t="str">
            <v>12.53</v>
          </cell>
        </row>
        <row r="890">
          <cell r="A890" t="str">
            <v>210406</v>
          </cell>
          <cell r="B890" t="str">
            <v>Revestimento com carpete de nylon 10 mm</v>
          </cell>
          <cell r="C890" t="str">
            <v>m2</v>
          </cell>
          <cell r="D890" t="str">
            <v>20.89</v>
          </cell>
          <cell r="E890" t="str">
            <v>0.00</v>
          </cell>
          <cell r="F890" t="str">
            <v>20.89</v>
          </cell>
        </row>
        <row r="891">
          <cell r="A891" t="str">
            <v>211000</v>
          </cell>
          <cell r="B891" t="str">
            <v>Rodape sintetico</v>
          </cell>
        </row>
        <row r="892">
          <cell r="A892" t="str">
            <v>211012</v>
          </cell>
          <cell r="B892" t="str">
            <v>Rodape vinilico de 5 cm simples</v>
          </cell>
          <cell r="C892" t="str">
            <v>m</v>
          </cell>
          <cell r="D892" t="str">
            <v>3.47</v>
          </cell>
          <cell r="E892" t="str">
            <v>0.00</v>
          </cell>
          <cell r="F892" t="str">
            <v>3.47</v>
          </cell>
        </row>
        <row r="893">
          <cell r="A893" t="str">
            <v>211014</v>
          </cell>
          <cell r="B893" t="str">
            <v>Rodape vinilico de 7 cm simples</v>
          </cell>
          <cell r="C893" t="str">
            <v>m</v>
          </cell>
          <cell r="D893" t="str">
            <v>4.00</v>
          </cell>
          <cell r="E893" t="str">
            <v>0.00</v>
          </cell>
          <cell r="F893" t="str">
            <v>4.00</v>
          </cell>
        </row>
        <row r="894">
          <cell r="A894" t="str">
            <v>211016</v>
          </cell>
          <cell r="B894" t="str">
            <v>Rodape vinilico de 10 cm simples</v>
          </cell>
          <cell r="C894" t="str">
            <v>m</v>
          </cell>
          <cell r="D894" t="str">
            <v>5.00</v>
          </cell>
          <cell r="E894" t="str">
            <v>0.00</v>
          </cell>
          <cell r="F894" t="str">
            <v>5.00</v>
          </cell>
        </row>
        <row r="895">
          <cell r="A895" t="str">
            <v>211018</v>
          </cell>
          <cell r="B895" t="str">
            <v>Rodape vinilico hospitalar</v>
          </cell>
          <cell r="C895" t="str">
            <v>m</v>
          </cell>
          <cell r="D895" t="str">
            <v>6.50</v>
          </cell>
          <cell r="E895" t="str">
            <v>0.00</v>
          </cell>
          <cell r="F895" t="str">
            <v>6.50</v>
          </cell>
        </row>
        <row r="896">
          <cell r="A896" t="str">
            <v>211022</v>
          </cell>
          <cell r="B896" t="str">
            <v>Rodape de cordao de nylon</v>
          </cell>
          <cell r="C896" t="str">
            <v>m</v>
          </cell>
          <cell r="D896" t="str">
            <v>0.82</v>
          </cell>
          <cell r="E896" t="str">
            <v>0.00</v>
          </cell>
          <cell r="F896" t="str">
            <v>0.82</v>
          </cell>
        </row>
        <row r="897">
          <cell r="A897" t="str">
            <v>211100</v>
          </cell>
          <cell r="B897" t="str">
            <v>Degrau sintetico</v>
          </cell>
        </row>
        <row r="898">
          <cell r="A898" t="str">
            <v>211102</v>
          </cell>
          <cell r="B898" t="str">
            <v>Degraus em  chapa de borracha sintetica com testeira</v>
          </cell>
          <cell r="C898" t="str">
            <v>m</v>
          </cell>
          <cell r="D898" t="str">
            <v>18.51</v>
          </cell>
          <cell r="E898" t="str">
            <v>0.00</v>
          </cell>
          <cell r="F898" t="str">
            <v>18.51</v>
          </cell>
        </row>
        <row r="899">
          <cell r="A899" t="str">
            <v>211112</v>
          </cell>
          <cell r="B899" t="str">
            <v>Degraus em  chapa vinilica com testeira</v>
          </cell>
          <cell r="C899" t="str">
            <v>m</v>
          </cell>
          <cell r="D899" t="str">
            <v>27.50</v>
          </cell>
          <cell r="E899" t="str">
            <v>0.00</v>
          </cell>
          <cell r="F899" t="str">
            <v>27.50</v>
          </cell>
        </row>
        <row r="900">
          <cell r="A900" t="str">
            <v>212000</v>
          </cell>
          <cell r="B900" t="str">
            <v>Reparos, conservacoes e complementos</v>
          </cell>
        </row>
        <row r="901">
          <cell r="A901" t="str">
            <v>212002</v>
          </cell>
          <cell r="B901" t="str">
            <v>Recolocacao de piso sintetico com cola</v>
          </cell>
          <cell r="C901" t="str">
            <v>m2</v>
          </cell>
          <cell r="D901" t="str">
            <v>0.47</v>
          </cell>
          <cell r="E901" t="str">
            <v>1.28</v>
          </cell>
          <cell r="F901" t="str">
            <v>1.75</v>
          </cell>
        </row>
        <row r="902">
          <cell r="A902" t="str">
            <v>212004</v>
          </cell>
          <cell r="B902" t="str">
            <v>Recolocacao de piso sintetico argamassado</v>
          </cell>
          <cell r="C902" t="str">
            <v>m2</v>
          </cell>
          <cell r="D902" t="str">
            <v>2.33</v>
          </cell>
          <cell r="E902" t="str">
            <v>8.34</v>
          </cell>
          <cell r="F902" t="str">
            <v>10.67</v>
          </cell>
        </row>
        <row r="903">
          <cell r="A903" t="str">
            <v>212010</v>
          </cell>
          <cell r="B903" t="str">
            <v>Recolocacao de rodape e cordoes sinteticos</v>
          </cell>
          <cell r="C903" t="str">
            <v>m</v>
          </cell>
          <cell r="D903" t="str">
            <v>0.00</v>
          </cell>
          <cell r="E903" t="str">
            <v>1.65</v>
          </cell>
          <cell r="F903" t="str">
            <v>1.65</v>
          </cell>
        </row>
        <row r="904">
          <cell r="A904" t="str">
            <v>220000</v>
          </cell>
          <cell r="B904" t="str">
            <v>Forro, brises e fachadas</v>
          </cell>
        </row>
        <row r="905">
          <cell r="A905" t="str">
            <v>220100</v>
          </cell>
          <cell r="B905" t="str">
            <v>Forro de madeira</v>
          </cell>
        </row>
        <row r="906">
          <cell r="A906" t="str">
            <v>220102</v>
          </cell>
          <cell r="B906" t="str">
            <v>Forro em  tabuas aparelhadas macho/femea de pinho entarugado</v>
          </cell>
          <cell r="C906" t="str">
            <v>m2</v>
          </cell>
          <cell r="D906" t="str">
            <v>21.71</v>
          </cell>
          <cell r="E906" t="str">
            <v>7.81</v>
          </cell>
          <cell r="F906" t="str">
            <v>29.52</v>
          </cell>
        </row>
        <row r="907">
          <cell r="A907" t="str">
            <v>220108</v>
          </cell>
          <cell r="B907" t="str">
            <v>Forro xadrez em  ripas de peroba entarugado</v>
          </cell>
          <cell r="C907" t="str">
            <v>m2</v>
          </cell>
          <cell r="D907" t="str">
            <v>10.56</v>
          </cell>
          <cell r="E907" t="str">
            <v>8.47</v>
          </cell>
          <cell r="F907" t="str">
            <v>19.03</v>
          </cell>
        </row>
        <row r="908">
          <cell r="A908" t="str">
            <v>220112</v>
          </cell>
          <cell r="B908" t="str">
            <v>Forro em  chapas em  fibra de madeira tipo FORROPACOTE</v>
          </cell>
          <cell r="C908" t="str">
            <v>m2</v>
          </cell>
          <cell r="D908" t="str">
            <v>6.67</v>
          </cell>
          <cell r="E908" t="str">
            <v>7.81</v>
          </cell>
          <cell r="F908" t="str">
            <v>14.48</v>
          </cell>
        </row>
        <row r="909">
          <cell r="A909" t="str">
            <v>220122</v>
          </cell>
          <cell r="B909" t="str">
            <v>Beiral em  tabua de peroba macho/femea com entarugamento</v>
          </cell>
          <cell r="C909" t="str">
            <v>m2</v>
          </cell>
          <cell r="D909" t="str">
            <v>22.32</v>
          </cell>
          <cell r="E909" t="str">
            <v>8.47</v>
          </cell>
          <cell r="F909" t="str">
            <v>30.79</v>
          </cell>
        </row>
        <row r="910">
          <cell r="A910" t="str">
            <v>220124</v>
          </cell>
          <cell r="B910" t="str">
            <v>Beiral em  tabua de peroba macho/femea</v>
          </cell>
          <cell r="C910" t="str">
            <v>m2</v>
          </cell>
          <cell r="D910" t="str">
            <v>19.40</v>
          </cell>
          <cell r="E910" t="str">
            <v>3.90</v>
          </cell>
          <cell r="F910" t="str">
            <v>23.30</v>
          </cell>
        </row>
        <row r="911">
          <cell r="A911" t="str">
            <v>220200</v>
          </cell>
          <cell r="B911" t="str">
            <v>Forro de gesso</v>
          </cell>
        </row>
        <row r="912">
          <cell r="A912" t="str">
            <v>220202</v>
          </cell>
          <cell r="B912" t="str">
            <v>Forro em  placa de gesso removivel, fixado e estruturado</v>
          </cell>
          <cell r="C912" t="str">
            <v>m2</v>
          </cell>
          <cell r="D912" t="str">
            <v>19.13</v>
          </cell>
          <cell r="E912" t="str">
            <v>0.00</v>
          </cell>
          <cell r="F912" t="str">
            <v>19.13</v>
          </cell>
        </row>
        <row r="913">
          <cell r="A913" t="str">
            <v>220300</v>
          </cell>
          <cell r="B913" t="str">
            <v>Forro sintetico</v>
          </cell>
        </row>
        <row r="914">
          <cell r="A914" t="str">
            <v>220306</v>
          </cell>
          <cell r="B914" t="str">
            <v>Forro em  fibras de vidro revestida em  PVC tipo FORROVID</v>
          </cell>
          <cell r="C914" t="str">
            <v>m2</v>
          </cell>
          <cell r="D914" t="str">
            <v>20.25</v>
          </cell>
          <cell r="E914" t="str">
            <v>0.00</v>
          </cell>
          <cell r="F914" t="str">
            <v>20.25</v>
          </cell>
        </row>
        <row r="915">
          <cell r="A915" t="str">
            <v>220400</v>
          </cell>
          <cell r="B915" t="str">
            <v>Forro metalico</v>
          </cell>
        </row>
        <row r="916">
          <cell r="A916" t="str">
            <v>220404</v>
          </cell>
          <cell r="B916" t="str">
            <v>Forro em  reguas de aluminio tipo PARALINE</v>
          </cell>
          <cell r="C916" t="str">
            <v>m2</v>
          </cell>
          <cell r="D916" t="str">
            <v>20.39</v>
          </cell>
          <cell r="E916" t="str">
            <v>0.00</v>
          </cell>
          <cell r="F916" t="str">
            <v>20.39</v>
          </cell>
        </row>
        <row r="917">
          <cell r="A917" t="str">
            <v>220500</v>
          </cell>
          <cell r="B917" t="str">
            <v>Forro estuque</v>
          </cell>
        </row>
        <row r="918">
          <cell r="A918" t="str">
            <v>220502</v>
          </cell>
          <cell r="B918" t="str">
            <v>Forro de estuque</v>
          </cell>
          <cell r="C918" t="str">
            <v>m2</v>
          </cell>
          <cell r="D918" t="str">
            <v>5.76</v>
          </cell>
          <cell r="E918" t="str">
            <v>18.18</v>
          </cell>
          <cell r="F918" t="str">
            <v>23.94</v>
          </cell>
        </row>
        <row r="919">
          <cell r="A919" t="str">
            <v>222000</v>
          </cell>
          <cell r="B919" t="str">
            <v>Reparos, conservacoes e complementos</v>
          </cell>
        </row>
        <row r="920">
          <cell r="A920" t="str">
            <v>222002</v>
          </cell>
          <cell r="B920" t="str">
            <v>Recolocacao de forros fixados</v>
          </cell>
          <cell r="C920" t="str">
            <v>m2</v>
          </cell>
          <cell r="D920" t="str">
            <v>0.11</v>
          </cell>
          <cell r="E920" t="str">
            <v>1.94</v>
          </cell>
          <cell r="F920" t="str">
            <v>2.05</v>
          </cell>
        </row>
        <row r="921">
          <cell r="A921" t="str">
            <v>222004</v>
          </cell>
          <cell r="B921" t="str">
            <v>Recolocacao de forros apoiados ou encaixados</v>
          </cell>
          <cell r="C921" t="str">
            <v>m2</v>
          </cell>
          <cell r="D921" t="str">
            <v>0.00</v>
          </cell>
          <cell r="E921" t="str">
            <v>0.94</v>
          </cell>
          <cell r="F921" t="str">
            <v>0.94</v>
          </cell>
        </row>
        <row r="922">
          <cell r="A922" t="str">
            <v>222006</v>
          </cell>
          <cell r="B922" t="str">
            <v>Perfil de ferro para reforco de forro, inclusive solda</v>
          </cell>
          <cell r="C922" t="str">
            <v>kg</v>
          </cell>
          <cell r="D922" t="str">
            <v>3.13</v>
          </cell>
          <cell r="E922" t="str">
            <v>0.00</v>
          </cell>
          <cell r="F922" t="str">
            <v>3.13</v>
          </cell>
        </row>
        <row r="923">
          <cell r="A923" t="str">
            <v>222008</v>
          </cell>
          <cell r="B923" t="str">
            <v>Entarugamento de forro</v>
          </cell>
          <cell r="C923" t="str">
            <v>m2</v>
          </cell>
          <cell r="D923" t="str">
            <v>3.52</v>
          </cell>
          <cell r="E923" t="str">
            <v>6.17</v>
          </cell>
          <cell r="F923" t="str">
            <v>9.69</v>
          </cell>
        </row>
        <row r="924">
          <cell r="A924" t="str">
            <v>230000</v>
          </cell>
          <cell r="B924" t="str">
            <v>Esquadrias e elementos em  madeira</v>
          </cell>
        </row>
        <row r="925">
          <cell r="A925" t="str">
            <v>230100</v>
          </cell>
          <cell r="B925" t="str">
            <v>Janela em madeira</v>
          </cell>
        </row>
        <row r="926">
          <cell r="A926" t="str">
            <v>230102</v>
          </cell>
          <cell r="B926" t="str">
            <v>Janelas de madeira tipo guilhotina - com venezianas</v>
          </cell>
          <cell r="C926" t="str">
            <v>m2</v>
          </cell>
          <cell r="D926" t="str">
            <v>78.52</v>
          </cell>
          <cell r="E926" t="str">
            <v>27.01</v>
          </cell>
          <cell r="F926" t="str">
            <v>105.53</v>
          </cell>
        </row>
        <row r="927">
          <cell r="A927" t="str">
            <v>230200</v>
          </cell>
          <cell r="B927" t="str">
            <v>Porta padrao macho/femea montada com batente</v>
          </cell>
        </row>
        <row r="928">
          <cell r="A928" t="str">
            <v>230201</v>
          </cell>
          <cell r="B928" t="str">
            <v>Acrescimo de bandeira - porta macho/femea batente de madeira</v>
          </cell>
          <cell r="C928" t="str">
            <v>m2</v>
          </cell>
          <cell r="D928" t="str">
            <v>89.09</v>
          </cell>
          <cell r="E928" t="str">
            <v>8.93</v>
          </cell>
          <cell r="F928" t="str">
            <v>98.02</v>
          </cell>
        </row>
        <row r="929">
          <cell r="A929" t="str">
            <v>230202</v>
          </cell>
          <cell r="B929" t="str">
            <v>Porta macho/femea batente madeira - 62x210 cm</v>
          </cell>
          <cell r="C929" t="str">
            <v>un</v>
          </cell>
          <cell r="D929" t="str">
            <v>161.39</v>
          </cell>
          <cell r="E929" t="str">
            <v>18.16</v>
          </cell>
          <cell r="F929" t="str">
            <v>179.55</v>
          </cell>
        </row>
        <row r="930">
          <cell r="A930" t="str">
            <v>230203</v>
          </cell>
          <cell r="B930" t="str">
            <v>Porta macho/femea batente madeira - 72x210 cm</v>
          </cell>
          <cell r="C930" t="str">
            <v>un</v>
          </cell>
          <cell r="D930" t="str">
            <v>163.08</v>
          </cell>
          <cell r="E930" t="str">
            <v>18.16</v>
          </cell>
          <cell r="F930" t="str">
            <v>181.24</v>
          </cell>
        </row>
        <row r="931">
          <cell r="A931" t="str">
            <v>230204</v>
          </cell>
          <cell r="B931" t="str">
            <v>Porta macho/femea batente madeira - 82x210 cm</v>
          </cell>
          <cell r="C931" t="str">
            <v>un</v>
          </cell>
          <cell r="D931" t="str">
            <v>174.97</v>
          </cell>
          <cell r="E931" t="str">
            <v>18.16</v>
          </cell>
          <cell r="F931" t="str">
            <v>193.13</v>
          </cell>
        </row>
        <row r="932">
          <cell r="A932" t="str">
            <v>230205</v>
          </cell>
          <cell r="B932" t="str">
            <v>Porta macho/femea batente madeira - 92x210 cm</v>
          </cell>
          <cell r="C932" t="str">
            <v>un</v>
          </cell>
          <cell r="D932" t="str">
            <v>186.47</v>
          </cell>
          <cell r="E932" t="str">
            <v>18.16</v>
          </cell>
          <cell r="F932" t="str">
            <v>204.63</v>
          </cell>
        </row>
        <row r="933">
          <cell r="A933" t="str">
            <v>230206</v>
          </cell>
          <cell r="B933" t="str">
            <v>Porta macho/femea batente madeira - 124x210 cm</v>
          </cell>
          <cell r="C933" t="str">
            <v>un</v>
          </cell>
          <cell r="D933" t="str">
            <v>279.40</v>
          </cell>
          <cell r="E933" t="str">
            <v>22.73</v>
          </cell>
          <cell r="F933" t="str">
            <v>302.13</v>
          </cell>
        </row>
        <row r="934">
          <cell r="A934" t="str">
            <v>230250</v>
          </cell>
          <cell r="B934" t="str">
            <v>Acrescimo de bandeira - porta macho/femea batente metalico</v>
          </cell>
          <cell r="C934" t="str">
            <v>m2</v>
          </cell>
          <cell r="D934" t="str">
            <v>84.70</v>
          </cell>
          <cell r="E934" t="str">
            <v>8.54</v>
          </cell>
          <cell r="F934" t="str">
            <v>93.24</v>
          </cell>
        </row>
        <row r="935">
          <cell r="A935" t="str">
            <v>230251</v>
          </cell>
          <cell r="B935" t="str">
            <v>Porta macho/femea batente metalico - 62x160 cm</v>
          </cell>
          <cell r="C935" t="str">
            <v>un</v>
          </cell>
          <cell r="D935" t="str">
            <v>135.71</v>
          </cell>
          <cell r="E935" t="str">
            <v>16.83</v>
          </cell>
          <cell r="F935" t="str">
            <v>152.54</v>
          </cell>
        </row>
        <row r="936">
          <cell r="A936" t="str">
            <v>230252</v>
          </cell>
          <cell r="B936" t="str">
            <v>Porta macho/femea batente metalico - 72x210 cm</v>
          </cell>
          <cell r="C936" t="str">
            <v>un</v>
          </cell>
          <cell r="D936" t="str">
            <v>147.60</v>
          </cell>
          <cell r="E936" t="str">
            <v>16.83</v>
          </cell>
          <cell r="F936" t="str">
            <v>164.43</v>
          </cell>
        </row>
        <row r="937">
          <cell r="A937" t="str">
            <v>230253</v>
          </cell>
          <cell r="B937" t="str">
            <v>Porta macho/femea batente metalico - 82x210 cm</v>
          </cell>
          <cell r="C937" t="str">
            <v>un</v>
          </cell>
          <cell r="D937" t="str">
            <v>160.14</v>
          </cell>
          <cell r="E937" t="str">
            <v>16.83</v>
          </cell>
          <cell r="F937" t="str">
            <v>176.97</v>
          </cell>
        </row>
        <row r="938">
          <cell r="A938" t="str">
            <v>230254</v>
          </cell>
          <cell r="B938" t="str">
            <v>Porta macho/femea batente metalico - 92x210 cm</v>
          </cell>
          <cell r="C938" t="str">
            <v>un</v>
          </cell>
          <cell r="D938" t="str">
            <v>172.30</v>
          </cell>
          <cell r="E938" t="str">
            <v>16.83</v>
          </cell>
          <cell r="F938" t="str">
            <v>189.13</v>
          </cell>
        </row>
        <row r="939">
          <cell r="A939" t="str">
            <v>230255</v>
          </cell>
          <cell r="B939" t="str">
            <v>Porta macho/femea batente metalico - 124x210 cm</v>
          </cell>
          <cell r="C939" t="str">
            <v>un</v>
          </cell>
          <cell r="D939" t="str">
            <v>261.73</v>
          </cell>
          <cell r="E939" t="str">
            <v>22.02</v>
          </cell>
          <cell r="F939" t="str">
            <v>283.75</v>
          </cell>
        </row>
        <row r="940">
          <cell r="A940" t="str">
            <v>230300</v>
          </cell>
          <cell r="B940" t="str">
            <v>Porta padrao lisa comum montada com batente</v>
          </cell>
        </row>
        <row r="941">
          <cell r="A941" t="str">
            <v>230301</v>
          </cell>
          <cell r="B941" t="str">
            <v>Acrescimo de bandeira - porta lisa comum batente de madeira</v>
          </cell>
          <cell r="C941" t="str">
            <v>m2</v>
          </cell>
          <cell r="D941" t="str">
            <v>32.96</v>
          </cell>
          <cell r="E941" t="str">
            <v>8.93</v>
          </cell>
          <cell r="F941" t="str">
            <v>41.89</v>
          </cell>
        </row>
        <row r="942">
          <cell r="A942" t="str">
            <v>230302</v>
          </cell>
          <cell r="B942" t="str">
            <v>Porta lisa batente madeira - 62x160 cm</v>
          </cell>
          <cell r="C942" t="str">
            <v>un</v>
          </cell>
          <cell r="D942" t="str">
            <v>77.94</v>
          </cell>
          <cell r="E942" t="str">
            <v>18.16</v>
          </cell>
          <cell r="F942" t="str">
            <v>96.10</v>
          </cell>
        </row>
        <row r="943">
          <cell r="A943" t="str">
            <v>230303</v>
          </cell>
          <cell r="B943" t="str">
            <v>Porta lisa batente madeira - 72x210 cm</v>
          </cell>
          <cell r="C943" t="str">
            <v>un</v>
          </cell>
          <cell r="D943" t="str">
            <v>76.47</v>
          </cell>
          <cell r="E943" t="str">
            <v>18.16</v>
          </cell>
          <cell r="F943" t="str">
            <v>94.63</v>
          </cell>
        </row>
        <row r="944">
          <cell r="A944" t="str">
            <v>230304</v>
          </cell>
          <cell r="B944" t="str">
            <v>Porta lisa batente madeira - 82x210 cm</v>
          </cell>
          <cell r="C944" t="str">
            <v>un</v>
          </cell>
          <cell r="D944" t="str">
            <v>77.50</v>
          </cell>
          <cell r="E944" t="str">
            <v>18.16</v>
          </cell>
          <cell r="F944" t="str">
            <v>95.66</v>
          </cell>
        </row>
        <row r="945">
          <cell r="A945" t="str">
            <v>230305</v>
          </cell>
          <cell r="B945" t="str">
            <v>Porta lisa batente madeira - 92x210 cm</v>
          </cell>
          <cell r="C945" t="str">
            <v>un</v>
          </cell>
          <cell r="D945" t="str">
            <v>80.91</v>
          </cell>
          <cell r="E945" t="str">
            <v>18.16</v>
          </cell>
          <cell r="F945" t="str">
            <v>99.07</v>
          </cell>
        </row>
        <row r="946">
          <cell r="A946" t="str">
            <v>230306</v>
          </cell>
          <cell r="B946" t="str">
            <v>Porta lisa batente madeira - 124x210 cm</v>
          </cell>
          <cell r="C946" t="str">
            <v>un</v>
          </cell>
          <cell r="D946" t="str">
            <v>108.88</v>
          </cell>
          <cell r="E946" t="str">
            <v>22.73</v>
          </cell>
          <cell r="F946" t="str">
            <v>131.61</v>
          </cell>
        </row>
        <row r="947">
          <cell r="A947" t="str">
            <v>230350</v>
          </cell>
          <cell r="B947" t="str">
            <v>Acrescimo de bandeira - porta lisa comum batente metalico</v>
          </cell>
          <cell r="C947" t="str">
            <v>m2</v>
          </cell>
          <cell r="D947" t="str">
            <v>28.57</v>
          </cell>
          <cell r="E947" t="str">
            <v>8.54</v>
          </cell>
          <cell r="F947" t="str">
            <v>37.11</v>
          </cell>
        </row>
        <row r="948">
          <cell r="A948" t="str">
            <v>230351</v>
          </cell>
          <cell r="B948" t="str">
            <v>Porta lisa batente metalico - 62x160 cm</v>
          </cell>
          <cell r="C948" t="str">
            <v>un</v>
          </cell>
          <cell r="D948" t="str">
            <v>82.39</v>
          </cell>
          <cell r="E948" t="str">
            <v>16.83</v>
          </cell>
          <cell r="F948" t="str">
            <v>99.22</v>
          </cell>
        </row>
        <row r="949">
          <cell r="A949" t="str">
            <v>230352</v>
          </cell>
          <cell r="B949" t="str">
            <v>Porta lisa batente metalico - 72x210 cm</v>
          </cell>
          <cell r="C949" t="str">
            <v>un</v>
          </cell>
          <cell r="D949" t="str">
            <v>60.99</v>
          </cell>
          <cell r="E949" t="str">
            <v>16.83</v>
          </cell>
          <cell r="F949" t="str">
            <v>77.82</v>
          </cell>
        </row>
        <row r="950">
          <cell r="A950" t="str">
            <v>230353</v>
          </cell>
          <cell r="B950" t="str">
            <v>Porta lisa batente metalico - 82x210 cm</v>
          </cell>
          <cell r="C950" t="str">
            <v>un</v>
          </cell>
          <cell r="D950" t="str">
            <v>62.67</v>
          </cell>
          <cell r="E950" t="str">
            <v>16.83</v>
          </cell>
          <cell r="F950" t="str">
            <v>79.50</v>
          </cell>
        </row>
        <row r="951">
          <cell r="A951" t="str">
            <v>230354</v>
          </cell>
          <cell r="B951" t="str">
            <v>Porta lisa batente metalico - 92x210 cm</v>
          </cell>
          <cell r="C951" t="str">
            <v>un</v>
          </cell>
          <cell r="D951" t="str">
            <v>66.74</v>
          </cell>
          <cell r="E951" t="str">
            <v>16.83</v>
          </cell>
          <cell r="F951" t="str">
            <v>83.57</v>
          </cell>
        </row>
        <row r="952">
          <cell r="A952" t="str">
            <v>230355</v>
          </cell>
          <cell r="B952" t="str">
            <v>Porta lisa batente metalico - 124x210 cm</v>
          </cell>
          <cell r="C952" t="str">
            <v>un</v>
          </cell>
          <cell r="D952" t="str">
            <v>91.21</v>
          </cell>
          <cell r="E952" t="str">
            <v>22.02</v>
          </cell>
          <cell r="F952" t="str">
            <v>113.23</v>
          </cell>
        </row>
        <row r="953">
          <cell r="A953" t="str">
            <v>230400</v>
          </cell>
          <cell r="B953" t="str">
            <v>Porta padrao lisa laminada montada com batente</v>
          </cell>
        </row>
        <row r="954">
          <cell r="A954" t="str">
            <v>230401</v>
          </cell>
          <cell r="B954" t="str">
            <v>Acrescimo de bandeira - porta lisa comum batente de madeira</v>
          </cell>
          <cell r="C954" t="str">
            <v>m2</v>
          </cell>
          <cell r="D954" t="str">
            <v>116.20</v>
          </cell>
          <cell r="E954" t="str">
            <v>8.93</v>
          </cell>
          <cell r="F954" t="str">
            <v>125.13</v>
          </cell>
        </row>
        <row r="955">
          <cell r="A955" t="str">
            <v>230403</v>
          </cell>
          <cell r="B955" t="str">
            <v>Porta lisa laminado fenol batente madeira - 72x210 cm</v>
          </cell>
          <cell r="C955" t="str">
            <v>un</v>
          </cell>
          <cell r="D955" t="str">
            <v>137.27</v>
          </cell>
          <cell r="E955" t="str">
            <v>18.16</v>
          </cell>
          <cell r="F955" t="str">
            <v>155.43</v>
          </cell>
        </row>
        <row r="956">
          <cell r="A956" t="str">
            <v>230405</v>
          </cell>
          <cell r="B956" t="str">
            <v>Porta lisa laminado fenol batente madeira - 92x210 cm</v>
          </cell>
          <cell r="C956" t="str">
            <v>un</v>
          </cell>
          <cell r="D956" t="str">
            <v>156.08</v>
          </cell>
          <cell r="E956" t="str">
            <v>18.16</v>
          </cell>
          <cell r="F956" t="str">
            <v>174.24</v>
          </cell>
        </row>
        <row r="957">
          <cell r="A957" t="str">
            <v>230406</v>
          </cell>
          <cell r="B957" t="str">
            <v>Porta lisa laminado fenol batente madeira - 122x210 cm</v>
          </cell>
          <cell r="C957" t="str">
            <v>un</v>
          </cell>
          <cell r="D957" t="str">
            <v>220.80</v>
          </cell>
          <cell r="E957" t="str">
            <v>22.73</v>
          </cell>
          <cell r="F957" t="str">
            <v>243.53</v>
          </cell>
        </row>
        <row r="958">
          <cell r="A958" t="str">
            <v>230450</v>
          </cell>
          <cell r="B958" t="str">
            <v>Acrescimo de bandeira - porta lisa laminado batente metalico</v>
          </cell>
          <cell r="C958" t="str">
            <v>m2</v>
          </cell>
          <cell r="D958" t="str">
            <v>111.81</v>
          </cell>
          <cell r="E958" t="str">
            <v>8.54</v>
          </cell>
          <cell r="F958" t="str">
            <v>120.35</v>
          </cell>
        </row>
        <row r="959">
          <cell r="A959" t="str">
            <v>230451</v>
          </cell>
          <cell r="B959" t="str">
            <v>Porta lisa laminado fenol batente metalico - 62x210 cm</v>
          </cell>
          <cell r="C959" t="str">
            <v>un</v>
          </cell>
          <cell r="D959" t="str">
            <v>115.95</v>
          </cell>
          <cell r="E959" t="str">
            <v>16.83</v>
          </cell>
          <cell r="F959" t="str">
            <v>132.78</v>
          </cell>
        </row>
        <row r="960">
          <cell r="A960" t="str">
            <v>230452</v>
          </cell>
          <cell r="B960" t="str">
            <v>Porta lisa laminada fenol batente metalico - 72x210cm</v>
          </cell>
          <cell r="C960" t="str">
            <v>un</v>
          </cell>
          <cell r="D960" t="str">
            <v>121.79</v>
          </cell>
          <cell r="E960" t="str">
            <v>16.83</v>
          </cell>
          <cell r="F960" t="str">
            <v>138.62</v>
          </cell>
        </row>
        <row r="961">
          <cell r="A961" t="str">
            <v>230453</v>
          </cell>
          <cell r="B961" t="str">
            <v>Porta lisa laminado fenol batente metalico - 92x210 cm</v>
          </cell>
          <cell r="C961" t="str">
            <v>un</v>
          </cell>
          <cell r="D961" t="str">
            <v>141.91</v>
          </cell>
          <cell r="E961" t="str">
            <v>16.83</v>
          </cell>
          <cell r="F961" t="str">
            <v>158.74</v>
          </cell>
        </row>
        <row r="962">
          <cell r="A962" t="str">
            <v>230454</v>
          </cell>
          <cell r="B962" t="str">
            <v>Porta lisa laminado fenol batente metalico - 124x210 cm</v>
          </cell>
          <cell r="C962" t="str">
            <v>un</v>
          </cell>
          <cell r="D962" t="str">
            <v>203.13</v>
          </cell>
          <cell r="E962" t="str">
            <v>22.02</v>
          </cell>
          <cell r="F962" t="str">
            <v>225.15</v>
          </cell>
        </row>
        <row r="963">
          <cell r="A963" t="str">
            <v>230500</v>
          </cell>
          <cell r="B963" t="str">
            <v>Porta padrao almofadada comum montada com batente</v>
          </cell>
        </row>
        <row r="964">
          <cell r="A964" t="str">
            <v>230502</v>
          </cell>
          <cell r="B964" t="str">
            <v>Porta almofadada batente madeira - 62x210 cm</v>
          </cell>
          <cell r="C964" t="str">
            <v>un</v>
          </cell>
          <cell r="D964" t="str">
            <v>138.45</v>
          </cell>
          <cell r="E964" t="str">
            <v>18.16</v>
          </cell>
          <cell r="F964" t="str">
            <v>156.61</v>
          </cell>
        </row>
        <row r="965">
          <cell r="A965" t="str">
            <v>230503</v>
          </cell>
          <cell r="B965" t="str">
            <v>Porta almofadada batente madeira - 72x210 cm</v>
          </cell>
          <cell r="C965" t="str">
            <v>un</v>
          </cell>
          <cell r="D965" t="str">
            <v>144.14</v>
          </cell>
          <cell r="E965" t="str">
            <v>18.16</v>
          </cell>
          <cell r="F965" t="str">
            <v>162.30</v>
          </cell>
        </row>
        <row r="966">
          <cell r="A966" t="str">
            <v>230504</v>
          </cell>
          <cell r="B966" t="str">
            <v>Porta almofadada batente madeira - 82x210 cm</v>
          </cell>
          <cell r="C966" t="str">
            <v>un</v>
          </cell>
          <cell r="D966" t="str">
            <v>148.41</v>
          </cell>
          <cell r="E966" t="str">
            <v>18.16</v>
          </cell>
          <cell r="F966" t="str">
            <v>166.57</v>
          </cell>
        </row>
        <row r="967">
          <cell r="A967" t="str">
            <v>230505</v>
          </cell>
          <cell r="B967" t="str">
            <v>Porta almofadada batente madeira - 92x210 cm</v>
          </cell>
          <cell r="C967" t="str">
            <v>un</v>
          </cell>
          <cell r="D967" t="str">
            <v>157.65</v>
          </cell>
          <cell r="E967" t="str">
            <v>18.16</v>
          </cell>
          <cell r="F967" t="str">
            <v>175.81</v>
          </cell>
        </row>
        <row r="968">
          <cell r="A968" t="str">
            <v>230506</v>
          </cell>
          <cell r="B968" t="str">
            <v>Porta almofadada batente madeira - 144x210 cm</v>
          </cell>
          <cell r="C968" t="str">
            <v>un</v>
          </cell>
          <cell r="D968" t="str">
            <v>246.96</v>
          </cell>
          <cell r="E968" t="str">
            <v>22.73</v>
          </cell>
          <cell r="F968" t="str">
            <v>269.69</v>
          </cell>
        </row>
        <row r="969">
          <cell r="A969" t="str">
            <v>230507</v>
          </cell>
          <cell r="B969" t="str">
            <v>Porta almofadada batente madeira - 164x210 cm</v>
          </cell>
          <cell r="C969" t="str">
            <v>un</v>
          </cell>
          <cell r="D969" t="str">
            <v>256.53</v>
          </cell>
          <cell r="E969" t="str">
            <v>22.73</v>
          </cell>
          <cell r="F969" t="str">
            <v>279.26</v>
          </cell>
        </row>
        <row r="970">
          <cell r="A970" t="str">
            <v>230508</v>
          </cell>
          <cell r="B970" t="str">
            <v>Porta almofadada batente madeira - 184x210 cm</v>
          </cell>
          <cell r="C970" t="str">
            <v>un</v>
          </cell>
          <cell r="D970" t="str">
            <v>276.04</v>
          </cell>
          <cell r="E970" t="str">
            <v>22.73</v>
          </cell>
          <cell r="F970" t="str">
            <v>298.77</v>
          </cell>
        </row>
        <row r="971">
          <cell r="A971" t="str">
            <v>231000</v>
          </cell>
          <cell r="B971" t="str">
            <v>Diversos</v>
          </cell>
        </row>
        <row r="972">
          <cell r="A972" t="str">
            <v>231002</v>
          </cell>
          <cell r="B972" t="str">
            <v>Faixa de protecao em  peroba 10 x 2,5 cm</v>
          </cell>
          <cell r="C972" t="str">
            <v>m</v>
          </cell>
          <cell r="D972" t="str">
            <v>1.87</v>
          </cell>
          <cell r="E972" t="str">
            <v>6.44</v>
          </cell>
          <cell r="F972" t="str">
            <v>8.31</v>
          </cell>
        </row>
        <row r="973">
          <cell r="A973" t="str">
            <v>231006</v>
          </cell>
          <cell r="B973" t="str">
            <v>Estrado de madeira (1,00m x 1,00m)</v>
          </cell>
          <cell r="C973" t="str">
            <v>m2</v>
          </cell>
          <cell r="D973" t="str">
            <v>15.14</v>
          </cell>
          <cell r="E973" t="str">
            <v>6.53</v>
          </cell>
          <cell r="F973" t="str">
            <v>21.67</v>
          </cell>
        </row>
        <row r="974">
          <cell r="A974" t="str">
            <v>232000</v>
          </cell>
          <cell r="B974" t="str">
            <v>Reparos, conservacoes e complementos</v>
          </cell>
        </row>
        <row r="975">
          <cell r="A975" t="str">
            <v>232002</v>
          </cell>
          <cell r="B975" t="str">
            <v>Recolocacao de batentes de madeira</v>
          </cell>
          <cell r="C975" t="str">
            <v>un</v>
          </cell>
          <cell r="D975" t="str">
            <v>0.29</v>
          </cell>
          <cell r="E975" t="str">
            <v>8.36</v>
          </cell>
          <cell r="F975" t="str">
            <v>8.65</v>
          </cell>
        </row>
        <row r="976">
          <cell r="A976" t="str">
            <v>232004</v>
          </cell>
          <cell r="B976" t="str">
            <v>Recolocacao de folhas de porta ou janela</v>
          </cell>
          <cell r="C976" t="str">
            <v>un</v>
          </cell>
          <cell r="D976" t="str">
            <v>0.00</v>
          </cell>
          <cell r="E976" t="str">
            <v>10.43</v>
          </cell>
          <cell r="F976" t="str">
            <v>10.43</v>
          </cell>
        </row>
        <row r="977">
          <cell r="A977" t="str">
            <v>232006</v>
          </cell>
          <cell r="B977" t="str">
            <v>Recolocacao de guarnicao ou molduras</v>
          </cell>
          <cell r="C977" t="str">
            <v>m</v>
          </cell>
          <cell r="D977" t="str">
            <v>0.00</v>
          </cell>
          <cell r="E977" t="str">
            <v>0.30</v>
          </cell>
          <cell r="F977" t="str">
            <v>0.30</v>
          </cell>
        </row>
        <row r="978">
          <cell r="A978" t="str">
            <v>232008</v>
          </cell>
          <cell r="B978" t="str">
            <v>Recolocacao de pecas lineares fixas em  madeira</v>
          </cell>
          <cell r="C978" t="str">
            <v>m</v>
          </cell>
          <cell r="D978" t="str">
            <v>0.84</v>
          </cell>
          <cell r="E978" t="str">
            <v>3.26</v>
          </cell>
          <cell r="F978" t="str">
            <v>4.10</v>
          </cell>
        </row>
        <row r="979">
          <cell r="A979" t="str">
            <v>232010</v>
          </cell>
          <cell r="B979" t="str">
            <v>Batente de madeira para porta</v>
          </cell>
          <cell r="C979" t="str">
            <v>m</v>
          </cell>
          <cell r="D979" t="str">
            <v>6.35</v>
          </cell>
          <cell r="E979" t="str">
            <v>1.92</v>
          </cell>
          <cell r="F979" t="str">
            <v>8.27</v>
          </cell>
        </row>
        <row r="980">
          <cell r="A980" t="str">
            <v>232012</v>
          </cell>
          <cell r="B980" t="str">
            <v>Guarnicao de madeira</v>
          </cell>
          <cell r="C980" t="str">
            <v>m</v>
          </cell>
          <cell r="D980" t="str">
            <v>1.72</v>
          </cell>
          <cell r="E980" t="str">
            <v>0.30</v>
          </cell>
          <cell r="F980" t="str">
            <v>2.02</v>
          </cell>
        </row>
        <row r="981">
          <cell r="A981" t="str">
            <v>232015</v>
          </cell>
          <cell r="B981" t="str">
            <v>Folha de janela em  madeira tipo guilhotina</v>
          </cell>
          <cell r="C981" t="str">
            <v>m2</v>
          </cell>
          <cell r="D981" t="str">
            <v>114.15</v>
          </cell>
          <cell r="E981" t="str">
            <v>4.14</v>
          </cell>
          <cell r="F981" t="str">
            <v>118.29</v>
          </cell>
        </row>
        <row r="982">
          <cell r="A982" t="str">
            <v>232022</v>
          </cell>
          <cell r="B982" t="str">
            <v>Folha de porta macho/femea,  72x210 cm</v>
          </cell>
          <cell r="C982" t="str">
            <v>un</v>
          </cell>
          <cell r="D982" t="str">
            <v>114.22</v>
          </cell>
          <cell r="E982" t="str">
            <v>9.79</v>
          </cell>
          <cell r="F982" t="str">
            <v>124.01</v>
          </cell>
        </row>
        <row r="983">
          <cell r="A983" t="str">
            <v>232023</v>
          </cell>
          <cell r="B983" t="str">
            <v>Folha de porta macho/femea,  82X210 cm</v>
          </cell>
          <cell r="C983" t="str">
            <v>un</v>
          </cell>
          <cell r="D983" t="str">
            <v>126.11</v>
          </cell>
          <cell r="E983" t="str">
            <v>9.79</v>
          </cell>
          <cell r="F983" t="str">
            <v>135.90</v>
          </cell>
        </row>
        <row r="984">
          <cell r="A984" t="str">
            <v>232024</v>
          </cell>
          <cell r="B984" t="str">
            <v>Folha de porta macho/femea,  92X210 cm</v>
          </cell>
          <cell r="C984" t="str">
            <v>un</v>
          </cell>
          <cell r="D984" t="str">
            <v>137.61</v>
          </cell>
          <cell r="E984" t="str">
            <v>9.79</v>
          </cell>
          <cell r="F984" t="str">
            <v>147.40</v>
          </cell>
        </row>
        <row r="985">
          <cell r="A985" t="str">
            <v>232032</v>
          </cell>
          <cell r="B985" t="str">
            <v>Folha de porta lisa comum,  72X210 cm</v>
          </cell>
          <cell r="C985" t="str">
            <v>un</v>
          </cell>
          <cell r="D985" t="str">
            <v>27.61</v>
          </cell>
          <cell r="E985" t="str">
            <v>9.79</v>
          </cell>
          <cell r="F985" t="str">
            <v>37.40</v>
          </cell>
        </row>
        <row r="986">
          <cell r="A986" t="str">
            <v>232033</v>
          </cell>
          <cell r="B986" t="str">
            <v>Folha de porta lisa comum,  82X210 cm</v>
          </cell>
          <cell r="C986" t="str">
            <v>un</v>
          </cell>
          <cell r="D986" t="str">
            <v>28.64</v>
          </cell>
          <cell r="E986" t="str">
            <v>9.79</v>
          </cell>
          <cell r="F986" t="str">
            <v>38.43</v>
          </cell>
        </row>
        <row r="987">
          <cell r="A987" t="str">
            <v>232034</v>
          </cell>
          <cell r="B987" t="str">
            <v>Folha de porta lisa comum,  92X210 cm</v>
          </cell>
          <cell r="C987" t="str">
            <v>un</v>
          </cell>
          <cell r="D987" t="str">
            <v>32.05</v>
          </cell>
          <cell r="E987" t="str">
            <v>9.79</v>
          </cell>
          <cell r="F987" t="str">
            <v>41.84</v>
          </cell>
        </row>
        <row r="988">
          <cell r="A988" t="str">
            <v>232042</v>
          </cell>
          <cell r="B988" t="str">
            <v>Folha de porta lisa revestida em  laminado, 72X210 cm</v>
          </cell>
          <cell r="C988" t="str">
            <v>un</v>
          </cell>
          <cell r="D988" t="str">
            <v>61.88</v>
          </cell>
          <cell r="E988" t="str">
            <v>9.79</v>
          </cell>
          <cell r="F988" t="str">
            <v>71.67</v>
          </cell>
        </row>
        <row r="989">
          <cell r="A989" t="str">
            <v>232044</v>
          </cell>
          <cell r="B989" t="str">
            <v>Folha de porta lisa revestida em  laminado, 92X210 cm</v>
          </cell>
          <cell r="C989" t="str">
            <v>un</v>
          </cell>
          <cell r="D989" t="str">
            <v>76.61</v>
          </cell>
          <cell r="E989" t="str">
            <v>9.79</v>
          </cell>
          <cell r="F989" t="str">
            <v>86.40</v>
          </cell>
        </row>
        <row r="990">
          <cell r="A990" t="str">
            <v>232052</v>
          </cell>
          <cell r="B990" t="str">
            <v>Folha de porta com almofadas comum,  72X210 cm</v>
          </cell>
          <cell r="C990" t="str">
            <v>un</v>
          </cell>
          <cell r="D990" t="str">
            <v>95.28</v>
          </cell>
          <cell r="E990" t="str">
            <v>9.79</v>
          </cell>
          <cell r="F990" t="str">
            <v>105.07</v>
          </cell>
        </row>
        <row r="991">
          <cell r="A991" t="str">
            <v>232053</v>
          </cell>
          <cell r="B991" t="str">
            <v>Folha de porta com almofadas comum,  82X210 cm</v>
          </cell>
          <cell r="C991" t="str">
            <v>un</v>
          </cell>
          <cell r="D991" t="str">
            <v>99.55</v>
          </cell>
          <cell r="E991" t="str">
            <v>9.79</v>
          </cell>
          <cell r="F991" t="str">
            <v>109.34</v>
          </cell>
        </row>
        <row r="992">
          <cell r="A992" t="str">
            <v>232054</v>
          </cell>
          <cell r="B992" t="str">
            <v>Folha de porta com almofadas comum,  92X210 cm</v>
          </cell>
          <cell r="C992" t="str">
            <v>un</v>
          </cell>
          <cell r="D992" t="str">
            <v>108.79</v>
          </cell>
          <cell r="E992" t="str">
            <v>9.79</v>
          </cell>
          <cell r="F992" t="str">
            <v>118.58</v>
          </cell>
        </row>
        <row r="993">
          <cell r="A993" t="str">
            <v>240000</v>
          </cell>
          <cell r="B993" t="str">
            <v>Esquadrias e elementos em  ferro</v>
          </cell>
        </row>
        <row r="994">
          <cell r="A994" t="str">
            <v>240100</v>
          </cell>
          <cell r="B994" t="str">
            <v>Caixilho em ferro</v>
          </cell>
        </row>
        <row r="995">
          <cell r="A995" t="str">
            <v>240101</v>
          </cell>
          <cell r="B995" t="str">
            <v>Caixilho em ferro fixo sob medida</v>
          </cell>
          <cell r="C995" t="str">
            <v>m2</v>
          </cell>
          <cell r="D995" t="str">
            <v>40.11</v>
          </cell>
          <cell r="E995" t="str">
            <v>12.88</v>
          </cell>
          <cell r="F995" t="str">
            <v>52.99</v>
          </cell>
        </row>
        <row r="996">
          <cell r="A996" t="str">
            <v>240103</v>
          </cell>
          <cell r="B996" t="str">
            <v>Caixilho em ferro basculante sob medida</v>
          </cell>
          <cell r="C996" t="str">
            <v>m2</v>
          </cell>
          <cell r="D996" t="str">
            <v>80.58</v>
          </cell>
          <cell r="E996" t="str">
            <v>12.88</v>
          </cell>
          <cell r="F996" t="str">
            <v>93.46</v>
          </cell>
        </row>
        <row r="997">
          <cell r="A997" t="str">
            <v>240105</v>
          </cell>
          <cell r="B997" t="str">
            <v>Caixilho em ferro maximar sob medida</v>
          </cell>
          <cell r="C997" t="str">
            <v>m2</v>
          </cell>
          <cell r="D997" t="str">
            <v>71.17</v>
          </cell>
          <cell r="E997" t="str">
            <v>12.88</v>
          </cell>
          <cell r="F997" t="str">
            <v>84.05</v>
          </cell>
        </row>
        <row r="998">
          <cell r="A998" t="str">
            <v>240107</v>
          </cell>
          <cell r="B998" t="str">
            <v>Caixilho em ferro de correr sob medida</v>
          </cell>
          <cell r="C998" t="str">
            <v>m2</v>
          </cell>
          <cell r="D998" t="str">
            <v>68.89</v>
          </cell>
          <cell r="E998" t="str">
            <v>12.88</v>
          </cell>
          <cell r="F998" t="str">
            <v>81.77</v>
          </cell>
        </row>
        <row r="999">
          <cell r="A999" t="str">
            <v>240200</v>
          </cell>
          <cell r="B999" t="str">
            <v>Portas, portoes e gradis</v>
          </cell>
        </row>
        <row r="1000">
          <cell r="A1000" t="str">
            <v>240201</v>
          </cell>
          <cell r="B1000" t="str">
            <v>Porta em ferro de abrir sob medida</v>
          </cell>
          <cell r="C1000" t="str">
            <v>m2</v>
          </cell>
          <cell r="D1000" t="str">
            <v>150.42</v>
          </cell>
          <cell r="E1000" t="str">
            <v>19.33</v>
          </cell>
          <cell r="F1000" t="str">
            <v>169.75</v>
          </cell>
        </row>
        <row r="1001">
          <cell r="A1001" t="str">
            <v>240203</v>
          </cell>
          <cell r="B1001" t="str">
            <v>Porta corta fogo P 90 completa com barra ante panico</v>
          </cell>
          <cell r="C1001" t="str">
            <v>m2</v>
          </cell>
          <cell r="D1001" t="str">
            <v>98.37</v>
          </cell>
          <cell r="E1001" t="str">
            <v>15.38</v>
          </cell>
          <cell r="F1001" t="str">
            <v>113.75</v>
          </cell>
        </row>
        <row r="1002">
          <cell r="A1002" t="str">
            <v>240204</v>
          </cell>
          <cell r="B1002" t="str">
            <v>Porta/portao tipo gradil</v>
          </cell>
          <cell r="C1002" t="str">
            <v>m2</v>
          </cell>
          <cell r="D1002" t="str">
            <v>75.14</v>
          </cell>
          <cell r="E1002" t="str">
            <v>19.33</v>
          </cell>
          <cell r="F1002" t="str">
            <v>94.47</v>
          </cell>
        </row>
        <row r="1003">
          <cell r="A1003" t="str">
            <v>240206</v>
          </cell>
          <cell r="B1003" t="str">
            <v>Porta/portao em  chapa cega</v>
          </cell>
          <cell r="C1003" t="str">
            <v>m2</v>
          </cell>
          <cell r="D1003" t="str">
            <v>174.22</v>
          </cell>
          <cell r="E1003" t="str">
            <v>19.33</v>
          </cell>
          <cell r="F1003" t="str">
            <v>193.55</v>
          </cell>
        </row>
        <row r="1004">
          <cell r="A1004" t="str">
            <v>240208</v>
          </cell>
          <cell r="B1004" t="str">
            <v>Porta/portao em  veneziana de ferro</v>
          </cell>
          <cell r="C1004" t="str">
            <v>m2</v>
          </cell>
          <cell r="D1004" t="str">
            <v>112.73</v>
          </cell>
          <cell r="E1004" t="str">
            <v>19.33</v>
          </cell>
          <cell r="F1004" t="str">
            <v>132.06</v>
          </cell>
        </row>
        <row r="1005">
          <cell r="A1005" t="str">
            <v>240212</v>
          </cell>
          <cell r="B1005" t="str">
            <v>Porta de aco de enrolar cega</v>
          </cell>
          <cell r="C1005" t="str">
            <v>m2</v>
          </cell>
          <cell r="D1005" t="str">
            <v>49.02</v>
          </cell>
          <cell r="E1005" t="str">
            <v>6.44</v>
          </cell>
          <cell r="F1005" t="str">
            <v>55.46</v>
          </cell>
        </row>
        <row r="1006">
          <cell r="A1006" t="str">
            <v>240214</v>
          </cell>
          <cell r="B1006" t="str">
            <v>Porta de aco de enrolar vazada</v>
          </cell>
          <cell r="C1006" t="str">
            <v>m2</v>
          </cell>
          <cell r="D1006" t="str">
            <v>58.88</v>
          </cell>
          <cell r="E1006" t="str">
            <v>6.44</v>
          </cell>
          <cell r="F1006" t="str">
            <v>65.32</v>
          </cell>
        </row>
        <row r="1007">
          <cell r="A1007" t="str">
            <v>240216</v>
          </cell>
          <cell r="B1007" t="str">
            <v>Porta de correr pantografica</v>
          </cell>
          <cell r="C1007" t="str">
            <v>m2</v>
          </cell>
          <cell r="D1007" t="str">
            <v>164.54</v>
          </cell>
          <cell r="E1007" t="str">
            <v>16.11</v>
          </cell>
          <cell r="F1007" t="str">
            <v>180.65</v>
          </cell>
        </row>
        <row r="1008">
          <cell r="A1008" t="str">
            <v>240218</v>
          </cell>
          <cell r="B1008" t="str">
            <v>Gradil tipo ORSOMETAL EM ferro galvanizado e pintura eletrostatica</v>
          </cell>
          <cell r="C1008" t="str">
            <v>m2</v>
          </cell>
          <cell r="D1008" t="str">
            <v>37.14</v>
          </cell>
          <cell r="E1008" t="str">
            <v>5.95</v>
          </cell>
          <cell r="F1008" t="str">
            <v>43.09</v>
          </cell>
        </row>
        <row r="1009">
          <cell r="A1009" t="str">
            <v>240220</v>
          </cell>
          <cell r="B1009" t="str">
            <v>Grade de protecao para fachada</v>
          </cell>
          <cell r="C1009" t="str">
            <v>m2</v>
          </cell>
          <cell r="D1009" t="str">
            <v>97.21</v>
          </cell>
          <cell r="E1009" t="str">
            <v>13.06</v>
          </cell>
          <cell r="F1009" t="str">
            <v>110.27</v>
          </cell>
        </row>
        <row r="1010">
          <cell r="A1010" t="str">
            <v>240300</v>
          </cell>
          <cell r="B1010" t="str">
            <v>Elementos em ferro</v>
          </cell>
        </row>
        <row r="1011">
          <cell r="A1011" t="str">
            <v>240302</v>
          </cell>
          <cell r="B1011" t="str">
            <v>Corrimao tubular em ferro</v>
          </cell>
          <cell r="C1011" t="str">
            <v>m</v>
          </cell>
          <cell r="D1011" t="str">
            <v>27.66</v>
          </cell>
          <cell r="E1011" t="str">
            <v>6.44</v>
          </cell>
          <cell r="F1011" t="str">
            <v>34.10</v>
          </cell>
        </row>
        <row r="1012">
          <cell r="A1012" t="str">
            <v>240304</v>
          </cell>
          <cell r="B1012" t="str">
            <v>Corrimao guarda-corpo em ferro</v>
          </cell>
          <cell r="C1012" t="str">
            <v>m</v>
          </cell>
          <cell r="D1012" t="str">
            <v>77.18</v>
          </cell>
          <cell r="E1012" t="str">
            <v>6.44</v>
          </cell>
          <cell r="F1012" t="str">
            <v>83.62</v>
          </cell>
        </row>
        <row r="1013">
          <cell r="A1013" t="str">
            <v>240306</v>
          </cell>
          <cell r="B1013" t="str">
            <v>Escada marinheiro (galvanizada)</v>
          </cell>
          <cell r="C1013" t="str">
            <v>m</v>
          </cell>
          <cell r="D1013" t="str">
            <v>36.36</v>
          </cell>
          <cell r="E1013" t="str">
            <v>5.14</v>
          </cell>
          <cell r="F1013" t="str">
            <v>41.50</v>
          </cell>
        </row>
        <row r="1014">
          <cell r="A1014" t="str">
            <v>240308</v>
          </cell>
          <cell r="B1014" t="str">
            <v>Escada marinheiro com guarda corpo (degrau em  "t")</v>
          </cell>
          <cell r="C1014" t="str">
            <v>m</v>
          </cell>
          <cell r="D1014" t="str">
            <v>105.41</v>
          </cell>
          <cell r="E1014" t="str">
            <v>5.14</v>
          </cell>
          <cell r="F1014" t="str">
            <v>110.55</v>
          </cell>
        </row>
        <row r="1015">
          <cell r="A1015" t="str">
            <v>240310</v>
          </cell>
          <cell r="B1015" t="str">
            <v>Alcapao em  chapa de ferro com porta cadeado</v>
          </cell>
          <cell r="C1015" t="str">
            <v>m2</v>
          </cell>
          <cell r="D1015" t="str">
            <v>80.56</v>
          </cell>
          <cell r="E1015" t="str">
            <v>12.88</v>
          </cell>
          <cell r="F1015" t="str">
            <v>93.44</v>
          </cell>
        </row>
        <row r="1016">
          <cell r="A1016" t="str">
            <v>240314</v>
          </cell>
          <cell r="B1016" t="str">
            <v>Grelha em ferro</v>
          </cell>
          <cell r="C1016" t="str">
            <v>m2</v>
          </cell>
          <cell r="D1016" t="str">
            <v>189.73</v>
          </cell>
          <cell r="E1016" t="str">
            <v>0.79</v>
          </cell>
          <cell r="F1016" t="str">
            <v>190.52</v>
          </cell>
        </row>
        <row r="1017">
          <cell r="A1017" t="str">
            <v>240320</v>
          </cell>
          <cell r="B1017" t="str">
            <v>Tela de protecao em  arame galvanizado</v>
          </cell>
          <cell r="C1017" t="str">
            <v>m2</v>
          </cell>
          <cell r="D1017" t="str">
            <v>18.72</v>
          </cell>
          <cell r="E1017" t="str">
            <v>6.44</v>
          </cell>
          <cell r="F1017" t="str">
            <v>25.16</v>
          </cell>
        </row>
        <row r="1018">
          <cell r="A1018" t="str">
            <v>240322</v>
          </cell>
          <cell r="B1018" t="str">
            <v>Tela mosquiteiro com requadro em perfil de ferro</v>
          </cell>
          <cell r="C1018" t="str">
            <v>m2</v>
          </cell>
          <cell r="D1018" t="str">
            <v>46.25</v>
          </cell>
          <cell r="E1018" t="str">
            <v>6.44</v>
          </cell>
          <cell r="F1018" t="str">
            <v>52.69</v>
          </cell>
        </row>
        <row r="1019">
          <cell r="A1019" t="str">
            <v>242000</v>
          </cell>
          <cell r="B1019" t="str">
            <v>Reparos, conservacoes e complementos</v>
          </cell>
        </row>
        <row r="1020">
          <cell r="A1020" t="str">
            <v>242002</v>
          </cell>
          <cell r="B1020" t="str">
            <v>Recolocacao de esquadrias metalicas</v>
          </cell>
          <cell r="C1020" t="str">
            <v>m2</v>
          </cell>
          <cell r="D1020" t="str">
            <v>0.00</v>
          </cell>
          <cell r="E1020" t="str">
            <v>6.44</v>
          </cell>
          <cell r="F1020" t="str">
            <v>6.44</v>
          </cell>
        </row>
        <row r="1021">
          <cell r="A1021" t="str">
            <v>242004</v>
          </cell>
          <cell r="B1021" t="str">
            <v>Recolocacao de batentes</v>
          </cell>
          <cell r="C1021" t="str">
            <v>m</v>
          </cell>
          <cell r="D1021" t="str">
            <v>0.08</v>
          </cell>
          <cell r="E1021" t="str">
            <v>1.65</v>
          </cell>
          <cell r="F1021" t="str">
            <v>1.73</v>
          </cell>
        </row>
        <row r="1022">
          <cell r="A1022" t="str">
            <v>242006</v>
          </cell>
          <cell r="B1022" t="str">
            <v>Recolocacao de escada marinheiro</v>
          </cell>
          <cell r="C1022" t="str">
            <v>m</v>
          </cell>
          <cell r="D1022" t="str">
            <v>0.00</v>
          </cell>
          <cell r="E1022" t="str">
            <v>5.14</v>
          </cell>
          <cell r="F1022" t="str">
            <v>5.14</v>
          </cell>
        </row>
        <row r="1023">
          <cell r="A1023" t="str">
            <v>242012</v>
          </cell>
          <cell r="B1023" t="str">
            <v>Batente em  chapa dobrada para portas</v>
          </cell>
          <cell r="C1023" t="str">
            <v>m</v>
          </cell>
          <cell r="D1023" t="str">
            <v>6.59</v>
          </cell>
          <cell r="E1023" t="str">
            <v>1.65</v>
          </cell>
          <cell r="F1023" t="str">
            <v>8.24</v>
          </cell>
        </row>
        <row r="1024">
          <cell r="A1024" t="str">
            <v>242020</v>
          </cell>
          <cell r="B1024" t="str">
            <v>Chapa de ferro no. 14, inclusive soldagem</v>
          </cell>
          <cell r="C1024" t="str">
            <v>m2</v>
          </cell>
          <cell r="D1024" t="str">
            <v>20.45</v>
          </cell>
          <cell r="E1024" t="str">
            <v>8.14</v>
          </cell>
          <cell r="F1024" t="str">
            <v>28.59</v>
          </cell>
        </row>
        <row r="1025">
          <cell r="A1025" t="str">
            <v>242022</v>
          </cell>
          <cell r="B1025" t="str">
            <v>Coluna de batente movel para porta de enrolar</v>
          </cell>
          <cell r="C1025" t="str">
            <v>un</v>
          </cell>
          <cell r="D1025" t="str">
            <v>80.05</v>
          </cell>
          <cell r="E1025" t="str">
            <v>7.76</v>
          </cell>
          <cell r="F1025" t="str">
            <v>87.81</v>
          </cell>
        </row>
        <row r="1026">
          <cell r="A1026" t="str">
            <v>242024</v>
          </cell>
          <cell r="B1026" t="str">
            <v>Tela de arame galvanizado no. 10, malha 2"</v>
          </cell>
          <cell r="C1026" t="str">
            <v>m2</v>
          </cell>
          <cell r="D1026" t="str">
            <v>14.66</v>
          </cell>
          <cell r="E1026" t="str">
            <v>4.83</v>
          </cell>
          <cell r="F1026" t="str">
            <v>19.49</v>
          </cell>
        </row>
        <row r="1027">
          <cell r="A1027" t="str">
            <v>242026</v>
          </cell>
          <cell r="B1027" t="str">
            <v>Tubo de ferro galvanizado 1.1/2"</v>
          </cell>
          <cell r="C1027" t="str">
            <v>m</v>
          </cell>
          <cell r="D1027" t="str">
            <v>5.31</v>
          </cell>
          <cell r="E1027" t="str">
            <v>1.28</v>
          </cell>
          <cell r="F1027" t="str">
            <v>6.59</v>
          </cell>
        </row>
        <row r="1028">
          <cell r="A1028" t="str">
            <v>242028</v>
          </cell>
          <cell r="B1028" t="str">
            <v>Ferro trabalhado para reparos em caixilhos</v>
          </cell>
          <cell r="C1028" t="str">
            <v>kg</v>
          </cell>
          <cell r="D1028" t="str">
            <v>4.71</v>
          </cell>
          <cell r="E1028" t="str">
            <v>0.00</v>
          </cell>
          <cell r="F1028" t="str">
            <v>4.71</v>
          </cell>
        </row>
        <row r="1029">
          <cell r="A1029" t="str">
            <v>250000</v>
          </cell>
          <cell r="B1029" t="str">
            <v>Esquadrias e elementos em  aluminio</v>
          </cell>
        </row>
        <row r="1030">
          <cell r="A1030" t="str">
            <v>250100</v>
          </cell>
          <cell r="B1030" t="str">
            <v>Caixilho em aluminio</v>
          </cell>
        </row>
        <row r="1031">
          <cell r="A1031" t="str">
            <v>250102</v>
          </cell>
          <cell r="B1031" t="str">
            <v>caixilho em aluminio fixo sob medida</v>
          </cell>
          <cell r="C1031" t="str">
            <v>m2</v>
          </cell>
          <cell r="D1031" t="str">
            <v>103.76</v>
          </cell>
          <cell r="E1031" t="str">
            <v>9.66</v>
          </cell>
          <cell r="F1031" t="str">
            <v>113.42</v>
          </cell>
        </row>
        <row r="1032">
          <cell r="A1032" t="str">
            <v>250104</v>
          </cell>
          <cell r="B1032" t="str">
            <v>caixilho em aluminio basculante sob medida</v>
          </cell>
          <cell r="C1032" t="str">
            <v>m2</v>
          </cell>
          <cell r="D1032" t="str">
            <v>186.00</v>
          </cell>
          <cell r="E1032" t="str">
            <v>9.66</v>
          </cell>
          <cell r="F1032" t="str">
            <v>195.66</v>
          </cell>
        </row>
        <row r="1033">
          <cell r="A1033" t="str">
            <v>250106</v>
          </cell>
          <cell r="B1033" t="str">
            <v>caixilho em aluminio tipo maximar sob medida</v>
          </cell>
          <cell r="C1033" t="str">
            <v>m2</v>
          </cell>
          <cell r="D1033" t="str">
            <v>153.11</v>
          </cell>
          <cell r="E1033" t="str">
            <v>9.66</v>
          </cell>
          <cell r="F1033" t="str">
            <v>162.77</v>
          </cell>
        </row>
        <row r="1034">
          <cell r="A1034" t="str">
            <v>250108</v>
          </cell>
          <cell r="B1034" t="str">
            <v>caixilho em aluminio de correr sob medida</v>
          </cell>
          <cell r="C1034" t="str">
            <v>m2</v>
          </cell>
          <cell r="D1034" t="str">
            <v>175.63</v>
          </cell>
          <cell r="E1034" t="str">
            <v>9.66</v>
          </cell>
          <cell r="F1034" t="str">
            <v>185.29</v>
          </cell>
        </row>
        <row r="1035">
          <cell r="A1035" t="str">
            <v>250200</v>
          </cell>
          <cell r="B1035" t="str">
            <v>Porta em  aluminio</v>
          </cell>
        </row>
        <row r="1036">
          <cell r="A1036" t="str">
            <v>250202</v>
          </cell>
          <cell r="B1036" t="str">
            <v>Porta em entrada tipo abrir em  aluminio sob medida</v>
          </cell>
          <cell r="C1036" t="str">
            <v>m2</v>
          </cell>
          <cell r="D1036" t="str">
            <v>225.33</v>
          </cell>
          <cell r="E1036" t="str">
            <v>14.80</v>
          </cell>
          <cell r="F1036" t="str">
            <v>240.13</v>
          </cell>
        </row>
        <row r="1037">
          <cell r="A1037" t="str">
            <v>250204</v>
          </cell>
          <cell r="B1037" t="str">
            <v>Porta em entrada tipo correr em  aluminio</v>
          </cell>
          <cell r="C1037" t="str">
            <v>m2</v>
          </cell>
          <cell r="D1037" t="str">
            <v>221.03</v>
          </cell>
          <cell r="E1037" t="str">
            <v>14.80</v>
          </cell>
          <cell r="F1037" t="str">
            <v>235.83</v>
          </cell>
        </row>
        <row r="1038">
          <cell r="A1038" t="str">
            <v>260000</v>
          </cell>
          <cell r="B1038" t="str">
            <v>Esquadrias e elementos em  vidro</v>
          </cell>
        </row>
        <row r="1039">
          <cell r="A1039" t="str">
            <v>260100</v>
          </cell>
          <cell r="B1039" t="str">
            <v>Vidro comum</v>
          </cell>
        </row>
        <row r="1040">
          <cell r="A1040" t="str">
            <v>260102</v>
          </cell>
          <cell r="B1040" t="str">
            <v>Vidro liso transparente duplo  3 mm</v>
          </cell>
          <cell r="C1040" t="str">
            <v>m2</v>
          </cell>
          <cell r="D1040" t="str">
            <v>14.00</v>
          </cell>
          <cell r="E1040" t="str">
            <v>0.00</v>
          </cell>
          <cell r="F1040" t="str">
            <v>14.00</v>
          </cell>
        </row>
        <row r="1041">
          <cell r="A1041" t="str">
            <v>260104</v>
          </cell>
          <cell r="B1041" t="str">
            <v>Vidro liso transparente triplo  4 mm</v>
          </cell>
          <cell r="C1041" t="str">
            <v>m2</v>
          </cell>
          <cell r="D1041" t="str">
            <v>20.61</v>
          </cell>
          <cell r="E1041" t="str">
            <v>0.00</v>
          </cell>
          <cell r="F1041" t="str">
            <v>20.61</v>
          </cell>
        </row>
        <row r="1042">
          <cell r="A1042" t="str">
            <v>260106</v>
          </cell>
          <cell r="B1042" t="str">
            <v>Vidro liso transparente triplo  5 mm</v>
          </cell>
          <cell r="C1042" t="str">
            <v>m2</v>
          </cell>
          <cell r="D1042" t="str">
            <v>27.00</v>
          </cell>
          <cell r="E1042" t="str">
            <v>0.00</v>
          </cell>
          <cell r="F1042" t="str">
            <v>27.00</v>
          </cell>
        </row>
        <row r="1043">
          <cell r="A1043" t="str">
            <v>260108</v>
          </cell>
          <cell r="B1043" t="str">
            <v>Vidro liso transparente triplo  6 mm</v>
          </cell>
          <cell r="C1043" t="str">
            <v>m2</v>
          </cell>
          <cell r="D1043" t="str">
            <v>29.00</v>
          </cell>
          <cell r="E1043" t="str">
            <v>0.00</v>
          </cell>
          <cell r="F1043" t="str">
            <v>29.00</v>
          </cell>
        </row>
        <row r="1044">
          <cell r="A1044" t="str">
            <v>260112</v>
          </cell>
          <cell r="B1044" t="str">
            <v>Vidro liso laminado incolor  6 mm</v>
          </cell>
          <cell r="C1044" t="str">
            <v>m2</v>
          </cell>
          <cell r="D1044" t="str">
            <v>111.00</v>
          </cell>
          <cell r="E1044" t="str">
            <v>0.00</v>
          </cell>
          <cell r="F1044" t="str">
            <v>111.00</v>
          </cell>
        </row>
        <row r="1045">
          <cell r="A1045" t="str">
            <v>260114</v>
          </cell>
          <cell r="B1045" t="str">
            <v>Vidro liso laminado colorido  6 mm</v>
          </cell>
          <cell r="C1045" t="str">
            <v>m2</v>
          </cell>
          <cell r="D1045" t="str">
            <v>146.00</v>
          </cell>
          <cell r="E1045" t="str">
            <v>0.00</v>
          </cell>
          <cell r="F1045" t="str">
            <v>146.00</v>
          </cell>
        </row>
        <row r="1046">
          <cell r="A1046" t="str">
            <v>260116</v>
          </cell>
          <cell r="B1046" t="str">
            <v>Vidro liso laminado leitoso  6 mm</v>
          </cell>
          <cell r="C1046" t="str">
            <v>m2</v>
          </cell>
          <cell r="D1046" t="str">
            <v>146.00</v>
          </cell>
          <cell r="E1046" t="str">
            <v>0.00</v>
          </cell>
          <cell r="F1046" t="str">
            <v>146.00</v>
          </cell>
        </row>
        <row r="1047">
          <cell r="A1047" t="str">
            <v>260122</v>
          </cell>
          <cell r="B1047" t="str">
            <v>Vidro fantasia 4 mm</v>
          </cell>
          <cell r="C1047" t="str">
            <v>m2</v>
          </cell>
          <cell r="D1047" t="str">
            <v>10.00</v>
          </cell>
          <cell r="E1047" t="str">
            <v>0.00</v>
          </cell>
          <cell r="F1047" t="str">
            <v>10.00</v>
          </cell>
        </row>
        <row r="1048">
          <cell r="A1048" t="str">
            <v>260126</v>
          </cell>
          <cell r="B1048" t="str">
            <v>Vidro aramado  6/7 mm</v>
          </cell>
          <cell r="C1048" t="str">
            <v>m2</v>
          </cell>
          <cell r="D1048" t="str">
            <v>56.00</v>
          </cell>
          <cell r="E1048" t="str">
            <v>0.00</v>
          </cell>
          <cell r="F1048" t="str">
            <v>56.00</v>
          </cell>
        </row>
        <row r="1049">
          <cell r="A1049" t="str">
            <v>260200</v>
          </cell>
          <cell r="B1049" t="str">
            <v>Vidros temperados</v>
          </cell>
        </row>
        <row r="1050">
          <cell r="A1050" t="str">
            <v>260202</v>
          </cell>
          <cell r="B1050" t="str">
            <v>Vidro temperado incolor 6 mm</v>
          </cell>
          <cell r="C1050" t="str">
            <v>m2</v>
          </cell>
          <cell r="D1050" t="str">
            <v>66.00</v>
          </cell>
          <cell r="E1050" t="str">
            <v>0.00</v>
          </cell>
          <cell r="F1050" t="str">
            <v>66.00</v>
          </cell>
        </row>
        <row r="1051">
          <cell r="A1051" t="str">
            <v>260204</v>
          </cell>
          <cell r="B1051" t="str">
            <v>Vidro temperado incolor  8 mm</v>
          </cell>
          <cell r="C1051" t="str">
            <v>m2</v>
          </cell>
          <cell r="D1051" t="str">
            <v>89.00</v>
          </cell>
          <cell r="E1051" t="str">
            <v>0.00</v>
          </cell>
          <cell r="F1051" t="str">
            <v>89.00</v>
          </cell>
        </row>
        <row r="1052">
          <cell r="A1052" t="str">
            <v>260206</v>
          </cell>
          <cell r="B1052" t="str">
            <v>Vidro temperado incolor  10 mm</v>
          </cell>
          <cell r="C1052" t="str">
            <v>m2</v>
          </cell>
          <cell r="D1052" t="str">
            <v>119.00</v>
          </cell>
          <cell r="E1052" t="str">
            <v>0.00</v>
          </cell>
          <cell r="F1052" t="str">
            <v>119.00</v>
          </cell>
        </row>
        <row r="1053">
          <cell r="A1053" t="str">
            <v>260212</v>
          </cell>
          <cell r="B1053" t="str">
            <v>Vidro temperado color glass  6 mm</v>
          </cell>
          <cell r="C1053" t="str">
            <v>m2</v>
          </cell>
          <cell r="D1053" t="str">
            <v>75.00</v>
          </cell>
          <cell r="E1053" t="str">
            <v>0.00</v>
          </cell>
          <cell r="F1053" t="str">
            <v>75.00</v>
          </cell>
        </row>
        <row r="1054">
          <cell r="A1054" t="str">
            <v>260214</v>
          </cell>
          <cell r="B1054" t="str">
            <v>Vidro temperado color glass  8 mm</v>
          </cell>
          <cell r="C1054" t="str">
            <v>m2</v>
          </cell>
          <cell r="D1054" t="str">
            <v>116.00</v>
          </cell>
          <cell r="E1054" t="str">
            <v>0.00</v>
          </cell>
          <cell r="F1054" t="str">
            <v>116.00</v>
          </cell>
        </row>
        <row r="1055">
          <cell r="A1055" t="str">
            <v>260216</v>
          </cell>
          <cell r="B1055" t="str">
            <v>Vidro temperado color glass  10 mm</v>
          </cell>
          <cell r="C1055" t="str">
            <v>m2</v>
          </cell>
          <cell r="D1055" t="str">
            <v>143.00</v>
          </cell>
          <cell r="E1055" t="str">
            <v>0.00</v>
          </cell>
          <cell r="F1055" t="str">
            <v>143.00</v>
          </cell>
        </row>
        <row r="1056">
          <cell r="A1056" t="str">
            <v>260300</v>
          </cell>
          <cell r="B1056" t="str">
            <v>Vidro organico</v>
          </cell>
        </row>
        <row r="1057">
          <cell r="A1057" t="str">
            <v>260302</v>
          </cell>
          <cell r="B1057" t="str">
            <v>Vidro organico em FIBER-GLASS 3 mm</v>
          </cell>
          <cell r="C1057" t="str">
            <v>m2</v>
          </cell>
          <cell r="D1057" t="str">
            <v>131.22</v>
          </cell>
          <cell r="E1057" t="str">
            <v>0.00</v>
          </cell>
          <cell r="F1057" t="str">
            <v>131.22</v>
          </cell>
        </row>
        <row r="1058">
          <cell r="A1058" t="str">
            <v>260304</v>
          </cell>
          <cell r="B1058" t="str">
            <v>Vidro organico em FIBER-GLASS 5 mm</v>
          </cell>
          <cell r="C1058" t="str">
            <v>m2</v>
          </cell>
          <cell r="D1058" t="str">
            <v>176.31</v>
          </cell>
          <cell r="E1058" t="str">
            <v>0.00</v>
          </cell>
          <cell r="F1058" t="str">
            <v>176.31</v>
          </cell>
        </row>
        <row r="1059">
          <cell r="A1059" t="str">
            <v>260400</v>
          </cell>
          <cell r="B1059" t="str">
            <v>Espelhos</v>
          </cell>
        </row>
        <row r="1060">
          <cell r="A1060" t="str">
            <v>260402</v>
          </cell>
          <cell r="B1060" t="str">
            <v>Espelho comum 3 mm</v>
          </cell>
          <cell r="C1060" t="str">
            <v>m2</v>
          </cell>
          <cell r="D1060" t="str">
            <v>54.61</v>
          </cell>
          <cell r="E1060" t="str">
            <v>10.85</v>
          </cell>
          <cell r="F1060" t="str">
            <v>65.46</v>
          </cell>
        </row>
        <row r="1061">
          <cell r="A1061" t="str">
            <v>262000</v>
          </cell>
          <cell r="B1061" t="str">
            <v>Reparos, conservacoes e complementos</v>
          </cell>
        </row>
        <row r="1062">
          <cell r="A1062" t="str">
            <v>262002</v>
          </cell>
          <cell r="B1062" t="str">
            <v>Recolocacao de vidro inclusive emassamento ou recolocacao de baguetes</v>
          </cell>
          <cell r="C1062" t="str">
            <v>m2</v>
          </cell>
          <cell r="D1062" t="str">
            <v>2.06</v>
          </cell>
          <cell r="E1062" t="str">
            <v>7.41</v>
          </cell>
          <cell r="F1062" t="str">
            <v>9.47</v>
          </cell>
        </row>
        <row r="1063">
          <cell r="A1063" t="str">
            <v>280000</v>
          </cell>
          <cell r="B1063" t="str">
            <v>Ferragem complementar para esquadrias</v>
          </cell>
        </row>
        <row r="1064">
          <cell r="A1064" t="str">
            <v>280100</v>
          </cell>
          <cell r="B1064" t="str">
            <v>Ferragem para porta</v>
          </cell>
        </row>
        <row r="1065">
          <cell r="A1065" t="str">
            <v>280102</v>
          </cell>
          <cell r="B1065" t="str">
            <v>Ferragem completa para porta externa com 1 folha</v>
          </cell>
          <cell r="C1065" t="str">
            <v>cj</v>
          </cell>
          <cell r="D1065" t="str">
            <v>20.79</v>
          </cell>
          <cell r="E1065" t="str">
            <v>9.79</v>
          </cell>
          <cell r="F1065" t="str">
            <v>30.58</v>
          </cell>
        </row>
        <row r="1066">
          <cell r="A1066" t="str">
            <v>280103</v>
          </cell>
          <cell r="B1066" t="str">
            <v>Ferragem completa para porta externa com 2 folhas</v>
          </cell>
          <cell r="C1066" t="str">
            <v>cj</v>
          </cell>
          <cell r="D1066" t="str">
            <v>47.61</v>
          </cell>
          <cell r="E1066" t="str">
            <v>13.06</v>
          </cell>
          <cell r="F1066" t="str">
            <v>60.67</v>
          </cell>
        </row>
        <row r="1067">
          <cell r="A1067" t="str">
            <v>280104</v>
          </cell>
          <cell r="B1067" t="str">
            <v>Ferragem completa para porta interna com 1 folha</v>
          </cell>
          <cell r="C1067" t="str">
            <v>cj</v>
          </cell>
          <cell r="D1067" t="str">
            <v>24.10</v>
          </cell>
          <cell r="E1067" t="str">
            <v>9.79</v>
          </cell>
          <cell r="F1067" t="str">
            <v>33.89</v>
          </cell>
        </row>
        <row r="1068">
          <cell r="A1068" t="str">
            <v>280105</v>
          </cell>
          <cell r="B1068" t="str">
            <v>Ferragem completa para porta interna com 2 folha</v>
          </cell>
          <cell r="C1068" t="str">
            <v>cj</v>
          </cell>
          <cell r="D1068" t="str">
            <v>47.86</v>
          </cell>
          <cell r="E1068" t="str">
            <v>13.06</v>
          </cell>
          <cell r="F1068" t="str">
            <v>60.92</v>
          </cell>
        </row>
        <row r="1069">
          <cell r="A1069" t="str">
            <v>280107</v>
          </cell>
          <cell r="B1069" t="str">
            <v>Ferragem completa para porta de box de WC tipo livre/ocupado</v>
          </cell>
          <cell r="C1069" t="str">
            <v>cj</v>
          </cell>
          <cell r="D1069" t="str">
            <v>12.86</v>
          </cell>
          <cell r="E1069" t="str">
            <v>9.79</v>
          </cell>
          <cell r="F1069" t="str">
            <v>22.65</v>
          </cell>
        </row>
        <row r="1070">
          <cell r="A1070" t="str">
            <v>280108</v>
          </cell>
          <cell r="B1070" t="str">
            <v>Ferragem adicional para porta vao simples em  divisoria</v>
          </cell>
          <cell r="C1070" t="str">
            <v>cj</v>
          </cell>
          <cell r="D1070" t="str">
            <v>60.30</v>
          </cell>
          <cell r="E1070" t="str">
            <v>0.00</v>
          </cell>
          <cell r="F1070" t="str">
            <v>60.30</v>
          </cell>
        </row>
        <row r="1071">
          <cell r="A1071" t="str">
            <v>280109</v>
          </cell>
          <cell r="B1071" t="str">
            <v>Ferragem adicional para porta vao duplo em  divisoria</v>
          </cell>
          <cell r="C1071" t="str">
            <v>cj</v>
          </cell>
          <cell r="D1071" t="str">
            <v>115.59</v>
          </cell>
          <cell r="E1071" t="str">
            <v>0.00</v>
          </cell>
          <cell r="F1071" t="str">
            <v>115.59</v>
          </cell>
        </row>
        <row r="1072">
          <cell r="A1072" t="str">
            <v>280120</v>
          </cell>
          <cell r="B1072" t="str">
            <v>Amortecedor adaptado a porta</v>
          </cell>
          <cell r="C1072" t="str">
            <v>un</v>
          </cell>
          <cell r="D1072" t="str">
            <v>50.97</v>
          </cell>
          <cell r="E1072" t="str">
            <v>2.58</v>
          </cell>
          <cell r="F1072" t="str">
            <v>53.55</v>
          </cell>
        </row>
        <row r="1073">
          <cell r="A1073" t="str">
            <v>280122</v>
          </cell>
          <cell r="B1073" t="str">
            <v>Fecho de seguranca para porta</v>
          </cell>
          <cell r="C1073" t="str">
            <v>un</v>
          </cell>
          <cell r="D1073" t="str">
            <v>4.61</v>
          </cell>
          <cell r="E1073" t="str">
            <v>1.94</v>
          </cell>
          <cell r="F1073" t="str">
            <v>6.55</v>
          </cell>
        </row>
        <row r="1074">
          <cell r="A1074" t="str">
            <v>280125</v>
          </cell>
          <cell r="B1074" t="str">
            <v>Visor tipo olho magico</v>
          </cell>
          <cell r="C1074" t="str">
            <v>un</v>
          </cell>
          <cell r="D1074" t="str">
            <v>3.25</v>
          </cell>
          <cell r="E1074" t="str">
            <v>1.94</v>
          </cell>
          <cell r="F1074" t="str">
            <v>5.19</v>
          </cell>
        </row>
        <row r="1075">
          <cell r="A1075" t="str">
            <v>280126</v>
          </cell>
          <cell r="B1075" t="str">
            <v>Prendedor para porta 60x20 mm - peso minimo 135 gr</v>
          </cell>
          <cell r="C1075" t="str">
            <v>un</v>
          </cell>
          <cell r="D1075" t="str">
            <v>5.86</v>
          </cell>
          <cell r="E1075" t="str">
            <v>1.94</v>
          </cell>
          <cell r="F1075" t="str">
            <v>7.80</v>
          </cell>
        </row>
        <row r="1076">
          <cell r="A1076" t="str">
            <v>280500</v>
          </cell>
          <cell r="B1076" t="str">
            <v>Cadeado</v>
          </cell>
        </row>
        <row r="1077">
          <cell r="A1077" t="str">
            <v>280502</v>
          </cell>
          <cell r="B1077" t="str">
            <v>Cadeado de latao c/cilindro - trava dupla - 25mm</v>
          </cell>
          <cell r="C1077" t="str">
            <v>un</v>
          </cell>
          <cell r="D1077" t="str">
            <v>2.91</v>
          </cell>
          <cell r="E1077" t="str">
            <v>0.00</v>
          </cell>
          <cell r="F1077" t="str">
            <v>2.91</v>
          </cell>
        </row>
        <row r="1078">
          <cell r="A1078" t="str">
            <v>280504</v>
          </cell>
          <cell r="B1078" t="str">
            <v>Cadeado de latao c/cilindro - trava dupla - 35mm</v>
          </cell>
          <cell r="C1078" t="str">
            <v>un</v>
          </cell>
          <cell r="D1078" t="str">
            <v>5.82</v>
          </cell>
          <cell r="E1078" t="str">
            <v>0.00</v>
          </cell>
          <cell r="F1078" t="str">
            <v>5.82</v>
          </cell>
        </row>
        <row r="1079">
          <cell r="A1079" t="str">
            <v>280506</v>
          </cell>
          <cell r="B1079" t="str">
            <v>Cadeado de latao c/cilindro - trava dupla - 50mm</v>
          </cell>
          <cell r="C1079" t="str">
            <v>un</v>
          </cell>
          <cell r="D1079" t="str">
            <v>8.73</v>
          </cell>
          <cell r="E1079" t="str">
            <v>0.00</v>
          </cell>
          <cell r="F1079" t="str">
            <v>8.73</v>
          </cell>
        </row>
        <row r="1080">
          <cell r="A1080" t="str">
            <v>282000</v>
          </cell>
          <cell r="B1080" t="str">
            <v>Reparos, conservacoes e complementos</v>
          </cell>
        </row>
        <row r="1081">
          <cell r="A1081" t="str">
            <v>282002</v>
          </cell>
          <cell r="B1081" t="str">
            <v>Recolocacao de fechaduras de embutir</v>
          </cell>
          <cell r="C1081" t="str">
            <v>un</v>
          </cell>
          <cell r="D1081" t="str">
            <v>0.00</v>
          </cell>
          <cell r="E1081" t="str">
            <v>10.35</v>
          </cell>
          <cell r="F1081" t="str">
            <v>10.35</v>
          </cell>
        </row>
        <row r="1082">
          <cell r="A1082" t="str">
            <v>282004</v>
          </cell>
          <cell r="B1082" t="str">
            <v>Recolocacao de fechaduras e fechos de sobrepor</v>
          </cell>
          <cell r="C1082" t="str">
            <v>un</v>
          </cell>
          <cell r="D1082" t="str">
            <v>0.00</v>
          </cell>
          <cell r="E1082" t="str">
            <v>8.40</v>
          </cell>
          <cell r="F1082" t="str">
            <v>8.40</v>
          </cell>
        </row>
        <row r="1083">
          <cell r="A1083" t="str">
            <v>282006</v>
          </cell>
          <cell r="B1083" t="str">
            <v>Recolocacao de dobradicas</v>
          </cell>
          <cell r="C1083" t="str">
            <v>un</v>
          </cell>
          <cell r="D1083" t="str">
            <v>0.00</v>
          </cell>
          <cell r="E1083" t="str">
            <v>1.08</v>
          </cell>
          <cell r="F1083" t="str">
            <v>1.08</v>
          </cell>
        </row>
        <row r="1084">
          <cell r="A1084" t="str">
            <v>282008</v>
          </cell>
          <cell r="B1084" t="str">
            <v>Recolocacao de braco de alavanca</v>
          </cell>
          <cell r="C1084" t="str">
            <v>m</v>
          </cell>
          <cell r="D1084" t="str">
            <v>0.00</v>
          </cell>
          <cell r="E1084" t="str">
            <v>4.65</v>
          </cell>
          <cell r="F1084" t="str">
            <v>4.65</v>
          </cell>
        </row>
        <row r="1085">
          <cell r="A1085" t="str">
            <v>282010</v>
          </cell>
          <cell r="B1085" t="str">
            <v>Recolocacao de alavanca</v>
          </cell>
          <cell r="C1085" t="str">
            <v>un</v>
          </cell>
          <cell r="D1085" t="str">
            <v>0.00</v>
          </cell>
          <cell r="E1085" t="str">
            <v>4.25</v>
          </cell>
          <cell r="F1085" t="str">
            <v>4.25</v>
          </cell>
        </row>
        <row r="1086">
          <cell r="A1086" t="str">
            <v>282012</v>
          </cell>
          <cell r="B1086" t="str">
            <v>Fecho tipo unho de embutir de 10 cm</v>
          </cell>
          <cell r="C1086" t="str">
            <v>un</v>
          </cell>
          <cell r="D1086" t="str">
            <v>8.22</v>
          </cell>
          <cell r="E1086" t="str">
            <v>1.94</v>
          </cell>
          <cell r="F1086" t="str">
            <v>10.16</v>
          </cell>
        </row>
        <row r="1087">
          <cell r="A1087" t="str">
            <v>282014</v>
          </cell>
          <cell r="B1087" t="str">
            <v>Fecho tipo unho de embutir de 22 cm</v>
          </cell>
          <cell r="C1087" t="str">
            <v>un</v>
          </cell>
          <cell r="D1087" t="str">
            <v>9.46</v>
          </cell>
          <cell r="E1087" t="str">
            <v>1.94</v>
          </cell>
          <cell r="F1087" t="str">
            <v>11.40</v>
          </cell>
        </row>
        <row r="1088">
          <cell r="A1088" t="str">
            <v>282016</v>
          </cell>
          <cell r="B1088" t="str">
            <v>Fecho tipo unho de embutir de 40 cm</v>
          </cell>
          <cell r="C1088" t="str">
            <v>un</v>
          </cell>
          <cell r="D1088" t="str">
            <v>13.17</v>
          </cell>
          <cell r="E1088" t="str">
            <v>1.94</v>
          </cell>
          <cell r="F1088" t="str">
            <v>15.11</v>
          </cell>
        </row>
        <row r="1089">
          <cell r="A1089" t="str">
            <v>282018</v>
          </cell>
          <cell r="B1089" t="str">
            <v>Fecho de embutir de alavanca de 22 cm</v>
          </cell>
          <cell r="C1089" t="str">
            <v>un</v>
          </cell>
          <cell r="D1089" t="str">
            <v>8.97</v>
          </cell>
          <cell r="E1089" t="str">
            <v>2.58</v>
          </cell>
          <cell r="F1089" t="str">
            <v>11.55</v>
          </cell>
        </row>
        <row r="1090">
          <cell r="A1090" t="str">
            <v>282020</v>
          </cell>
          <cell r="B1090" t="str">
            <v>Fecho de embutir de alavanca de 40 cm</v>
          </cell>
          <cell r="C1090" t="str">
            <v>un</v>
          </cell>
          <cell r="D1090" t="str">
            <v>16.32</v>
          </cell>
          <cell r="E1090" t="str">
            <v>2.58</v>
          </cell>
          <cell r="F1090" t="str">
            <v>18.90</v>
          </cell>
        </row>
        <row r="1091">
          <cell r="A1091" t="str">
            <v>282024</v>
          </cell>
          <cell r="B1091" t="str">
            <v>Macaneta retangular/oval</v>
          </cell>
          <cell r="C1091" t="str">
            <v>par</v>
          </cell>
          <cell r="D1091" t="str">
            <v>5.89</v>
          </cell>
          <cell r="E1091" t="str">
            <v>2.27</v>
          </cell>
          <cell r="F1091" t="str">
            <v>8.16</v>
          </cell>
        </row>
        <row r="1092">
          <cell r="A1092" t="str">
            <v>282032</v>
          </cell>
          <cell r="B1092" t="str">
            <v>Cremona completo</v>
          </cell>
          <cell r="C1092" t="str">
            <v>cj</v>
          </cell>
          <cell r="D1092" t="str">
            <v>8.66</v>
          </cell>
          <cell r="E1092" t="str">
            <v>2.58</v>
          </cell>
          <cell r="F1092" t="str">
            <v>11.24</v>
          </cell>
        </row>
        <row r="1093">
          <cell r="A1093" t="str">
            <v>282038</v>
          </cell>
          <cell r="B1093" t="str">
            <v>Vareta para cremona</v>
          </cell>
          <cell r="C1093" t="str">
            <v>m</v>
          </cell>
          <cell r="D1093" t="str">
            <v>7.78</v>
          </cell>
          <cell r="E1093" t="str">
            <v>2.58</v>
          </cell>
          <cell r="F1093" t="str">
            <v>10.36</v>
          </cell>
        </row>
        <row r="1094">
          <cell r="A1094" t="str">
            <v>282042</v>
          </cell>
          <cell r="B1094" t="str">
            <v>Dobradica de 3.1/2" x 3" cromado</v>
          </cell>
          <cell r="C1094" t="str">
            <v>un</v>
          </cell>
          <cell r="D1094" t="str">
            <v>1.38</v>
          </cell>
          <cell r="E1094" t="str">
            <v>1.08</v>
          </cell>
          <cell r="F1094" t="str">
            <v>2.46</v>
          </cell>
        </row>
        <row r="1095">
          <cell r="A1095" t="str">
            <v>282052</v>
          </cell>
          <cell r="B1095" t="str">
            <v>Borboleta para janelas</v>
          </cell>
          <cell r="C1095" t="str">
            <v>par</v>
          </cell>
          <cell r="D1095" t="str">
            <v>2.76</v>
          </cell>
          <cell r="E1095" t="str">
            <v>1.63</v>
          </cell>
          <cell r="F1095" t="str">
            <v>4.39</v>
          </cell>
        </row>
        <row r="1096">
          <cell r="A1096" t="str">
            <v>282062</v>
          </cell>
          <cell r="B1096" t="str">
            <v>Espelhos para fechaduras</v>
          </cell>
          <cell r="C1096" t="str">
            <v>par</v>
          </cell>
          <cell r="D1096" t="str">
            <v>2.93</v>
          </cell>
          <cell r="E1096" t="str">
            <v>1.63</v>
          </cell>
          <cell r="F1096" t="str">
            <v>4.56</v>
          </cell>
        </row>
        <row r="1097">
          <cell r="A1097" t="str">
            <v>282064</v>
          </cell>
          <cell r="B1097" t="str">
            <v>Roseta em  latao cromado</v>
          </cell>
          <cell r="C1097" t="str">
            <v>par</v>
          </cell>
          <cell r="D1097" t="str">
            <v>1.88</v>
          </cell>
          <cell r="E1097" t="str">
            <v>0.59</v>
          </cell>
          <cell r="F1097" t="str">
            <v>2.47</v>
          </cell>
        </row>
        <row r="1098">
          <cell r="A1098" t="str">
            <v>282066</v>
          </cell>
          <cell r="B1098" t="str">
            <v>Puxador de engate em  latao cromado para caixilho de correr</v>
          </cell>
          <cell r="C1098" t="str">
            <v>un</v>
          </cell>
          <cell r="D1098" t="str">
            <v>5.66</v>
          </cell>
          <cell r="E1098" t="str">
            <v>0.77</v>
          </cell>
          <cell r="F1098" t="str">
            <v>6.43</v>
          </cell>
        </row>
        <row r="1099">
          <cell r="A1099" t="str">
            <v>282068</v>
          </cell>
          <cell r="B1099" t="str">
            <v>Puxador de engate de aluminio tipo bico de papagaio</v>
          </cell>
          <cell r="C1099" t="str">
            <v>un</v>
          </cell>
          <cell r="D1099" t="str">
            <v>2.10</v>
          </cell>
          <cell r="E1099" t="str">
            <v>0.77</v>
          </cell>
          <cell r="F1099" t="str">
            <v>2.87</v>
          </cell>
        </row>
        <row r="1100">
          <cell r="A1100" t="str">
            <v>290000</v>
          </cell>
          <cell r="B1100" t="str">
            <v>Insertes metalicos</v>
          </cell>
        </row>
        <row r="1101">
          <cell r="A1101" t="str">
            <v>290100</v>
          </cell>
          <cell r="B1101" t="str">
            <v>Cantoneira</v>
          </cell>
        </row>
        <row r="1102">
          <cell r="A1102" t="str">
            <v>290102</v>
          </cell>
          <cell r="B1102" t="str">
            <v>Cantoneira em  aluminio perfil sextavado tipo NEO REX</v>
          </cell>
          <cell r="C1102" t="str">
            <v>m</v>
          </cell>
          <cell r="D1102" t="str">
            <v>0.80</v>
          </cell>
          <cell r="E1102" t="str">
            <v>5.18</v>
          </cell>
          <cell r="F1102" t="str">
            <v>5.98</v>
          </cell>
        </row>
        <row r="1103">
          <cell r="A1103" t="str">
            <v>290104</v>
          </cell>
          <cell r="B1103" t="str">
            <v>Cantoneira em  aluminio perfil y tipo NEO REX</v>
          </cell>
          <cell r="C1103" t="str">
            <v>m</v>
          </cell>
          <cell r="D1103" t="str">
            <v>1.10</v>
          </cell>
          <cell r="E1103" t="str">
            <v>4.56</v>
          </cell>
          <cell r="F1103" t="str">
            <v>5.66</v>
          </cell>
        </row>
        <row r="1104">
          <cell r="A1104" t="str">
            <v>290120</v>
          </cell>
          <cell r="B1104" t="str">
            <v>Cantoneira em  ferro</v>
          </cell>
          <cell r="C1104" t="str">
            <v>kg</v>
          </cell>
          <cell r="D1104" t="str">
            <v>1.00</v>
          </cell>
          <cell r="E1104" t="str">
            <v>2.27</v>
          </cell>
          <cell r="F1104" t="str">
            <v>3.27</v>
          </cell>
        </row>
        <row r="1105">
          <cell r="A1105" t="str">
            <v>290200</v>
          </cell>
          <cell r="B1105" t="str">
            <v>Perfil</v>
          </cell>
        </row>
        <row r="1106">
          <cell r="A1106" t="str">
            <v>290202</v>
          </cell>
          <cell r="B1106" t="str">
            <v>Perfil em  aluminio para rodape</v>
          </cell>
          <cell r="C1106" t="str">
            <v>m</v>
          </cell>
          <cell r="D1106" t="str">
            <v>2.43</v>
          </cell>
          <cell r="E1106" t="str">
            <v>1.94</v>
          </cell>
          <cell r="F1106" t="str">
            <v>4.37</v>
          </cell>
        </row>
        <row r="1107">
          <cell r="A1107" t="str">
            <v>290204</v>
          </cell>
          <cell r="B1107" t="str">
            <v>Perfil em  aluminio para arremate de juntas</v>
          </cell>
          <cell r="C1107" t="str">
            <v>m</v>
          </cell>
          <cell r="D1107" t="str">
            <v>15.23</v>
          </cell>
          <cell r="E1107" t="str">
            <v>1.10</v>
          </cell>
          <cell r="F1107" t="str">
            <v>16.33</v>
          </cell>
        </row>
        <row r="1108">
          <cell r="A1108" t="str">
            <v>290206</v>
          </cell>
          <cell r="B1108" t="str">
            <v>Perfil em  aluminio de 1"x1"x1/8"</v>
          </cell>
          <cell r="C1108" t="str">
            <v>m</v>
          </cell>
          <cell r="D1108" t="str">
            <v>1.86</v>
          </cell>
          <cell r="E1108" t="str">
            <v>4.56</v>
          </cell>
          <cell r="F1108" t="str">
            <v>6.42</v>
          </cell>
        </row>
        <row r="1109">
          <cell r="A1109" t="str">
            <v>292000</v>
          </cell>
          <cell r="B1109" t="str">
            <v>Reparos, conservacoes e complementos</v>
          </cell>
        </row>
        <row r="1110">
          <cell r="A1110" t="str">
            <v>292002</v>
          </cell>
          <cell r="B1110" t="str">
            <v>Recolocacao de cantoneira metalica</v>
          </cell>
          <cell r="C1110" t="str">
            <v>m</v>
          </cell>
          <cell r="D1110" t="str">
            <v>0.00</v>
          </cell>
          <cell r="E1110" t="str">
            <v>3.86</v>
          </cell>
          <cell r="F1110" t="str">
            <v>3.86</v>
          </cell>
        </row>
        <row r="1111">
          <cell r="A1111" t="str">
            <v>320000</v>
          </cell>
          <cell r="B1111" t="str">
            <v>Impermeabilizacao, protecao e juntas</v>
          </cell>
        </row>
        <row r="1112">
          <cell r="A1112" t="str">
            <v>320100</v>
          </cell>
          <cell r="B1112" t="str">
            <v>Impermeabilizacoes rigida</v>
          </cell>
        </row>
        <row r="1113">
          <cell r="A1113" t="str">
            <v>320102</v>
          </cell>
          <cell r="B1113" t="str">
            <v>Argamassa impermeabilizante com cimento/areia/hidrofugo</v>
          </cell>
          <cell r="C1113" t="str">
            <v>m3</v>
          </cell>
          <cell r="D1113" t="str">
            <v>81.66</v>
          </cell>
          <cell r="E1113" t="str">
            <v>79.45</v>
          </cell>
          <cell r="F1113" t="str">
            <v>161.11</v>
          </cell>
        </row>
        <row r="1114">
          <cell r="A1114" t="str">
            <v>320200</v>
          </cell>
          <cell r="B1114" t="str">
            <v>Aditivos e impermeabilizantes para concretos e argamassas</v>
          </cell>
        </row>
        <row r="1115">
          <cell r="A1115" t="str">
            <v>320204</v>
          </cell>
          <cell r="B1115" t="str">
            <v>Endurecedor superficial para concreto</v>
          </cell>
          <cell r="C1115" t="str">
            <v>m2</v>
          </cell>
          <cell r="D1115" t="str">
            <v>0.84</v>
          </cell>
          <cell r="E1115" t="str">
            <v>1.10</v>
          </cell>
          <cell r="F1115" t="str">
            <v>1.94</v>
          </cell>
        </row>
        <row r="1116">
          <cell r="A1116" t="str">
            <v>320300</v>
          </cell>
          <cell r="B1116" t="str">
            <v>Aditivos e impermeabilizantes para concretos e argamassas</v>
          </cell>
        </row>
        <row r="1117">
          <cell r="A1117" t="str">
            <v>320302</v>
          </cell>
          <cell r="B1117" t="str">
            <v>Pintura com tinta betuminosa em  massa</v>
          </cell>
          <cell r="C1117" t="str">
            <v>m2</v>
          </cell>
          <cell r="D1117" t="str">
            <v>1.32</v>
          </cell>
          <cell r="E1117" t="str">
            <v>0.72</v>
          </cell>
          <cell r="F1117" t="str">
            <v>2.04</v>
          </cell>
        </row>
        <row r="1118">
          <cell r="A1118" t="str">
            <v>320400</v>
          </cell>
          <cell r="B1118" t="str">
            <v>Impermeabilizacoes com membranas pre-moldadas</v>
          </cell>
        </row>
        <row r="1119">
          <cell r="A1119" t="str">
            <v>320402</v>
          </cell>
          <cell r="B1119" t="str">
            <v>Manta de PVC</v>
          </cell>
          <cell r="C1119" t="str">
            <v>m2</v>
          </cell>
          <cell r="D1119" t="str">
            <v>27.39</v>
          </cell>
          <cell r="E1119" t="str">
            <v>6.73</v>
          </cell>
          <cell r="F1119" t="str">
            <v>34.12</v>
          </cell>
        </row>
        <row r="1120">
          <cell r="A1120" t="str">
            <v>320404</v>
          </cell>
          <cell r="B1120" t="str">
            <v>Manta butilica</v>
          </cell>
          <cell r="C1120" t="str">
            <v>m2</v>
          </cell>
          <cell r="D1120" t="str">
            <v>29.32</v>
          </cell>
          <cell r="E1120" t="str">
            <v>6.73</v>
          </cell>
          <cell r="F1120" t="str">
            <v>36.05</v>
          </cell>
        </row>
        <row r="1121">
          <cell r="A1121" t="str">
            <v>320406</v>
          </cell>
          <cell r="B1121" t="str">
            <v>Elastomero sintetico com tela textil</v>
          </cell>
          <cell r="C1121" t="str">
            <v>m2</v>
          </cell>
          <cell r="D1121" t="str">
            <v>19.36</v>
          </cell>
          <cell r="E1121" t="str">
            <v>6.73</v>
          </cell>
          <cell r="F1121" t="str">
            <v>26.09</v>
          </cell>
        </row>
        <row r="1122">
          <cell r="A1122" t="str">
            <v>320408</v>
          </cell>
          <cell r="B1122" t="str">
            <v>Elastomero sintetico sem tela textil</v>
          </cell>
          <cell r="C1122" t="str">
            <v>m2</v>
          </cell>
          <cell r="D1122" t="str">
            <v>17.87</v>
          </cell>
          <cell r="E1122" t="str">
            <v>6.73</v>
          </cell>
          <cell r="F1122" t="str">
            <v>24.60</v>
          </cell>
        </row>
        <row r="1123">
          <cell r="A1123" t="str">
            <v>320410</v>
          </cell>
          <cell r="B1123" t="str">
            <v>Feltro asfaltico</v>
          </cell>
          <cell r="C1123" t="str">
            <v>m2</v>
          </cell>
          <cell r="D1123" t="str">
            <v>10.15</v>
          </cell>
          <cell r="E1123" t="str">
            <v>6.73</v>
          </cell>
          <cell r="F1123" t="str">
            <v>16.88</v>
          </cell>
        </row>
        <row r="1124">
          <cell r="A1124" t="str">
            <v>320500</v>
          </cell>
          <cell r="B1124" t="str">
            <v>Impermeabilizacoes com membranas moldadas no local</v>
          </cell>
        </row>
        <row r="1125">
          <cell r="A1125" t="str">
            <v>320502</v>
          </cell>
          <cell r="B1125" t="str">
            <v>Emulsao hidroasfaltico em  multimembrana</v>
          </cell>
          <cell r="C1125" t="str">
            <v>m2</v>
          </cell>
          <cell r="D1125" t="str">
            <v>21.31</v>
          </cell>
          <cell r="E1125" t="str">
            <v>6.73</v>
          </cell>
          <cell r="F1125" t="str">
            <v>28.04</v>
          </cell>
        </row>
        <row r="1126">
          <cell r="A1126" t="str">
            <v>320504</v>
          </cell>
          <cell r="B1126" t="str">
            <v>Emulsao acrilica estruturada com poliester</v>
          </cell>
          <cell r="C1126" t="str">
            <v>m2</v>
          </cell>
          <cell r="D1126" t="str">
            <v>15.22</v>
          </cell>
          <cell r="E1126" t="str">
            <v>3.31</v>
          </cell>
          <cell r="F1126" t="str">
            <v>18.53</v>
          </cell>
        </row>
        <row r="1127">
          <cell r="A1127" t="str">
            <v>320506</v>
          </cell>
          <cell r="B1127" t="str">
            <v>Impermeabilizacao por cristalizacao</v>
          </cell>
          <cell r="C1127" t="str">
            <v>m2</v>
          </cell>
          <cell r="D1127" t="str">
            <v>4.81</v>
          </cell>
          <cell r="E1127" t="str">
            <v>0.35</v>
          </cell>
          <cell r="F1127" t="str">
            <v>5.16</v>
          </cell>
        </row>
        <row r="1128">
          <cell r="A1128" t="str">
            <v>320600</v>
          </cell>
          <cell r="B1128" t="str">
            <v>Isolamento termico/acusticos</v>
          </cell>
        </row>
        <row r="1129">
          <cell r="A1129" t="str">
            <v>320601</v>
          </cell>
          <cell r="B1129" t="str">
            <v>Isolamento termo-acustico para forros</v>
          </cell>
          <cell r="C1129" t="str">
            <v>m2</v>
          </cell>
          <cell r="D1129" t="str">
            <v>12.96</v>
          </cell>
          <cell r="E1129" t="str">
            <v>0.00</v>
          </cell>
          <cell r="F1129" t="str">
            <v>12.96</v>
          </cell>
        </row>
        <row r="1130">
          <cell r="A1130" t="str">
            <v>320602</v>
          </cell>
          <cell r="B1130" t="str">
            <v>La de vidro em  camadas espessura de 3 cm</v>
          </cell>
          <cell r="C1130" t="str">
            <v>m2</v>
          </cell>
          <cell r="D1130" t="str">
            <v>7.44</v>
          </cell>
          <cell r="E1130" t="str">
            <v>0.57</v>
          </cell>
          <cell r="F1130" t="str">
            <v>8.01</v>
          </cell>
        </row>
        <row r="1131">
          <cell r="A1131" t="str">
            <v>320604</v>
          </cell>
          <cell r="B1131" t="str">
            <v>Poliestireno expandido tipo ISOPOR</v>
          </cell>
          <cell r="C1131" t="str">
            <v>m2</v>
          </cell>
          <cell r="D1131" t="str">
            <v>7.53</v>
          </cell>
          <cell r="E1131" t="str">
            <v>0.57</v>
          </cell>
          <cell r="F1131" t="str">
            <v>8.10</v>
          </cell>
        </row>
        <row r="1132">
          <cell r="A1132" t="str">
            <v>320606</v>
          </cell>
          <cell r="B1132" t="str">
            <v>Poliuretano extrudado tipo STYROFOAN</v>
          </cell>
          <cell r="C1132" t="str">
            <v>m2</v>
          </cell>
          <cell r="D1132" t="str">
            <v>9.72</v>
          </cell>
          <cell r="E1132" t="str">
            <v>0.00</v>
          </cell>
          <cell r="F1132" t="str">
            <v>9.72</v>
          </cell>
        </row>
        <row r="1133">
          <cell r="A1133" t="str">
            <v>320612</v>
          </cell>
          <cell r="B1133" t="str">
            <v>Argila expandida</v>
          </cell>
          <cell r="C1133" t="str">
            <v>m3</v>
          </cell>
          <cell r="D1133" t="str">
            <v>117.57</v>
          </cell>
          <cell r="E1133" t="str">
            <v>11.65</v>
          </cell>
          <cell r="F1133" t="str">
            <v>129.22</v>
          </cell>
        </row>
        <row r="1134">
          <cell r="A1134" t="str">
            <v>320700</v>
          </cell>
          <cell r="B1134" t="str">
            <v>Juntas de dilatacao</v>
          </cell>
        </row>
        <row r="1135">
          <cell r="A1135" t="str">
            <v>320702</v>
          </cell>
          <cell r="B1135" t="str">
            <v>Juntas base de asfalto a quente</v>
          </cell>
          <cell r="C1135" t="str">
            <v>kg</v>
          </cell>
          <cell r="D1135" t="str">
            <v>0.53</v>
          </cell>
          <cell r="E1135" t="str">
            <v>0.86</v>
          </cell>
          <cell r="F1135" t="str">
            <v>1.39</v>
          </cell>
        </row>
        <row r="1136">
          <cell r="A1136" t="str">
            <v>320704</v>
          </cell>
          <cell r="B1136" t="str">
            <v>Junta plastica em  poliestireno</v>
          </cell>
          <cell r="C1136" t="str">
            <v>m</v>
          </cell>
          <cell r="D1136" t="str">
            <v>0.36</v>
          </cell>
          <cell r="E1136" t="str">
            <v>1.85</v>
          </cell>
          <cell r="F1136" t="str">
            <v>2.21</v>
          </cell>
        </row>
        <row r="1137">
          <cell r="A1137" t="str">
            <v>320706</v>
          </cell>
          <cell r="B1137" t="str">
            <v>Junta de latao bitola de 1/8"</v>
          </cell>
          <cell r="C1137" t="str">
            <v>m</v>
          </cell>
          <cell r="D1137" t="str">
            <v>8.89</v>
          </cell>
          <cell r="E1137" t="str">
            <v>1.85</v>
          </cell>
          <cell r="F1137" t="str">
            <v>10.74</v>
          </cell>
        </row>
        <row r="1138">
          <cell r="A1138" t="str">
            <v>320708</v>
          </cell>
          <cell r="B1138" t="str">
            <v>Junta de dilatacao em  chapa de cobre no. 26</v>
          </cell>
          <cell r="C1138" t="str">
            <v>m</v>
          </cell>
          <cell r="D1138" t="str">
            <v>11.22</v>
          </cell>
          <cell r="E1138" t="str">
            <v>2.97</v>
          </cell>
          <cell r="F1138" t="str">
            <v>14.19</v>
          </cell>
        </row>
        <row r="1139">
          <cell r="A1139" t="str">
            <v>320710</v>
          </cell>
          <cell r="B1139" t="str">
            <v>Junta de dilatacao com isopor 2cm</v>
          </cell>
          <cell r="C1139" t="str">
            <v>m2</v>
          </cell>
          <cell r="D1139" t="str">
            <v>4.10</v>
          </cell>
          <cell r="E1139" t="str">
            <v>0.41</v>
          </cell>
          <cell r="F1139" t="str">
            <v>4.51</v>
          </cell>
        </row>
        <row r="1140">
          <cell r="A1140" t="str">
            <v>320712</v>
          </cell>
          <cell r="B1140" t="str">
            <v>Mangueira plastica flexivel para junta de dilatacao</v>
          </cell>
          <cell r="C1140" t="str">
            <v>m</v>
          </cell>
          <cell r="D1140" t="str">
            <v>1.68</v>
          </cell>
          <cell r="E1140" t="str">
            <v>0.99</v>
          </cell>
          <cell r="F1140" t="str">
            <v>2.67</v>
          </cell>
        </row>
        <row r="1141">
          <cell r="A1141" t="str">
            <v>320714</v>
          </cell>
          <cell r="B1141" t="str">
            <v>Junta de dilatacao ou vedacao com mastique de silicone, 1x2cm</v>
          </cell>
          <cell r="C1141" t="str">
            <v>m</v>
          </cell>
          <cell r="D1141" t="str">
            <v>6.21</v>
          </cell>
          <cell r="E1141" t="str">
            <v>0.88</v>
          </cell>
          <cell r="F1141" t="str">
            <v>7.09</v>
          </cell>
        </row>
        <row r="1142">
          <cell r="A1142" t="str">
            <v>320716</v>
          </cell>
          <cell r="B1142" t="str">
            <v>Junta de dilatacao elastica a base de poliuretano</v>
          </cell>
          <cell r="C1142" t="str">
            <v>cm3</v>
          </cell>
          <cell r="D1142" t="str">
            <v>0.04</v>
          </cell>
          <cell r="E1142" t="str">
            <v>0.00</v>
          </cell>
          <cell r="F1142" t="str">
            <v>0.04</v>
          </cell>
        </row>
        <row r="1143">
          <cell r="A1143" t="str">
            <v>320800</v>
          </cell>
          <cell r="B1143" t="str">
            <v>Juntas de dilatacao estrutural</v>
          </cell>
        </row>
        <row r="1144">
          <cell r="A1144" t="str">
            <v>320802</v>
          </cell>
          <cell r="B1144" t="str">
            <v>Juntas de dilatacao FUNGENBAND elastico perfil 0-12</v>
          </cell>
          <cell r="C1144" t="str">
            <v>m</v>
          </cell>
          <cell r="D1144" t="str">
            <v>8.13</v>
          </cell>
          <cell r="E1144" t="str">
            <v>2.97</v>
          </cell>
          <cell r="F1144" t="str">
            <v>11.10</v>
          </cell>
        </row>
        <row r="1145">
          <cell r="A1145" t="str">
            <v>320804</v>
          </cell>
          <cell r="B1145" t="str">
            <v>Juntas de dilatacao FUNGENBAND elastico perfil 0-22</v>
          </cell>
          <cell r="C1145" t="str">
            <v>m</v>
          </cell>
          <cell r="D1145" t="str">
            <v>13.72</v>
          </cell>
          <cell r="E1145" t="str">
            <v>2.97</v>
          </cell>
          <cell r="F1145" t="str">
            <v>16.69</v>
          </cell>
        </row>
        <row r="1146">
          <cell r="A1146" t="str">
            <v>320808</v>
          </cell>
          <cell r="B1146" t="str">
            <v>Junta tipo JEENE JJ 2540 VV</v>
          </cell>
          <cell r="C1146" t="str">
            <v>m</v>
          </cell>
          <cell r="D1146" t="str">
            <v>100.72</v>
          </cell>
          <cell r="E1146" t="str">
            <v>0.00</v>
          </cell>
          <cell r="F1146" t="str">
            <v>100.72</v>
          </cell>
        </row>
        <row r="1147">
          <cell r="A1147" t="str">
            <v>320810</v>
          </cell>
          <cell r="B1147" t="str">
            <v>Juntas com labios polimericos sede 20x50mm - moviment.10x40</v>
          </cell>
          <cell r="C1147" t="str">
            <v>m</v>
          </cell>
          <cell r="D1147" t="str">
            <v>120.86</v>
          </cell>
          <cell r="E1147" t="str">
            <v>1.45</v>
          </cell>
          <cell r="F1147" t="str">
            <v>122.31</v>
          </cell>
        </row>
        <row r="1148">
          <cell r="A1148" t="str">
            <v>320812</v>
          </cell>
          <cell r="B1148" t="str">
            <v>Juntas com labios polimericos sede 30x60mm - moviment. 15x55</v>
          </cell>
          <cell r="C1148" t="str">
            <v>m</v>
          </cell>
          <cell r="D1148" t="str">
            <v>167.60</v>
          </cell>
          <cell r="E1148" t="str">
            <v>1.45</v>
          </cell>
          <cell r="F1148" t="str">
            <v>169.05</v>
          </cell>
        </row>
        <row r="1149">
          <cell r="A1149" t="str">
            <v>320900</v>
          </cell>
          <cell r="B1149" t="str">
            <v>Apoios e afins</v>
          </cell>
        </row>
        <row r="1150">
          <cell r="A1150" t="str">
            <v>320902</v>
          </cell>
          <cell r="B1150" t="str">
            <v>Chapas de aco</v>
          </cell>
          <cell r="C1150" t="str">
            <v>kg</v>
          </cell>
          <cell r="D1150" t="str">
            <v>0.74</v>
          </cell>
          <cell r="E1150" t="str">
            <v>1.96</v>
          </cell>
          <cell r="F1150" t="str">
            <v>2.70</v>
          </cell>
        </row>
        <row r="1151">
          <cell r="A1151" t="str">
            <v>320904</v>
          </cell>
          <cell r="B1151" t="str">
            <v>Apoio de placas de neoprene fretado</v>
          </cell>
          <cell r="C1151" t="str">
            <v>dm3</v>
          </cell>
          <cell r="D1151" t="str">
            <v>30.25</v>
          </cell>
          <cell r="E1151" t="str">
            <v>1.30</v>
          </cell>
          <cell r="F1151" t="str">
            <v>31.55</v>
          </cell>
        </row>
        <row r="1152">
          <cell r="A1152" t="str">
            <v>320906</v>
          </cell>
          <cell r="B1152" t="str">
            <v>Apoio de camada de teflon espessura de 2 mm</v>
          </cell>
          <cell r="C1152" t="str">
            <v>m2</v>
          </cell>
          <cell r="D1152" t="str">
            <v>0.02</v>
          </cell>
          <cell r="E1152" t="str">
            <v>0.00</v>
          </cell>
          <cell r="F1152" t="str">
            <v>0.02</v>
          </cell>
        </row>
        <row r="1153">
          <cell r="A1153" t="str">
            <v>321000</v>
          </cell>
          <cell r="B1153" t="str">
            <v>Envelope de concreto e protecao de tubos</v>
          </cell>
        </row>
        <row r="1154">
          <cell r="A1154" t="str">
            <v>321002</v>
          </cell>
          <cell r="B1154" t="str">
            <v>Protecao anticorrosiva para ramais sob a terra</v>
          </cell>
          <cell r="C1154" t="str">
            <v>m</v>
          </cell>
          <cell r="D1154" t="str">
            <v>1.26</v>
          </cell>
          <cell r="E1154" t="str">
            <v>0.22</v>
          </cell>
          <cell r="F1154" t="str">
            <v>1.48</v>
          </cell>
        </row>
        <row r="1155">
          <cell r="A1155" t="str">
            <v>321004</v>
          </cell>
          <cell r="B1155" t="str">
            <v>Envelope de concreto para dutos</v>
          </cell>
          <cell r="C1155" t="str">
            <v>m</v>
          </cell>
          <cell r="D1155" t="str">
            <v>2.38</v>
          </cell>
          <cell r="E1155" t="str">
            <v>2.97</v>
          </cell>
          <cell r="F1155" t="str">
            <v>5.35</v>
          </cell>
        </row>
        <row r="1156">
          <cell r="A1156" t="str">
            <v>322000</v>
          </cell>
          <cell r="B1156" t="str">
            <v>Reparos, conservacoes e complementos</v>
          </cell>
        </row>
        <row r="1157">
          <cell r="A1157" t="str">
            <v>322002</v>
          </cell>
          <cell r="B1157" t="str">
            <v>Aplicacao de papel KRAFT</v>
          </cell>
          <cell r="C1157" t="str">
            <v>m2</v>
          </cell>
          <cell r="D1157" t="str">
            <v>0.52</v>
          </cell>
          <cell r="E1157" t="str">
            <v>0.00</v>
          </cell>
          <cell r="F1157" t="str">
            <v>0.52</v>
          </cell>
        </row>
        <row r="1158">
          <cell r="A1158" t="str">
            <v>330000</v>
          </cell>
          <cell r="B1158" t="str">
            <v>Pintura</v>
          </cell>
        </row>
        <row r="1159">
          <cell r="A1159" t="str">
            <v>330100</v>
          </cell>
          <cell r="B1159" t="str">
            <v>Preparo de base</v>
          </cell>
        </row>
        <row r="1160">
          <cell r="A1160" t="str">
            <v>330104</v>
          </cell>
          <cell r="B1160" t="str">
            <v>Estucamento e lixamento de concreto</v>
          </cell>
          <cell r="C1160" t="str">
            <v>m2</v>
          </cell>
          <cell r="D1160" t="str">
            <v>0.56</v>
          </cell>
          <cell r="E1160" t="str">
            <v>4.98</v>
          </cell>
          <cell r="F1160" t="str">
            <v>5.54</v>
          </cell>
        </row>
        <row r="1161">
          <cell r="A1161" t="str">
            <v>330106</v>
          </cell>
          <cell r="B1161" t="str">
            <v>Imunizante para madeira</v>
          </cell>
          <cell r="C1161" t="str">
            <v>m2</v>
          </cell>
          <cell r="D1161" t="str">
            <v>0.85</v>
          </cell>
          <cell r="E1161" t="str">
            <v>1.10</v>
          </cell>
          <cell r="F1161" t="str">
            <v>1.95</v>
          </cell>
        </row>
        <row r="1162">
          <cell r="A1162" t="str">
            <v>330108</v>
          </cell>
          <cell r="B1162" t="str">
            <v>Preparo de base para pintura de aluminio em  ferro</v>
          </cell>
          <cell r="C1162" t="str">
            <v>m2</v>
          </cell>
          <cell r="D1162" t="str">
            <v>0.89</v>
          </cell>
          <cell r="E1162" t="str">
            <v>1.41</v>
          </cell>
          <cell r="F1162" t="str">
            <v>2.30</v>
          </cell>
        </row>
        <row r="1163">
          <cell r="A1163" t="str">
            <v>330110</v>
          </cell>
          <cell r="B1163" t="str">
            <v>Preparo de base para pintura de borracha clorada em  massa</v>
          </cell>
          <cell r="C1163" t="str">
            <v>m2</v>
          </cell>
          <cell r="D1163" t="str">
            <v>0.57</v>
          </cell>
          <cell r="E1163" t="str">
            <v>0.92</v>
          </cell>
          <cell r="F1163" t="str">
            <v>1.49</v>
          </cell>
        </row>
        <row r="1164">
          <cell r="A1164" t="str">
            <v>330114</v>
          </cell>
          <cell r="B1164" t="str">
            <v>Preparo de base para pintura a oleo/esmalte em  ferro</v>
          </cell>
          <cell r="C1164" t="str">
            <v>m2</v>
          </cell>
          <cell r="D1164" t="str">
            <v>1.24</v>
          </cell>
          <cell r="E1164" t="str">
            <v>1.52</v>
          </cell>
          <cell r="F1164" t="str">
            <v>2.76</v>
          </cell>
        </row>
        <row r="1165">
          <cell r="A1165" t="str">
            <v>330116</v>
          </cell>
          <cell r="B1165" t="str">
            <v>Preparo de base para pintura a oleo/esmalte em  madeira</v>
          </cell>
          <cell r="C1165" t="str">
            <v>m2</v>
          </cell>
          <cell r="D1165" t="str">
            <v>0.63</v>
          </cell>
          <cell r="E1165" t="str">
            <v>1.52</v>
          </cell>
          <cell r="F1165" t="str">
            <v>2.15</v>
          </cell>
        </row>
        <row r="1166">
          <cell r="A1166" t="str">
            <v>330118</v>
          </cell>
          <cell r="B1166" t="str">
            <v>Preparo de base para pintura a oleo/esmalte em  massa</v>
          </cell>
          <cell r="C1166" t="str">
            <v>m2</v>
          </cell>
          <cell r="D1166" t="str">
            <v>0.64</v>
          </cell>
          <cell r="E1166" t="str">
            <v>0.92</v>
          </cell>
          <cell r="F1166" t="str">
            <v>1.56</v>
          </cell>
        </row>
        <row r="1167">
          <cell r="A1167" t="str">
            <v>330120</v>
          </cell>
          <cell r="B1167" t="str">
            <v>Preparo de base para pintura PVA/ACRiLICA/EPOXI/TEXTURA em  massa</v>
          </cell>
          <cell r="C1167" t="str">
            <v>m2</v>
          </cell>
          <cell r="D1167" t="str">
            <v>0.59</v>
          </cell>
          <cell r="E1167" t="str">
            <v>0.92</v>
          </cell>
          <cell r="F1167" t="str">
            <v>1.51</v>
          </cell>
        </row>
        <row r="1168">
          <cell r="A1168" t="str">
            <v>330122</v>
          </cell>
          <cell r="B1168" t="str">
            <v>Preparo de base para repintura PVA/ACRiLICA mau conservada em  massa</v>
          </cell>
          <cell r="C1168" t="str">
            <v>m2</v>
          </cell>
          <cell r="D1168" t="str">
            <v>0.80</v>
          </cell>
          <cell r="E1168" t="str">
            <v>1.21</v>
          </cell>
          <cell r="F1168" t="str">
            <v>2.01</v>
          </cell>
        </row>
        <row r="1169">
          <cell r="A1169" t="str">
            <v>330124</v>
          </cell>
          <cell r="B1169" t="str">
            <v>Preparo de base, superficie apresentando trincas no reboco</v>
          </cell>
          <cell r="C1169" t="str">
            <v>m2</v>
          </cell>
          <cell r="D1169" t="str">
            <v>2.16</v>
          </cell>
          <cell r="E1169" t="str">
            <v>1.67</v>
          </cell>
          <cell r="F1169" t="str">
            <v>3.83</v>
          </cell>
        </row>
        <row r="1170">
          <cell r="A1170" t="str">
            <v>330126</v>
          </cell>
          <cell r="B1170" t="str">
            <v>Preparo de base, superficie apresentando trincas rasas na massa</v>
          </cell>
          <cell r="C1170" t="str">
            <v>m2</v>
          </cell>
          <cell r="D1170" t="str">
            <v>1.33</v>
          </cell>
          <cell r="E1170" t="str">
            <v>1.30</v>
          </cell>
          <cell r="F1170" t="str">
            <v>2.63</v>
          </cell>
        </row>
        <row r="1171">
          <cell r="A1171" t="str">
            <v>330130</v>
          </cell>
          <cell r="B1171" t="str">
            <v>Preparo de base, superficie de ferro com pontos de oxidacao</v>
          </cell>
          <cell r="C1171" t="str">
            <v>m2</v>
          </cell>
          <cell r="D1171" t="str">
            <v>0.95</v>
          </cell>
          <cell r="E1171" t="str">
            <v>1.52</v>
          </cell>
          <cell r="F1171" t="str">
            <v>2.47</v>
          </cell>
        </row>
        <row r="1172">
          <cell r="A1172" t="str">
            <v>330132</v>
          </cell>
          <cell r="B1172" t="str">
            <v>Preparo de base, superficie desagregada, saponificada ou com bolhas</v>
          </cell>
          <cell r="C1172" t="str">
            <v>m2</v>
          </cell>
          <cell r="D1172" t="str">
            <v>0.98</v>
          </cell>
          <cell r="E1172" t="str">
            <v>2.62</v>
          </cell>
          <cell r="F1172" t="str">
            <v>3.60</v>
          </cell>
        </row>
        <row r="1173">
          <cell r="A1173" t="str">
            <v>330200</v>
          </cell>
          <cell r="B1173" t="str">
            <v>Massa corrida</v>
          </cell>
        </row>
        <row r="1174">
          <cell r="A1174" t="str">
            <v>330202</v>
          </cell>
          <cell r="B1174" t="str">
            <v>Massa batida com massa corrida a base de PVA com latex PVA</v>
          </cell>
          <cell r="C1174" t="str">
            <v>m2</v>
          </cell>
          <cell r="D1174" t="str">
            <v>0.73</v>
          </cell>
          <cell r="E1174" t="str">
            <v>3.66</v>
          </cell>
          <cell r="F1174" t="str">
            <v>4.39</v>
          </cell>
        </row>
        <row r="1175">
          <cell r="A1175" t="str">
            <v>330204</v>
          </cell>
          <cell r="B1175" t="str">
            <v>Massa batida com massa corrida a base de resina acrilica com latex acrilico</v>
          </cell>
          <cell r="C1175" t="str">
            <v>m2</v>
          </cell>
          <cell r="D1175" t="str">
            <v>0.88</v>
          </cell>
          <cell r="E1175" t="str">
            <v>3.66</v>
          </cell>
          <cell r="F1175" t="str">
            <v>4.54</v>
          </cell>
        </row>
        <row r="1176">
          <cell r="A1176" t="str">
            <v>330206</v>
          </cell>
          <cell r="B1176" t="str">
            <v>Massa corrida a base de PVA em  massa</v>
          </cell>
          <cell r="C1176" t="str">
            <v>m2</v>
          </cell>
          <cell r="D1176" t="str">
            <v>0.45</v>
          </cell>
          <cell r="E1176" t="str">
            <v>1.58</v>
          </cell>
          <cell r="F1176" t="str">
            <v>2.03</v>
          </cell>
        </row>
        <row r="1177">
          <cell r="A1177" t="str">
            <v>330208</v>
          </cell>
          <cell r="B1177" t="str">
            <v>Massa corrida a base de resina acrilica</v>
          </cell>
          <cell r="C1177" t="str">
            <v>m2</v>
          </cell>
          <cell r="D1177" t="str">
            <v>0.67</v>
          </cell>
          <cell r="E1177" t="str">
            <v>1.58</v>
          </cell>
          <cell r="F1177" t="str">
            <v>2.25</v>
          </cell>
        </row>
        <row r="1178">
          <cell r="A1178" t="str">
            <v>330210</v>
          </cell>
          <cell r="B1178" t="str">
            <v>Massa corrida a oleo em  esquadrias de madeira</v>
          </cell>
          <cell r="C1178" t="str">
            <v>m2</v>
          </cell>
          <cell r="D1178" t="str">
            <v>0.53</v>
          </cell>
          <cell r="E1178" t="str">
            <v>2.14</v>
          </cell>
          <cell r="F1178" t="str">
            <v>2.67</v>
          </cell>
        </row>
        <row r="1179">
          <cell r="A1179" t="str">
            <v>330212</v>
          </cell>
          <cell r="B1179" t="str">
            <v>Massa corrida a oleo em  superficie rebocada</v>
          </cell>
          <cell r="C1179" t="str">
            <v>m2</v>
          </cell>
          <cell r="D1179" t="str">
            <v>0.79</v>
          </cell>
          <cell r="E1179" t="str">
            <v>1.58</v>
          </cell>
          <cell r="F1179" t="str">
            <v>2.37</v>
          </cell>
        </row>
        <row r="1180">
          <cell r="A1180" t="str">
            <v>330300</v>
          </cell>
          <cell r="B1180" t="str">
            <v>Pintura em  superficies de concreto/massa/gesso</v>
          </cell>
        </row>
        <row r="1181">
          <cell r="A1181" t="str">
            <v>330304</v>
          </cell>
          <cell r="B1181" t="str">
            <v>Caiacao em  massa</v>
          </cell>
          <cell r="C1181" t="str">
            <v>m2</v>
          </cell>
          <cell r="D1181" t="str">
            <v>0.14</v>
          </cell>
          <cell r="E1181" t="str">
            <v>1.65</v>
          </cell>
          <cell r="F1181" t="str">
            <v>1.79</v>
          </cell>
        </row>
        <row r="1182">
          <cell r="A1182" t="str">
            <v>330306</v>
          </cell>
          <cell r="B1182" t="str">
            <v>Epoxi em  massa</v>
          </cell>
          <cell r="C1182" t="str">
            <v>m2</v>
          </cell>
          <cell r="D1182" t="str">
            <v>8.55</v>
          </cell>
          <cell r="E1182" t="str">
            <v>3.95</v>
          </cell>
          <cell r="F1182" t="str">
            <v>12.50</v>
          </cell>
        </row>
        <row r="1183">
          <cell r="A1183" t="str">
            <v>330310</v>
          </cell>
          <cell r="B1183" t="str">
            <v>Esmalte automotivo para telhamento metalico</v>
          </cell>
          <cell r="C1183" t="str">
            <v>m2</v>
          </cell>
          <cell r="D1183" t="str">
            <v>0.73</v>
          </cell>
          <cell r="E1183" t="str">
            <v>2.14</v>
          </cell>
          <cell r="F1183" t="str">
            <v>2.87</v>
          </cell>
        </row>
        <row r="1184">
          <cell r="A1184" t="str">
            <v>330312</v>
          </cell>
          <cell r="B1184" t="str">
            <v>Esmalte em  massa</v>
          </cell>
          <cell r="C1184" t="str">
            <v>m2</v>
          </cell>
          <cell r="D1184" t="str">
            <v>1.37</v>
          </cell>
          <cell r="E1184" t="str">
            <v>2.80</v>
          </cell>
          <cell r="F1184" t="str">
            <v>4.17</v>
          </cell>
        </row>
        <row r="1185">
          <cell r="A1185" t="str">
            <v>330316</v>
          </cell>
          <cell r="B1185" t="str">
            <v>Hidrofugante incolor para fachada a base de silicone tipo ACQUELLA</v>
          </cell>
          <cell r="C1185" t="str">
            <v>m2</v>
          </cell>
          <cell r="D1185" t="str">
            <v>1.48</v>
          </cell>
          <cell r="E1185" t="str">
            <v>1.10</v>
          </cell>
          <cell r="F1185" t="str">
            <v>2.58</v>
          </cell>
        </row>
        <row r="1186">
          <cell r="A1186" t="str">
            <v>330320</v>
          </cell>
          <cell r="B1186" t="str">
            <v>Latex acrilica em  massa</v>
          </cell>
          <cell r="C1186" t="str">
            <v>m2</v>
          </cell>
          <cell r="D1186" t="str">
            <v>1.10</v>
          </cell>
          <cell r="E1186" t="str">
            <v>2.80</v>
          </cell>
          <cell r="F1186" t="str">
            <v>3.90</v>
          </cell>
        </row>
        <row r="1187">
          <cell r="A1187" t="str">
            <v>330322</v>
          </cell>
          <cell r="B1187" t="str">
            <v>Latex PVA em  elemento vazado</v>
          </cell>
          <cell r="C1187" t="str">
            <v>m2</v>
          </cell>
          <cell r="D1187" t="str">
            <v>0.88</v>
          </cell>
          <cell r="E1187" t="str">
            <v>3.48</v>
          </cell>
          <cell r="F1187" t="str">
            <v>4.36</v>
          </cell>
        </row>
        <row r="1188">
          <cell r="A1188" t="str">
            <v>330324</v>
          </cell>
          <cell r="B1188" t="str">
            <v>Latex PVA em  massa</v>
          </cell>
          <cell r="C1188" t="str">
            <v>m2</v>
          </cell>
          <cell r="D1188" t="str">
            <v>0.88</v>
          </cell>
          <cell r="E1188" t="str">
            <v>2.80</v>
          </cell>
          <cell r="F1188" t="str">
            <v>3.68</v>
          </cell>
        </row>
        <row r="1189">
          <cell r="A1189" t="str">
            <v>330330</v>
          </cell>
          <cell r="B1189" t="str">
            <v>Mineral impermeavel tipo CIMENTOL</v>
          </cell>
          <cell r="C1189" t="str">
            <v>m2</v>
          </cell>
          <cell r="D1189" t="str">
            <v>0.44</v>
          </cell>
          <cell r="E1189" t="str">
            <v>1.47</v>
          </cell>
          <cell r="F1189" t="str">
            <v>1.91</v>
          </cell>
        </row>
        <row r="1190">
          <cell r="A1190" t="str">
            <v>330333</v>
          </cell>
          <cell r="B1190" t="str">
            <v>Nitrosintetica multicolorida tipo QUANTIL</v>
          </cell>
          <cell r="C1190" t="str">
            <v>m2</v>
          </cell>
          <cell r="D1190" t="str">
            <v>2.33</v>
          </cell>
          <cell r="E1190" t="str">
            <v>2.80</v>
          </cell>
          <cell r="F1190" t="str">
            <v>5.13</v>
          </cell>
        </row>
        <row r="1191">
          <cell r="A1191" t="str">
            <v>330340</v>
          </cell>
          <cell r="B1191" t="str">
            <v>oleo em  massa</v>
          </cell>
          <cell r="C1191" t="str">
            <v>m2</v>
          </cell>
          <cell r="D1191" t="str">
            <v>2.05</v>
          </cell>
          <cell r="E1191" t="str">
            <v>2.80</v>
          </cell>
          <cell r="F1191" t="str">
            <v>4.85</v>
          </cell>
        </row>
        <row r="1192">
          <cell r="A1192" t="str">
            <v>330360</v>
          </cell>
          <cell r="B1192" t="str">
            <v>Textura acrilica</v>
          </cell>
          <cell r="C1192" t="str">
            <v>m2</v>
          </cell>
          <cell r="D1192" t="str">
            <v>1.87</v>
          </cell>
          <cell r="E1192" t="str">
            <v>1.98</v>
          </cell>
          <cell r="F1192" t="str">
            <v>3.85</v>
          </cell>
        </row>
        <row r="1193">
          <cell r="A1193" t="str">
            <v>330370</v>
          </cell>
          <cell r="B1193" t="str">
            <v>Verniz acrilico a base de agua em  massa</v>
          </cell>
          <cell r="C1193" t="str">
            <v>m2</v>
          </cell>
          <cell r="D1193" t="str">
            <v>1.52</v>
          </cell>
          <cell r="E1193" t="str">
            <v>1.47</v>
          </cell>
          <cell r="F1193" t="str">
            <v>2.99</v>
          </cell>
        </row>
        <row r="1194">
          <cell r="A1194" t="str">
            <v>330400</v>
          </cell>
          <cell r="B1194" t="str">
            <v>Pintura em  superficies metalicas</v>
          </cell>
        </row>
        <row r="1195">
          <cell r="A1195" t="str">
            <v>330402</v>
          </cell>
          <cell r="B1195" t="str">
            <v>Aluminio em  esquadrias de ferro</v>
          </cell>
          <cell r="C1195" t="str">
            <v>m2</v>
          </cell>
          <cell r="D1195" t="str">
            <v>1.95</v>
          </cell>
          <cell r="E1195" t="str">
            <v>5.93</v>
          </cell>
          <cell r="F1195" t="str">
            <v>7.88</v>
          </cell>
        </row>
        <row r="1196">
          <cell r="A1196" t="str">
            <v>330410</v>
          </cell>
          <cell r="B1196" t="str">
            <v>Esmalte em  esquadrias de ferro</v>
          </cell>
          <cell r="C1196" t="str">
            <v>m2</v>
          </cell>
          <cell r="D1196" t="str">
            <v>1.84</v>
          </cell>
          <cell r="E1196" t="str">
            <v>5.93</v>
          </cell>
          <cell r="F1196" t="str">
            <v>7.77</v>
          </cell>
        </row>
        <row r="1197">
          <cell r="A1197" t="str">
            <v>330412</v>
          </cell>
          <cell r="B1197" t="str">
            <v>Esmalte em  face externa de calhas/condutores</v>
          </cell>
          <cell r="C1197" t="str">
            <v>m</v>
          </cell>
          <cell r="D1197" t="str">
            <v>0.88</v>
          </cell>
          <cell r="E1197" t="str">
            <v>1.30</v>
          </cell>
          <cell r="F1197" t="str">
            <v>2.18</v>
          </cell>
        </row>
        <row r="1198">
          <cell r="A1198" t="str">
            <v>330414</v>
          </cell>
          <cell r="B1198" t="str">
            <v>Grafite em  esquadrias de ferro</v>
          </cell>
          <cell r="C1198" t="str">
            <v>m2</v>
          </cell>
          <cell r="D1198" t="str">
            <v>1.75</v>
          </cell>
          <cell r="E1198" t="str">
            <v>5.93</v>
          </cell>
          <cell r="F1198" t="str">
            <v>7.68</v>
          </cell>
        </row>
        <row r="1199">
          <cell r="A1199" t="str">
            <v>330420</v>
          </cell>
          <cell r="B1199" t="str">
            <v>oleo em  esquadrias de ferro</v>
          </cell>
          <cell r="C1199" t="str">
            <v>m2</v>
          </cell>
          <cell r="D1199" t="str">
            <v>1.56</v>
          </cell>
          <cell r="E1199" t="str">
            <v>5.93</v>
          </cell>
          <cell r="F1199" t="str">
            <v>7.49</v>
          </cell>
        </row>
        <row r="1200">
          <cell r="A1200" t="str">
            <v>330430</v>
          </cell>
          <cell r="B1200" t="str">
            <v>Tinta betuminosa em  face interna de calhas/rufos/rincoes</v>
          </cell>
          <cell r="C1200" t="str">
            <v>m</v>
          </cell>
          <cell r="D1200" t="str">
            <v>0.66</v>
          </cell>
          <cell r="E1200" t="str">
            <v>0.64</v>
          </cell>
          <cell r="F1200" t="str">
            <v>1.30</v>
          </cell>
        </row>
        <row r="1201">
          <cell r="A1201" t="str">
            <v>330500</v>
          </cell>
          <cell r="B1201" t="str">
            <v>Pintura em  superficies de madeira</v>
          </cell>
        </row>
        <row r="1202">
          <cell r="A1202" t="str">
            <v>330502</v>
          </cell>
          <cell r="B1202" t="str">
            <v>Enceramento de esquadrias de madeira a boneca</v>
          </cell>
          <cell r="C1202" t="str">
            <v>m2</v>
          </cell>
          <cell r="D1202" t="str">
            <v>1.71</v>
          </cell>
          <cell r="E1202" t="str">
            <v>3.00</v>
          </cell>
          <cell r="F1202" t="str">
            <v>4.71</v>
          </cell>
        </row>
        <row r="1203">
          <cell r="A1203" t="str">
            <v>330510</v>
          </cell>
          <cell r="B1203" t="str">
            <v>Esmalte em  madeira</v>
          </cell>
          <cell r="C1203" t="str">
            <v>m2</v>
          </cell>
          <cell r="D1203" t="str">
            <v>1.40</v>
          </cell>
          <cell r="E1203" t="str">
            <v>2.80</v>
          </cell>
          <cell r="F1203" t="str">
            <v>4.20</v>
          </cell>
        </row>
        <row r="1204">
          <cell r="A1204" t="str">
            <v>330512</v>
          </cell>
          <cell r="B1204" t="str">
            <v>Esmalte em  rodapes, baguetes ou molduras de madeira</v>
          </cell>
          <cell r="C1204" t="str">
            <v>m</v>
          </cell>
          <cell r="D1204" t="str">
            <v>0.43</v>
          </cell>
          <cell r="E1204" t="str">
            <v>0.35</v>
          </cell>
          <cell r="F1204" t="str">
            <v>0.78</v>
          </cell>
        </row>
        <row r="1205">
          <cell r="A1205" t="str">
            <v>330520</v>
          </cell>
          <cell r="B1205" t="str">
            <v>oleo em  rodapes, baguetes ou molduras de madeira</v>
          </cell>
          <cell r="C1205" t="str">
            <v>m</v>
          </cell>
          <cell r="D1205" t="str">
            <v>0.34</v>
          </cell>
          <cell r="E1205" t="str">
            <v>0.35</v>
          </cell>
          <cell r="F1205" t="str">
            <v>0.69</v>
          </cell>
        </row>
        <row r="1206">
          <cell r="A1206" t="str">
            <v>330522</v>
          </cell>
          <cell r="B1206" t="str">
            <v>oleo em  madeira</v>
          </cell>
          <cell r="C1206" t="str">
            <v>m2</v>
          </cell>
          <cell r="D1206" t="str">
            <v>1.76</v>
          </cell>
          <cell r="E1206" t="str">
            <v>2.80</v>
          </cell>
          <cell r="F1206" t="str">
            <v>4.56</v>
          </cell>
        </row>
        <row r="1207">
          <cell r="A1207" t="str">
            <v>330530</v>
          </cell>
          <cell r="B1207" t="str">
            <v>Verniz em  madeira a boneca</v>
          </cell>
          <cell r="C1207" t="str">
            <v>m2</v>
          </cell>
          <cell r="D1207" t="str">
            <v>1.40</v>
          </cell>
          <cell r="E1207" t="str">
            <v>3.00</v>
          </cell>
          <cell r="F1207" t="str">
            <v>4.40</v>
          </cell>
        </row>
        <row r="1208">
          <cell r="A1208" t="str">
            <v>330533</v>
          </cell>
          <cell r="B1208" t="str">
            <v>Verniz em  madeira a pincel</v>
          </cell>
          <cell r="C1208" t="str">
            <v>m2</v>
          </cell>
          <cell r="D1208" t="str">
            <v>1.40</v>
          </cell>
          <cell r="E1208" t="str">
            <v>2.33</v>
          </cell>
          <cell r="F1208" t="str">
            <v>3.73</v>
          </cell>
        </row>
        <row r="1209">
          <cell r="A1209" t="str">
            <v>330534</v>
          </cell>
          <cell r="B1209" t="str">
            <v>Verniz em  rodapes, baguetes ou molduras de madeira a boneca</v>
          </cell>
          <cell r="C1209" t="str">
            <v>m</v>
          </cell>
          <cell r="D1209" t="str">
            <v>0.36</v>
          </cell>
          <cell r="E1209" t="str">
            <v>0.35</v>
          </cell>
          <cell r="F1209" t="str">
            <v>0.71</v>
          </cell>
        </row>
        <row r="1210">
          <cell r="A1210" t="str">
            <v>330536</v>
          </cell>
          <cell r="B1210" t="str">
            <v>Verniz em  rodapes, baguetes ou molduras de madeira a pincel</v>
          </cell>
          <cell r="C1210" t="str">
            <v>m</v>
          </cell>
          <cell r="D1210" t="str">
            <v>0.36</v>
          </cell>
          <cell r="E1210" t="str">
            <v>0.28</v>
          </cell>
          <cell r="F1210" t="str">
            <v>0.64</v>
          </cell>
        </row>
        <row r="1211">
          <cell r="A1211" t="str">
            <v>330600</v>
          </cell>
          <cell r="B1211" t="str">
            <v>Pintura em  pisos</v>
          </cell>
        </row>
        <row r="1212">
          <cell r="A1212" t="str">
            <v>330602</v>
          </cell>
          <cell r="B1212" t="str">
            <v>Acrilico para quadras e pisos cimentados</v>
          </cell>
          <cell r="C1212" t="str">
            <v>m2</v>
          </cell>
          <cell r="D1212" t="str">
            <v>0.99</v>
          </cell>
          <cell r="E1212" t="str">
            <v>2.95</v>
          </cell>
          <cell r="F1212" t="str">
            <v>3.94</v>
          </cell>
        </row>
        <row r="1213">
          <cell r="A1213" t="str">
            <v>330700</v>
          </cell>
          <cell r="B1213" t="str">
            <v>Pintura em  estruturas metalicas</v>
          </cell>
        </row>
        <row r="1214">
          <cell r="A1214" t="str">
            <v>330702</v>
          </cell>
          <cell r="B1214" t="str">
            <v>Aluminio em  estrutura metalica</v>
          </cell>
          <cell r="C1214" t="str">
            <v>m2</v>
          </cell>
          <cell r="D1214" t="str">
            <v>1.37</v>
          </cell>
          <cell r="E1214" t="str">
            <v>2.05</v>
          </cell>
          <cell r="F1214" t="str">
            <v>3.42</v>
          </cell>
        </row>
        <row r="1215">
          <cell r="A1215" t="str">
            <v>330710</v>
          </cell>
          <cell r="B1215" t="str">
            <v>Esmalte em  estrutura metalica</v>
          </cell>
          <cell r="C1215" t="str">
            <v>m2</v>
          </cell>
          <cell r="D1215" t="str">
            <v>1.31</v>
          </cell>
          <cell r="E1215" t="str">
            <v>2.05</v>
          </cell>
          <cell r="F1215" t="str">
            <v>3.36</v>
          </cell>
        </row>
        <row r="1216">
          <cell r="A1216" t="str">
            <v>330712</v>
          </cell>
          <cell r="B1216" t="str">
            <v>Grafite em  estrutura metalica</v>
          </cell>
          <cell r="C1216" t="str">
            <v>m2</v>
          </cell>
          <cell r="D1216" t="str">
            <v>1.25</v>
          </cell>
          <cell r="E1216" t="str">
            <v>2.05</v>
          </cell>
          <cell r="F1216" t="str">
            <v>3.30</v>
          </cell>
        </row>
        <row r="1217">
          <cell r="A1217" t="str">
            <v>330720</v>
          </cell>
          <cell r="B1217" t="str">
            <v>oleo em  estrutura metalica</v>
          </cell>
          <cell r="C1217" t="str">
            <v>m2</v>
          </cell>
          <cell r="D1217" t="str">
            <v>1.14</v>
          </cell>
          <cell r="E1217" t="str">
            <v>2.05</v>
          </cell>
          <cell r="F1217" t="str">
            <v>3.19</v>
          </cell>
        </row>
        <row r="1218">
          <cell r="A1218" t="str">
            <v>330800</v>
          </cell>
          <cell r="B1218" t="str">
            <v>Pintura em  estruturas de madeira</v>
          </cell>
        </row>
        <row r="1219">
          <cell r="A1219" t="str">
            <v>330810</v>
          </cell>
          <cell r="B1219" t="str">
            <v>Esmalte em  madeiramento de telhado</v>
          </cell>
          <cell r="C1219" t="str">
            <v>m2</v>
          </cell>
          <cell r="D1219" t="str">
            <v>0.87</v>
          </cell>
          <cell r="E1219" t="str">
            <v>2.29</v>
          </cell>
          <cell r="F1219" t="str">
            <v>3.16</v>
          </cell>
        </row>
        <row r="1220">
          <cell r="A1220" t="str">
            <v>330820</v>
          </cell>
          <cell r="B1220" t="str">
            <v>oleo de linhaca em  madeiramento de telhado</v>
          </cell>
          <cell r="C1220" t="str">
            <v>m2</v>
          </cell>
          <cell r="D1220" t="str">
            <v>0.32</v>
          </cell>
          <cell r="E1220" t="str">
            <v>1.30</v>
          </cell>
          <cell r="F1220" t="str">
            <v>1.62</v>
          </cell>
        </row>
        <row r="1221">
          <cell r="A1221" t="str">
            <v>330822</v>
          </cell>
          <cell r="B1221" t="str">
            <v>oleo em  madeiramento de telhado</v>
          </cell>
          <cell r="C1221" t="str">
            <v>m2</v>
          </cell>
          <cell r="D1221" t="str">
            <v>0.70</v>
          </cell>
          <cell r="E1221" t="str">
            <v>2.29</v>
          </cell>
          <cell r="F1221" t="str">
            <v>2.99</v>
          </cell>
        </row>
        <row r="1222">
          <cell r="A1222" t="str">
            <v>330830</v>
          </cell>
          <cell r="B1222" t="str">
            <v>Verniz em  madeiramento de telhado</v>
          </cell>
          <cell r="C1222" t="str">
            <v>m2</v>
          </cell>
          <cell r="D1222" t="str">
            <v>0.73</v>
          </cell>
          <cell r="E1222" t="str">
            <v>2.29</v>
          </cell>
          <cell r="F1222" t="str">
            <v>3.02</v>
          </cell>
        </row>
        <row r="1223">
          <cell r="A1223" t="str">
            <v>330900</v>
          </cell>
          <cell r="B1223" t="str">
            <v>Pintura de sinalizacao</v>
          </cell>
        </row>
        <row r="1224">
          <cell r="A1224" t="str">
            <v>330902</v>
          </cell>
          <cell r="B1224" t="str">
            <v>Borracha clorada para faixas demarcatoria</v>
          </cell>
          <cell r="C1224" t="str">
            <v>m</v>
          </cell>
          <cell r="D1224" t="str">
            <v>0.18</v>
          </cell>
          <cell r="E1224" t="str">
            <v>0.17</v>
          </cell>
          <cell r="F1224" t="str">
            <v>0.35</v>
          </cell>
        </row>
        <row r="1225">
          <cell r="A1225" t="str">
            <v>340000</v>
          </cell>
          <cell r="B1225" t="str">
            <v>Paisagismo</v>
          </cell>
        </row>
        <row r="1226">
          <cell r="A1226" t="str">
            <v>340100</v>
          </cell>
          <cell r="B1226" t="str">
            <v>Preparacao de solo</v>
          </cell>
        </row>
        <row r="1227">
          <cell r="A1227" t="str">
            <v>340102</v>
          </cell>
          <cell r="B1227" t="str">
            <v>Limpeza e regularizacao de areas para ajardinamento</v>
          </cell>
          <cell r="C1227" t="str">
            <v>m2</v>
          </cell>
          <cell r="D1227" t="str">
            <v>0.00</v>
          </cell>
          <cell r="E1227" t="str">
            <v>0.28</v>
          </cell>
          <cell r="F1227" t="str">
            <v>0.28</v>
          </cell>
        </row>
        <row r="1228">
          <cell r="A1228" t="str">
            <v>340200</v>
          </cell>
          <cell r="B1228" t="str">
            <v>Vegetacao rasteira</v>
          </cell>
        </row>
        <row r="1229">
          <cell r="A1229" t="str">
            <v>340202</v>
          </cell>
          <cell r="B1229" t="str">
            <v>Plantio de grama BATATAIS em  placas (pracas e areas abertas)</v>
          </cell>
          <cell r="C1229" t="str">
            <v>m2</v>
          </cell>
          <cell r="D1229" t="str">
            <v>2.37</v>
          </cell>
          <cell r="E1229" t="str">
            <v>1.30</v>
          </cell>
          <cell r="F1229" t="str">
            <v>3.67</v>
          </cell>
        </row>
        <row r="1230">
          <cell r="A1230" t="str">
            <v>340204</v>
          </cell>
          <cell r="B1230" t="str">
            <v>Plantio de grama BATATAIS em  placas (jardim e canteiros)</v>
          </cell>
          <cell r="C1230" t="str">
            <v>m2</v>
          </cell>
          <cell r="D1230" t="str">
            <v>3.04</v>
          </cell>
          <cell r="E1230" t="str">
            <v>1.96</v>
          </cell>
          <cell r="F1230" t="str">
            <v>5.00</v>
          </cell>
        </row>
        <row r="1231">
          <cell r="A1231" t="str">
            <v>340206</v>
          </cell>
          <cell r="B1231" t="str">
            <v>Plantio de grama BATATAIS em  taludes inclinacao sup a 1:2</v>
          </cell>
          <cell r="C1231" t="str">
            <v>m2</v>
          </cell>
          <cell r="D1231" t="str">
            <v>3.04</v>
          </cell>
          <cell r="E1231" t="str">
            <v>2.56</v>
          </cell>
          <cell r="F1231" t="str">
            <v>5.60</v>
          </cell>
        </row>
        <row r="1232">
          <cell r="A1232" t="str">
            <v>340208</v>
          </cell>
          <cell r="B1232" t="str">
            <v>Plantio de grama SaO CARLOS - placas</v>
          </cell>
          <cell r="C1232" t="str">
            <v>m2</v>
          </cell>
          <cell r="D1232" t="str">
            <v>4.37</v>
          </cell>
          <cell r="E1232" t="str">
            <v>1.96</v>
          </cell>
          <cell r="F1232" t="str">
            <v>6.33</v>
          </cell>
        </row>
        <row r="1233">
          <cell r="A1233" t="str">
            <v>340500</v>
          </cell>
          <cell r="B1233" t="str">
            <v>Cercas e fechamentos</v>
          </cell>
        </row>
        <row r="1234">
          <cell r="A1234" t="str">
            <v>340502</v>
          </cell>
          <cell r="B1234" t="str">
            <v>Cerca em arame farpado com mouroes de concreto</v>
          </cell>
          <cell r="C1234" t="str">
            <v>m</v>
          </cell>
          <cell r="D1234" t="str">
            <v>6.40</v>
          </cell>
          <cell r="E1234" t="str">
            <v>4.67</v>
          </cell>
          <cell r="F1234" t="str">
            <v>11.07</v>
          </cell>
        </row>
        <row r="1235">
          <cell r="A1235" t="str">
            <v>340504</v>
          </cell>
          <cell r="B1235" t="str">
            <v>Cerca viva tipo FICUS BENJAMIN</v>
          </cell>
          <cell r="C1235" t="str">
            <v>un</v>
          </cell>
          <cell r="D1235" t="str">
            <v>35.26</v>
          </cell>
          <cell r="E1235" t="str">
            <v>5.78</v>
          </cell>
          <cell r="F1235" t="str">
            <v>41.04</v>
          </cell>
        </row>
        <row r="1236">
          <cell r="A1236" t="str">
            <v>340506</v>
          </cell>
          <cell r="B1236" t="str">
            <v>Cerca viva tipo AZALeIA</v>
          </cell>
          <cell r="C1236" t="str">
            <v>un</v>
          </cell>
          <cell r="D1236" t="str">
            <v>1.30</v>
          </cell>
          <cell r="E1236" t="str">
            <v>1.10</v>
          </cell>
          <cell r="F1236" t="str">
            <v>2.40</v>
          </cell>
        </row>
        <row r="1237">
          <cell r="A1237" t="str">
            <v>340520</v>
          </cell>
          <cell r="B1237" t="str">
            <v>Fechamento de areas com placas pre-moldadas de concreto</v>
          </cell>
          <cell r="C1237" t="str">
            <v>ml</v>
          </cell>
          <cell r="D1237" t="str">
            <v>29.34</v>
          </cell>
          <cell r="E1237" t="str">
            <v>0.00</v>
          </cell>
          <cell r="F1237" t="str">
            <v>29.34</v>
          </cell>
        </row>
        <row r="1238">
          <cell r="A1238" t="str">
            <v>350000</v>
          </cell>
          <cell r="B1238" t="str">
            <v>Playground e Equipamentos Recreativos</v>
          </cell>
        </row>
        <row r="1239">
          <cell r="A1239" t="str">
            <v>350100</v>
          </cell>
          <cell r="B1239" t="str">
            <v>Quadra e equipamento de esportes</v>
          </cell>
        </row>
        <row r="1240">
          <cell r="A1240" t="str">
            <v>350102</v>
          </cell>
          <cell r="B1240" t="str">
            <v>Piso simples com faixas demarcatorias para quadra poliesportiva</v>
          </cell>
          <cell r="C1240" t="str">
            <v>m2</v>
          </cell>
          <cell r="D1240" t="str">
            <v>6.77</v>
          </cell>
          <cell r="E1240" t="str">
            <v>8.91</v>
          </cell>
          <cell r="F1240" t="str">
            <v>15.68</v>
          </cell>
        </row>
        <row r="1241">
          <cell r="A1241" t="str">
            <v>350104</v>
          </cell>
          <cell r="B1241" t="str">
            <v>Piso armado com faixas demarcatorias para quadra poliesportiva</v>
          </cell>
          <cell r="C1241" t="str">
            <v>m2</v>
          </cell>
          <cell r="D1241" t="str">
            <v>8.37</v>
          </cell>
          <cell r="E1241" t="str">
            <v>9.15</v>
          </cell>
          <cell r="F1241" t="str">
            <v>17.52</v>
          </cell>
        </row>
        <row r="1242">
          <cell r="A1242" t="str">
            <v>350112</v>
          </cell>
          <cell r="B1242" t="str">
            <v>Poste completo sem rede para voleibol</v>
          </cell>
          <cell r="C1242" t="str">
            <v>par</v>
          </cell>
          <cell r="D1242" t="str">
            <v>243.16</v>
          </cell>
          <cell r="E1242" t="str">
            <v>36.10</v>
          </cell>
          <cell r="F1242" t="str">
            <v>279.26</v>
          </cell>
        </row>
        <row r="1243">
          <cell r="A1243" t="str">
            <v>350114</v>
          </cell>
          <cell r="B1243" t="str">
            <v>Trave completa com rede para futebol de salao</v>
          </cell>
          <cell r="C1243" t="str">
            <v>un</v>
          </cell>
          <cell r="D1243" t="str">
            <v>199.84</v>
          </cell>
          <cell r="E1243" t="str">
            <v>200.61</v>
          </cell>
          <cell r="F1243" t="str">
            <v>400.45</v>
          </cell>
        </row>
        <row r="1244">
          <cell r="A1244" t="str">
            <v>350116</v>
          </cell>
          <cell r="B1244" t="str">
            <v>Tabela completa com suporte e rede para basquete</v>
          </cell>
          <cell r="C1244" t="str">
            <v>un</v>
          </cell>
          <cell r="D1244" t="str">
            <v>216.68</v>
          </cell>
          <cell r="E1244" t="str">
            <v>294.61</v>
          </cell>
          <cell r="F1244" t="str">
            <v>511.29</v>
          </cell>
        </row>
        <row r="1245">
          <cell r="A1245" t="str">
            <v>350200</v>
          </cell>
          <cell r="B1245" t="str">
            <v>Arquibancada</v>
          </cell>
        </row>
        <row r="1246">
          <cell r="A1246" t="str">
            <v>350202</v>
          </cell>
          <cell r="B1246" t="str">
            <v>Arquibancada piso e espelho em  tijolo macico comum revestido</v>
          </cell>
          <cell r="C1246" t="str">
            <v>m</v>
          </cell>
          <cell r="D1246" t="str">
            <v>8.30</v>
          </cell>
          <cell r="E1246" t="str">
            <v>15.73</v>
          </cell>
          <cell r="F1246" t="str">
            <v>24.03</v>
          </cell>
        </row>
        <row r="1247">
          <cell r="A1247" t="str">
            <v>350300</v>
          </cell>
          <cell r="B1247" t="str">
            <v>Fechamentos</v>
          </cell>
        </row>
        <row r="1248">
          <cell r="A1248" t="str">
            <v>350302</v>
          </cell>
          <cell r="B1248" t="str">
            <v>Alambrado completo e pintado para fundo de quadras</v>
          </cell>
          <cell r="C1248" t="str">
            <v>m</v>
          </cell>
          <cell r="D1248" t="str">
            <v>77.72</v>
          </cell>
          <cell r="E1248" t="str">
            <v>49.06</v>
          </cell>
          <cell r="F1248" t="str">
            <v>126.78</v>
          </cell>
        </row>
        <row r="1249">
          <cell r="A1249" t="str">
            <v>350304</v>
          </cell>
          <cell r="B1249" t="str">
            <v>Alambrado completo e pintado para laterais de quadras</v>
          </cell>
          <cell r="C1249" t="str">
            <v>m</v>
          </cell>
          <cell r="D1249" t="str">
            <v>51.82</v>
          </cell>
          <cell r="E1249" t="str">
            <v>31.97</v>
          </cell>
          <cell r="F1249" t="str">
            <v>83.79</v>
          </cell>
        </row>
        <row r="1250">
          <cell r="A1250" t="str">
            <v>350400</v>
          </cell>
          <cell r="B1250" t="str">
            <v>Bancos</v>
          </cell>
        </row>
        <row r="1251">
          <cell r="A1251" t="str">
            <v>350402</v>
          </cell>
          <cell r="B1251" t="str">
            <v>Banco continuo em  concreto vazado</v>
          </cell>
          <cell r="C1251" t="str">
            <v>m</v>
          </cell>
          <cell r="D1251" t="str">
            <v>14.05</v>
          </cell>
          <cell r="E1251" t="str">
            <v>14.12</v>
          </cell>
          <cell r="F1251" t="str">
            <v>28.17</v>
          </cell>
        </row>
        <row r="1252">
          <cell r="A1252" t="str">
            <v>350404</v>
          </cell>
          <cell r="B1252" t="str">
            <v>Banco continuo em  concreto em  mureta</v>
          </cell>
          <cell r="C1252" t="str">
            <v>m</v>
          </cell>
          <cell r="D1252" t="str">
            <v>33.13</v>
          </cell>
          <cell r="E1252" t="str">
            <v>48.06</v>
          </cell>
          <cell r="F1252" t="str">
            <v>81.19</v>
          </cell>
        </row>
        <row r="1253">
          <cell r="A1253" t="str">
            <v>350500</v>
          </cell>
          <cell r="B1253" t="str">
            <v>Playground</v>
          </cell>
        </row>
        <row r="1254">
          <cell r="A1254" t="str">
            <v>350502</v>
          </cell>
          <cell r="B1254" t="str">
            <v>Mureta de 1 tijolo macico comum com 60 cm para play-ground</v>
          </cell>
          <cell r="C1254" t="str">
            <v>m</v>
          </cell>
          <cell r="D1254" t="str">
            <v>9.71</v>
          </cell>
          <cell r="E1254" t="str">
            <v>26.32</v>
          </cell>
          <cell r="F1254" t="str">
            <v>36.03</v>
          </cell>
        </row>
        <row r="1255">
          <cell r="A1255" t="str">
            <v>350700</v>
          </cell>
          <cell r="B1255" t="str">
            <v>Mastro para bandeiras</v>
          </cell>
        </row>
        <row r="1256">
          <cell r="A1256" t="str">
            <v>350702</v>
          </cell>
          <cell r="B1256" t="str">
            <v>Plataforma com 3 mastros pintados</v>
          </cell>
          <cell r="C1256" t="str">
            <v>cj</v>
          </cell>
          <cell r="D1256" t="str">
            <v>674.20</v>
          </cell>
          <cell r="E1256" t="str">
            <v>153.54</v>
          </cell>
          <cell r="F1256" t="str">
            <v>827.74</v>
          </cell>
        </row>
        <row r="1257">
          <cell r="A1257" t="str">
            <v>350704</v>
          </cell>
          <cell r="B1257" t="str">
            <v>Mastro de fachada pintado para bandeira</v>
          </cell>
          <cell r="C1257" t="str">
            <v>un</v>
          </cell>
          <cell r="D1257" t="str">
            <v>56.95</v>
          </cell>
          <cell r="E1257" t="str">
            <v>19.33</v>
          </cell>
          <cell r="F1257" t="str">
            <v>76.28</v>
          </cell>
        </row>
        <row r="1258">
          <cell r="A1258" t="str">
            <v>360000</v>
          </cell>
          <cell r="B1258" t="str">
            <v>Eletrica, entrada de energia/telefonia</v>
          </cell>
        </row>
        <row r="1259">
          <cell r="A1259" t="str">
            <v>360100</v>
          </cell>
          <cell r="B1259" t="str">
            <v>Entrada de energia - componentes</v>
          </cell>
        </row>
        <row r="1260">
          <cell r="A1260" t="str">
            <v>360102</v>
          </cell>
          <cell r="B1260" t="str">
            <v>Cabine primaria eletropaulo entrada aerea com trafo 300 kva/15kv</v>
          </cell>
          <cell r="C1260" t="str">
            <v>un</v>
          </cell>
          <cell r="D1260" t="str">
            <v>14394.38</v>
          </cell>
          <cell r="E1260" t="str">
            <v>5527.87</v>
          </cell>
          <cell r="F1260" t="str">
            <v>19922.25</v>
          </cell>
        </row>
        <row r="1261">
          <cell r="A1261" t="str">
            <v>360104</v>
          </cell>
          <cell r="B1261" t="str">
            <v>Poste particular para cabine - 112.5 kva/15 kv</v>
          </cell>
          <cell r="C1261" t="str">
            <v>un</v>
          </cell>
          <cell r="D1261" t="str">
            <v>611.18</v>
          </cell>
          <cell r="E1261" t="str">
            <v>512.73</v>
          </cell>
          <cell r="F1261" t="str">
            <v>1123.91</v>
          </cell>
        </row>
        <row r="1262">
          <cell r="A1262" t="str">
            <v>360106</v>
          </cell>
          <cell r="B1262" t="str">
            <v>Poste particular para cabine - 150 kva/15 kv</v>
          </cell>
          <cell r="C1262" t="str">
            <v>un</v>
          </cell>
          <cell r="D1262" t="str">
            <v>611.18</v>
          </cell>
          <cell r="E1262" t="str">
            <v>512.73</v>
          </cell>
          <cell r="F1262" t="str">
            <v>1123.91</v>
          </cell>
        </row>
        <row r="1263">
          <cell r="A1263" t="str">
            <v>360108</v>
          </cell>
          <cell r="B1263" t="str">
            <v>Poste particular para cabine - 225 kva/15 kv</v>
          </cell>
          <cell r="C1263" t="str">
            <v>un</v>
          </cell>
          <cell r="D1263" t="str">
            <v>611.18</v>
          </cell>
          <cell r="E1263" t="str">
            <v>512.73</v>
          </cell>
          <cell r="F1263" t="str">
            <v>1123.91</v>
          </cell>
        </row>
        <row r="1264">
          <cell r="A1264" t="str">
            <v>360110</v>
          </cell>
          <cell r="B1264" t="str">
            <v>Poste particular para cabine - 300 kva/15 kv</v>
          </cell>
          <cell r="C1264" t="str">
            <v>un</v>
          </cell>
          <cell r="D1264" t="str">
            <v>611.18</v>
          </cell>
          <cell r="E1264" t="str">
            <v>512.73</v>
          </cell>
          <cell r="F1264" t="str">
            <v>1123.91</v>
          </cell>
        </row>
        <row r="1265">
          <cell r="A1265" t="str">
            <v>360112</v>
          </cell>
          <cell r="B1265" t="str">
            <v>Poste particular para cabine - 500kva/15 kv</v>
          </cell>
          <cell r="C1265" t="str">
            <v>un</v>
          </cell>
          <cell r="D1265" t="str">
            <v>607.07</v>
          </cell>
          <cell r="E1265" t="str">
            <v>512.73</v>
          </cell>
          <cell r="F1265" t="str">
            <v>1119.80</v>
          </cell>
        </row>
        <row r="1266">
          <cell r="A1266" t="str">
            <v>360114</v>
          </cell>
          <cell r="B1266" t="str">
            <v>Posto de transformacao em  poste c/trafo 75 kva/padrao cesp/cpfl</v>
          </cell>
          <cell r="C1266" t="str">
            <v>un</v>
          </cell>
          <cell r="D1266" t="str">
            <v>3643.00</v>
          </cell>
          <cell r="E1266" t="str">
            <v>4766.78</v>
          </cell>
          <cell r="F1266" t="str">
            <v>8409.78</v>
          </cell>
        </row>
        <row r="1267">
          <cell r="A1267" t="str">
            <v>360116</v>
          </cell>
          <cell r="B1267" t="str">
            <v>Posto de transformacao em  poste c/trafo 112,5kva/padrao cesp/cpfl</v>
          </cell>
          <cell r="C1267" t="str">
            <v>un</v>
          </cell>
          <cell r="D1267" t="str">
            <v>4302.51</v>
          </cell>
          <cell r="E1267" t="str">
            <v>4766.78</v>
          </cell>
          <cell r="F1267" t="str">
            <v>9069.29</v>
          </cell>
        </row>
        <row r="1268">
          <cell r="A1268" t="str">
            <v>360118</v>
          </cell>
          <cell r="B1268" t="str">
            <v>Posto de transformacao em  poste c/trafo 225 kva/padrao eletropaulo</v>
          </cell>
          <cell r="C1268" t="str">
            <v>un</v>
          </cell>
          <cell r="D1268" t="str">
            <v>7939.08</v>
          </cell>
          <cell r="E1268" t="str">
            <v>5527.87</v>
          </cell>
          <cell r="F1268" t="str">
            <v>13466.95</v>
          </cell>
        </row>
        <row r="1269">
          <cell r="A1269" t="str">
            <v>360200</v>
          </cell>
          <cell r="B1269" t="str">
            <v>Poste de entrada de energia</v>
          </cell>
        </row>
        <row r="1270">
          <cell r="A1270" t="str">
            <v>360202</v>
          </cell>
          <cell r="B1270" t="str">
            <v>Poste de concreto armado para entrada de servico de 6,00 x 200 kg</v>
          </cell>
          <cell r="C1270" t="str">
            <v>un</v>
          </cell>
          <cell r="D1270" t="str">
            <v>196.84</v>
          </cell>
          <cell r="E1270" t="str">
            <v>99.62</v>
          </cell>
          <cell r="F1270" t="str">
            <v>296.46</v>
          </cell>
        </row>
        <row r="1271">
          <cell r="A1271" t="str">
            <v>360204</v>
          </cell>
          <cell r="B1271" t="str">
            <v>Poste de concreto armado para entrada de servico de 6,00 x 300 kg</v>
          </cell>
          <cell r="C1271" t="str">
            <v>un</v>
          </cell>
          <cell r="D1271" t="str">
            <v>214.84</v>
          </cell>
          <cell r="E1271" t="str">
            <v>99.62</v>
          </cell>
          <cell r="F1271" t="str">
            <v>314.46</v>
          </cell>
        </row>
        <row r="1272">
          <cell r="A1272" t="str">
            <v>360206</v>
          </cell>
          <cell r="B1272" t="str">
            <v>Poste de concreto armado para entrada de servico de 7,50 x 200 kg</v>
          </cell>
          <cell r="C1272" t="str">
            <v>un</v>
          </cell>
          <cell r="D1272" t="str">
            <v>231.54</v>
          </cell>
          <cell r="E1272" t="str">
            <v>111.71</v>
          </cell>
          <cell r="F1272" t="str">
            <v>343.25</v>
          </cell>
        </row>
        <row r="1273">
          <cell r="A1273" t="str">
            <v>360208</v>
          </cell>
          <cell r="B1273" t="str">
            <v>Poste de concreto armado para entrada de servico de 7,50 x 300 kg</v>
          </cell>
          <cell r="C1273" t="str">
            <v>un</v>
          </cell>
          <cell r="D1273" t="str">
            <v>252.54</v>
          </cell>
          <cell r="E1273" t="str">
            <v>111.71</v>
          </cell>
          <cell r="F1273" t="str">
            <v>364.25</v>
          </cell>
        </row>
        <row r="1274">
          <cell r="A1274" t="str">
            <v>360210</v>
          </cell>
          <cell r="B1274" t="str">
            <v>Poste de concreto perfil I de 6,00 x 200 kg</v>
          </cell>
          <cell r="C1274" t="str">
            <v>un</v>
          </cell>
          <cell r="D1274" t="str">
            <v>190.84</v>
          </cell>
          <cell r="E1274" t="str">
            <v>106.68</v>
          </cell>
          <cell r="F1274" t="str">
            <v>297.52</v>
          </cell>
        </row>
        <row r="1275">
          <cell r="A1275" t="str">
            <v>360212</v>
          </cell>
          <cell r="B1275" t="str">
            <v>Poste de concreto perfil I de 6,00 x 300 kg</v>
          </cell>
          <cell r="C1275" t="str">
            <v>un</v>
          </cell>
          <cell r="D1275" t="str">
            <v>227.84</v>
          </cell>
          <cell r="E1275" t="str">
            <v>106.68</v>
          </cell>
          <cell r="F1275" t="str">
            <v>334.52</v>
          </cell>
        </row>
        <row r="1276">
          <cell r="A1276" t="str">
            <v>360214</v>
          </cell>
          <cell r="B1276" t="str">
            <v>Poste de concreto perfil I de 7,50 x 200 kg</v>
          </cell>
          <cell r="C1276" t="str">
            <v>un</v>
          </cell>
          <cell r="D1276" t="str">
            <v>224.54</v>
          </cell>
          <cell r="E1276" t="str">
            <v>111.71</v>
          </cell>
          <cell r="F1276" t="str">
            <v>336.25</v>
          </cell>
        </row>
        <row r="1277">
          <cell r="A1277" t="str">
            <v>360216</v>
          </cell>
          <cell r="B1277" t="str">
            <v>Poste de concreto perfil I de 7,50 x 300 kg</v>
          </cell>
          <cell r="C1277" t="str">
            <v>un</v>
          </cell>
          <cell r="D1277" t="str">
            <v>219.54</v>
          </cell>
          <cell r="E1277" t="str">
            <v>111.71</v>
          </cell>
          <cell r="F1277" t="str">
            <v>331.25</v>
          </cell>
        </row>
        <row r="1278">
          <cell r="A1278" t="str">
            <v>360218</v>
          </cell>
          <cell r="B1278" t="str">
            <v>Poste de ferro galvanizado de 3.1/2" x 6,00 m</v>
          </cell>
          <cell r="C1278" t="str">
            <v>un</v>
          </cell>
          <cell r="D1278" t="str">
            <v>160.00</v>
          </cell>
          <cell r="E1278" t="str">
            <v>57.20</v>
          </cell>
          <cell r="F1278" t="str">
            <v>217.20</v>
          </cell>
        </row>
        <row r="1279">
          <cell r="A1279" t="str">
            <v>360300</v>
          </cell>
          <cell r="B1279" t="str">
            <v>Caixas de entrada/medicao</v>
          </cell>
        </row>
        <row r="1280">
          <cell r="A1280" t="str">
            <v>360302</v>
          </cell>
          <cell r="B1280" t="str">
            <v>Caixa de medicao (0,70 x 0,60 x 0,25) m</v>
          </cell>
          <cell r="C1280" t="str">
            <v>un</v>
          </cell>
          <cell r="D1280" t="str">
            <v>67.52</v>
          </cell>
          <cell r="E1280" t="str">
            <v>23.96</v>
          </cell>
          <cell r="F1280" t="str">
            <v>91.48</v>
          </cell>
        </row>
        <row r="1281">
          <cell r="A1281" t="str">
            <v>360304</v>
          </cell>
          <cell r="B1281" t="str">
            <v>Caixa de medicao (1,00 x 1,00 x 0,25) m</v>
          </cell>
          <cell r="C1281" t="str">
            <v>un</v>
          </cell>
          <cell r="D1281" t="str">
            <v>226.36</v>
          </cell>
          <cell r="E1281" t="str">
            <v>28.80</v>
          </cell>
          <cell r="F1281" t="str">
            <v>255.16</v>
          </cell>
        </row>
        <row r="1282">
          <cell r="A1282" t="str">
            <v>360306</v>
          </cell>
          <cell r="B1282" t="str">
            <v>Caixa de medicao tipo M (0,90x1,20x0,27) m</v>
          </cell>
          <cell r="C1282" t="str">
            <v>un</v>
          </cell>
          <cell r="D1282" t="str">
            <v>380.22</v>
          </cell>
          <cell r="E1282" t="str">
            <v>27.01</v>
          </cell>
          <cell r="F1282" t="str">
            <v>407.23</v>
          </cell>
        </row>
        <row r="1283">
          <cell r="A1283" t="str">
            <v>360308</v>
          </cell>
          <cell r="B1283" t="str">
            <v>Caixa para seccionadora tipo T (0,90x0,60x0,25) m</v>
          </cell>
          <cell r="C1283" t="str">
            <v>un</v>
          </cell>
          <cell r="D1283" t="str">
            <v>155.68</v>
          </cell>
          <cell r="E1283" t="str">
            <v>20.26</v>
          </cell>
          <cell r="F1283" t="str">
            <v>175.94</v>
          </cell>
        </row>
        <row r="1284">
          <cell r="A1284" t="str">
            <v>360310</v>
          </cell>
          <cell r="B1284" t="str">
            <v>Caixa para transformador de corrente</v>
          </cell>
          <cell r="C1284" t="str">
            <v>un</v>
          </cell>
          <cell r="D1284" t="str">
            <v>54.69</v>
          </cell>
          <cell r="E1284" t="str">
            <v>23.96</v>
          </cell>
          <cell r="F1284" t="str">
            <v>78.65</v>
          </cell>
        </row>
        <row r="1285">
          <cell r="A1285" t="str">
            <v>360400</v>
          </cell>
          <cell r="B1285" t="str">
            <v>Braquet</v>
          </cell>
        </row>
        <row r="1286">
          <cell r="A1286" t="str">
            <v>360402</v>
          </cell>
          <cell r="B1286" t="str">
            <v>Braquet com 2 isoladores para baixa tensao</v>
          </cell>
          <cell r="C1286" t="str">
            <v>un</v>
          </cell>
          <cell r="D1286" t="str">
            <v>1.10</v>
          </cell>
          <cell r="E1286" t="str">
            <v>2.00</v>
          </cell>
          <cell r="F1286" t="str">
            <v>3.10</v>
          </cell>
        </row>
        <row r="1287">
          <cell r="A1287" t="str">
            <v>360404</v>
          </cell>
          <cell r="B1287" t="str">
            <v>Braquet com 3 isoladores para baixa tensao</v>
          </cell>
          <cell r="C1287" t="str">
            <v>un</v>
          </cell>
          <cell r="D1287" t="str">
            <v>1.20</v>
          </cell>
          <cell r="E1287" t="str">
            <v>2.67</v>
          </cell>
          <cell r="F1287" t="str">
            <v>3.87</v>
          </cell>
        </row>
        <row r="1288">
          <cell r="A1288" t="str">
            <v>360406</v>
          </cell>
          <cell r="B1288" t="str">
            <v>Braquet com 4 isoladores para baixa tensao</v>
          </cell>
          <cell r="C1288" t="str">
            <v>un</v>
          </cell>
          <cell r="D1288" t="str">
            <v>1.49</v>
          </cell>
          <cell r="E1288" t="str">
            <v>3.37</v>
          </cell>
          <cell r="F1288" t="str">
            <v>4.86</v>
          </cell>
        </row>
        <row r="1289">
          <cell r="A1289" t="str">
            <v>360500</v>
          </cell>
          <cell r="B1289" t="str">
            <v>Isoladores</v>
          </cell>
        </row>
        <row r="1290">
          <cell r="A1290" t="str">
            <v>360502</v>
          </cell>
          <cell r="B1290" t="str">
            <v>Isolador tipo castanha incluindo grampo de sustentacao</v>
          </cell>
          <cell r="C1290" t="str">
            <v>un</v>
          </cell>
          <cell r="D1290" t="str">
            <v>1.34</v>
          </cell>
          <cell r="E1290" t="str">
            <v>0.57</v>
          </cell>
          <cell r="F1290" t="str">
            <v>1.91</v>
          </cell>
        </row>
        <row r="1291">
          <cell r="A1291" t="str">
            <v>360504</v>
          </cell>
          <cell r="B1291" t="str">
            <v>Isolador tipo disco para 15 kv de 6" - 150mm</v>
          </cell>
          <cell r="C1291" t="str">
            <v>un</v>
          </cell>
          <cell r="D1291" t="str">
            <v>12.22</v>
          </cell>
          <cell r="E1291" t="str">
            <v>1.32</v>
          </cell>
          <cell r="F1291" t="str">
            <v>13.54</v>
          </cell>
        </row>
        <row r="1292">
          <cell r="A1292" t="str">
            <v>360506</v>
          </cell>
          <cell r="B1292" t="str">
            <v>Isolador tipo pino para 15 kv, inclusive pino (cabine)</v>
          </cell>
          <cell r="C1292" t="str">
            <v>un</v>
          </cell>
          <cell r="D1292" t="str">
            <v>1.73</v>
          </cell>
          <cell r="E1292" t="str">
            <v>4.03</v>
          </cell>
          <cell r="F1292" t="str">
            <v>5.76</v>
          </cell>
        </row>
        <row r="1293">
          <cell r="A1293" t="str">
            <v>360508</v>
          </cell>
          <cell r="B1293" t="str">
            <v>Isolador tipo pino para 15 kv, inclusive pino (poste)</v>
          </cell>
          <cell r="C1293" t="str">
            <v>un</v>
          </cell>
          <cell r="D1293" t="str">
            <v>1.73</v>
          </cell>
          <cell r="E1293" t="str">
            <v>5.05</v>
          </cell>
          <cell r="F1293" t="str">
            <v>6.78</v>
          </cell>
        </row>
        <row r="1294">
          <cell r="A1294" t="str">
            <v>360600</v>
          </cell>
          <cell r="B1294" t="str">
            <v>Muflas</v>
          </cell>
        </row>
        <row r="1295">
          <cell r="A1295" t="str">
            <v>360602</v>
          </cell>
          <cell r="B1295" t="str">
            <v>Mufla tripolar externa para cabo ate 25 mm2/15kv</v>
          </cell>
          <cell r="C1295" t="str">
            <v>un</v>
          </cell>
          <cell r="D1295" t="str">
            <v>160.12</v>
          </cell>
          <cell r="E1295" t="str">
            <v>57.60</v>
          </cell>
          <cell r="F1295" t="str">
            <v>217.72</v>
          </cell>
        </row>
        <row r="1296">
          <cell r="A1296" t="str">
            <v>360604</v>
          </cell>
          <cell r="B1296" t="str">
            <v>Mufla tripolar interna para cabo (thv sintenax) ate 25 mm2/1</v>
          </cell>
          <cell r="C1296" t="str">
            <v>un</v>
          </cell>
          <cell r="D1296" t="str">
            <v>40.57</v>
          </cell>
          <cell r="E1296" t="str">
            <v>47.93</v>
          </cell>
          <cell r="F1296" t="str">
            <v>88.50</v>
          </cell>
        </row>
        <row r="1297">
          <cell r="A1297" t="str">
            <v>360606</v>
          </cell>
          <cell r="B1297" t="str">
            <v>Mufla unipolar externa para cabo (thv sintenax) ate 25 mm2/1</v>
          </cell>
          <cell r="C1297" t="str">
            <v>un</v>
          </cell>
          <cell r="D1297" t="str">
            <v>160.12</v>
          </cell>
          <cell r="E1297" t="str">
            <v>33.63</v>
          </cell>
          <cell r="F1297" t="str">
            <v>193.75</v>
          </cell>
        </row>
        <row r="1298">
          <cell r="A1298" t="str">
            <v>360608</v>
          </cell>
          <cell r="B1298" t="str">
            <v>Mufla unipolar interna para cabo (thv-sintenax) ate 25 mm2/1</v>
          </cell>
          <cell r="C1298" t="str">
            <v>un</v>
          </cell>
          <cell r="D1298" t="str">
            <v>40.57</v>
          </cell>
          <cell r="E1298" t="str">
            <v>23.96</v>
          </cell>
          <cell r="F1298" t="str">
            <v>64.53</v>
          </cell>
        </row>
        <row r="1299">
          <cell r="A1299" t="str">
            <v>360700</v>
          </cell>
          <cell r="B1299" t="str">
            <v>Para-raios de alta tensao</v>
          </cell>
        </row>
        <row r="1300">
          <cell r="A1300" t="str">
            <v>360702</v>
          </cell>
          <cell r="B1300" t="str">
            <v>Para-raio tipo cristal -valve para 15kv (poste, estaleiro)</v>
          </cell>
          <cell r="C1300" t="str">
            <v>un</v>
          </cell>
          <cell r="D1300" t="str">
            <v>43.50</v>
          </cell>
          <cell r="E1300" t="str">
            <v>14.30</v>
          </cell>
          <cell r="F1300" t="str">
            <v>57.80</v>
          </cell>
        </row>
        <row r="1301">
          <cell r="A1301" t="str">
            <v>360704</v>
          </cell>
          <cell r="B1301" t="str">
            <v>Para-raio tipo cristal -valve para 15 kv (cabine)</v>
          </cell>
          <cell r="C1301" t="str">
            <v>un</v>
          </cell>
          <cell r="D1301" t="str">
            <v>43.50</v>
          </cell>
          <cell r="E1301" t="str">
            <v>11.43</v>
          </cell>
          <cell r="F1301" t="str">
            <v>54.93</v>
          </cell>
        </row>
        <row r="1302">
          <cell r="A1302" t="str">
            <v>362000</v>
          </cell>
          <cell r="B1302" t="str">
            <v>Reparos, conservacoes e complementos</v>
          </cell>
        </row>
        <row r="1303">
          <cell r="A1303" t="str">
            <v>362002</v>
          </cell>
          <cell r="B1303" t="str">
            <v>Bastao para manobra em cabine de alta tensao para 15 kv</v>
          </cell>
          <cell r="C1303" t="str">
            <v>un</v>
          </cell>
          <cell r="D1303" t="str">
            <v>58.50</v>
          </cell>
          <cell r="E1303" t="str">
            <v>13.50</v>
          </cell>
          <cell r="F1303" t="str">
            <v>72.00</v>
          </cell>
        </row>
        <row r="1304">
          <cell r="A1304" t="str">
            <v>362004</v>
          </cell>
          <cell r="B1304" t="str">
            <v>Bobina de minima do disjuntor</v>
          </cell>
          <cell r="C1304" t="str">
            <v>un</v>
          </cell>
          <cell r="D1304" t="str">
            <v>126.61</v>
          </cell>
          <cell r="E1304" t="str">
            <v>9.26</v>
          </cell>
          <cell r="F1304" t="str">
            <v>135.87</v>
          </cell>
        </row>
        <row r="1305">
          <cell r="A1305" t="str">
            <v>362014</v>
          </cell>
          <cell r="B1305" t="str">
            <v>Cruzeta de madeira de 2400 mm</v>
          </cell>
          <cell r="C1305" t="str">
            <v>un</v>
          </cell>
          <cell r="D1305" t="str">
            <v>12.29</v>
          </cell>
          <cell r="E1305" t="str">
            <v>19.33</v>
          </cell>
          <cell r="F1305" t="str">
            <v>31.62</v>
          </cell>
        </row>
        <row r="1306">
          <cell r="A1306" t="str">
            <v>362016</v>
          </cell>
          <cell r="B1306" t="str">
            <v>Janela de ventilacao (0,40 x 0,40 x 0,15) m</v>
          </cell>
          <cell r="C1306" t="str">
            <v>un</v>
          </cell>
          <cell r="D1306" t="str">
            <v>12.12</v>
          </cell>
          <cell r="E1306" t="str">
            <v>9.35</v>
          </cell>
          <cell r="F1306" t="str">
            <v>21.47</v>
          </cell>
        </row>
        <row r="1307">
          <cell r="A1307" t="str">
            <v>362018</v>
          </cell>
          <cell r="B1307" t="str">
            <v>Luva isolante de borracha, classe I  para 15 kv</v>
          </cell>
          <cell r="C1307" t="str">
            <v>par</v>
          </cell>
          <cell r="D1307" t="str">
            <v>180.30</v>
          </cell>
          <cell r="E1307" t="str">
            <v>0.13</v>
          </cell>
          <cell r="F1307" t="str">
            <v>180.43</v>
          </cell>
        </row>
        <row r="1308">
          <cell r="A1308" t="str">
            <v>362020</v>
          </cell>
          <cell r="B1308" t="str">
            <v>Mao francesa de 700 mm</v>
          </cell>
          <cell r="C1308" t="str">
            <v>un</v>
          </cell>
          <cell r="D1308" t="str">
            <v>1.70</v>
          </cell>
          <cell r="E1308" t="str">
            <v>6.75</v>
          </cell>
          <cell r="F1308" t="str">
            <v>8.45</v>
          </cell>
        </row>
        <row r="1309">
          <cell r="A1309" t="str">
            <v>362022</v>
          </cell>
          <cell r="B1309" t="str">
            <v>Mudanca de tap do transformador</v>
          </cell>
          <cell r="C1309" t="str">
            <v>un</v>
          </cell>
          <cell r="D1309" t="str">
            <v>0.00</v>
          </cell>
          <cell r="E1309" t="str">
            <v>38.66</v>
          </cell>
          <cell r="F1309" t="str">
            <v>38.66</v>
          </cell>
        </row>
        <row r="1310">
          <cell r="A1310" t="str">
            <v>362024</v>
          </cell>
          <cell r="B1310" t="str">
            <v>oleo para disjuntor em  transformador de alta tensao</v>
          </cell>
          <cell r="C1310" t="str">
            <v>l</v>
          </cell>
          <cell r="D1310" t="str">
            <v>2.62</v>
          </cell>
          <cell r="E1310" t="str">
            <v>0.11</v>
          </cell>
          <cell r="F1310" t="str">
            <v>2.73</v>
          </cell>
        </row>
        <row r="1311">
          <cell r="A1311" t="str">
            <v>362026</v>
          </cell>
          <cell r="B1311" t="str">
            <v>oleo para transformador de alta tensao</v>
          </cell>
          <cell r="C1311" t="str">
            <v>l</v>
          </cell>
          <cell r="D1311" t="str">
            <v>2.62</v>
          </cell>
          <cell r="E1311" t="str">
            <v>0.15</v>
          </cell>
          <cell r="F1311" t="str">
            <v>2.77</v>
          </cell>
        </row>
        <row r="1312">
          <cell r="A1312" t="str">
            <v>362028</v>
          </cell>
          <cell r="B1312" t="str">
            <v>Placa advert."Perigo Alta Tensao" em cabine prim.nas dim. 400x300mm,chapa 18</v>
          </cell>
          <cell r="C1312" t="str">
            <v>un</v>
          </cell>
          <cell r="D1312" t="str">
            <v>5.90</v>
          </cell>
          <cell r="E1312" t="str">
            <v>1.45</v>
          </cell>
          <cell r="F1312" t="str">
            <v>7.35</v>
          </cell>
        </row>
        <row r="1313">
          <cell r="A1313" t="str">
            <v>362034</v>
          </cell>
          <cell r="B1313" t="str">
            <v>Sela para cruzeta de madeira</v>
          </cell>
          <cell r="C1313" t="str">
            <v>un</v>
          </cell>
          <cell r="D1313" t="str">
            <v>0.20</v>
          </cell>
          <cell r="E1313" t="str">
            <v>2.00</v>
          </cell>
          <cell r="F1313" t="str">
            <v>2.20</v>
          </cell>
        </row>
        <row r="1314">
          <cell r="A1314" t="str">
            <v>362036</v>
          </cell>
          <cell r="B1314" t="str">
            <v>Suporte de transformador em  poste  ou estaleiro</v>
          </cell>
          <cell r="C1314" t="str">
            <v>un</v>
          </cell>
          <cell r="D1314" t="str">
            <v>1.12</v>
          </cell>
          <cell r="E1314" t="str">
            <v>9.66</v>
          </cell>
          <cell r="F1314" t="str">
            <v>10.78</v>
          </cell>
        </row>
        <row r="1315">
          <cell r="A1315" t="str">
            <v>362038</v>
          </cell>
          <cell r="B1315" t="str">
            <v>Tapete de borracha de 1,00 x 1,00 x 0,50 m</v>
          </cell>
          <cell r="C1315" t="str">
            <v>un</v>
          </cell>
          <cell r="D1315" t="str">
            <v>13.40</v>
          </cell>
          <cell r="E1315" t="str">
            <v>19.33</v>
          </cell>
          <cell r="F1315" t="str">
            <v>32.73</v>
          </cell>
        </row>
        <row r="1316">
          <cell r="A1316" t="str">
            <v>370000</v>
          </cell>
          <cell r="B1316" t="str">
            <v>Eletrica, quadros e paineis</v>
          </cell>
        </row>
        <row r="1317">
          <cell r="A1317" t="str">
            <v>370100</v>
          </cell>
          <cell r="B1317" t="str">
            <v>Quadro p/telefonia de embutir - Telesp/Telebras, protecao IP 40 ch.No. 16msg</v>
          </cell>
        </row>
        <row r="1318">
          <cell r="A1318" t="str">
            <v>370102</v>
          </cell>
          <cell r="B1318" t="str">
            <v>Quadro Telesp/Telebras de embutir (IP 40, ch.No. 16msg) de 200x200x120mm</v>
          </cell>
          <cell r="C1318" t="str">
            <v>un</v>
          </cell>
          <cell r="D1318" t="str">
            <v>27.62</v>
          </cell>
          <cell r="E1318" t="str">
            <v>11.89</v>
          </cell>
          <cell r="F1318" t="str">
            <v>39.51</v>
          </cell>
        </row>
        <row r="1319">
          <cell r="A1319" t="str">
            <v>370108</v>
          </cell>
          <cell r="B1319" t="str">
            <v>Quadro Telesp/Telebras de embutir (IP 40, ch.No. 16msg) de 400x400x120mm</v>
          </cell>
          <cell r="C1319" t="str">
            <v>un</v>
          </cell>
          <cell r="D1319" t="str">
            <v>41.46</v>
          </cell>
          <cell r="E1319" t="str">
            <v>16.57</v>
          </cell>
          <cell r="F1319" t="str">
            <v>58.03</v>
          </cell>
        </row>
        <row r="1320">
          <cell r="A1320" t="str">
            <v>370112</v>
          </cell>
          <cell r="B1320" t="str">
            <v>Quadro Telesp/Telebras de embutir (IP 40, ch.No. 16msg) de 600x600x120mm</v>
          </cell>
          <cell r="C1320" t="str">
            <v>un</v>
          </cell>
          <cell r="D1320" t="str">
            <v>62.22</v>
          </cell>
          <cell r="E1320" t="str">
            <v>21.23</v>
          </cell>
          <cell r="F1320" t="str">
            <v>83.45</v>
          </cell>
        </row>
        <row r="1321">
          <cell r="A1321" t="str">
            <v>370116</v>
          </cell>
          <cell r="B1321" t="str">
            <v>Quadro Telesp/Telebras de embutir (IP 40, ch.No. 16msg) de 800x800x120mm</v>
          </cell>
          <cell r="C1321" t="str">
            <v>un</v>
          </cell>
          <cell r="D1321" t="str">
            <v>95.63</v>
          </cell>
          <cell r="E1321" t="str">
            <v>26.26</v>
          </cell>
          <cell r="F1321" t="str">
            <v>121.89</v>
          </cell>
        </row>
        <row r="1322">
          <cell r="A1322" t="str">
            <v>370122</v>
          </cell>
          <cell r="B1322" t="str">
            <v>Quadro Telesp/Telebras de embutir (IP 40, ch.No. 16msg) de 1200x1000x150mm</v>
          </cell>
          <cell r="C1322" t="str">
            <v>un</v>
          </cell>
          <cell r="D1322" t="str">
            <v>147.93</v>
          </cell>
          <cell r="E1322" t="str">
            <v>35.22</v>
          </cell>
          <cell r="F1322" t="str">
            <v>183.15</v>
          </cell>
        </row>
        <row r="1323">
          <cell r="A1323" t="str">
            <v>370200</v>
          </cell>
          <cell r="B1323" t="str">
            <v>Quadro para telefonia de sobrepor, protecao IP 40 ch.No. 16msg</v>
          </cell>
        </row>
        <row r="1324">
          <cell r="A1324" t="str">
            <v>370202</v>
          </cell>
          <cell r="B1324" t="str">
            <v>Quadro Telesp/Telebras de sobrepor (IP 40, ch.No. 16msg) de 200x200x120mm</v>
          </cell>
          <cell r="C1324" t="str">
            <v>un</v>
          </cell>
          <cell r="D1324" t="str">
            <v>40.32</v>
          </cell>
          <cell r="E1324" t="str">
            <v>10.13</v>
          </cell>
          <cell r="F1324" t="str">
            <v>50.45</v>
          </cell>
        </row>
        <row r="1325">
          <cell r="A1325" t="str">
            <v>370206</v>
          </cell>
          <cell r="B1325" t="str">
            <v>Quadro Telesp/Telebras de sobrepor (IP 40, ch.No. 16msg) de 400x400x120mm</v>
          </cell>
          <cell r="C1325" t="str">
            <v>un</v>
          </cell>
          <cell r="D1325" t="str">
            <v>61.10</v>
          </cell>
          <cell r="E1325" t="str">
            <v>13.50</v>
          </cell>
          <cell r="F1325" t="str">
            <v>74.60</v>
          </cell>
        </row>
        <row r="1326">
          <cell r="A1326" t="str">
            <v>370210</v>
          </cell>
          <cell r="B1326" t="str">
            <v>Quadro Telesp/Telebras de sobrepor (IP 40, ch.No. 16msg) de 600x600x120mm</v>
          </cell>
          <cell r="C1326" t="str">
            <v>un</v>
          </cell>
          <cell r="D1326" t="str">
            <v>93.06</v>
          </cell>
          <cell r="E1326" t="str">
            <v>16.88</v>
          </cell>
          <cell r="F1326" t="str">
            <v>109.94</v>
          </cell>
        </row>
        <row r="1327">
          <cell r="A1327" t="str">
            <v>370214</v>
          </cell>
          <cell r="B1327" t="str">
            <v>Quadro Telesp/Telebras de sobrepor (IP 40, ch.No. 16msg) de 800x800x120mm</v>
          </cell>
          <cell r="C1327" t="str">
            <v>un</v>
          </cell>
          <cell r="D1327" t="str">
            <v>143.10</v>
          </cell>
          <cell r="E1327" t="str">
            <v>20.26</v>
          </cell>
          <cell r="F1327" t="str">
            <v>163.36</v>
          </cell>
        </row>
        <row r="1328">
          <cell r="A1328" t="str">
            <v>370300</v>
          </cell>
          <cell r="B1328" t="str">
            <v>Quadro de distribuicao de luz e forca de embutir - protecao IP 40, chapa Nº. 16 msg</v>
          </cell>
        </row>
        <row r="1329">
          <cell r="A1329" t="str">
            <v>370302</v>
          </cell>
          <cell r="B1329" t="str">
            <v>Quadro distribuicao de luz e forca emb. (IP 40, ch.No. 16 msg) de 360x360x100mm</v>
          </cell>
          <cell r="C1329" t="str">
            <v>un</v>
          </cell>
          <cell r="D1329" t="str">
            <v>49.44</v>
          </cell>
          <cell r="E1329" t="str">
            <v>19.95</v>
          </cell>
          <cell r="F1329" t="str">
            <v>69.39</v>
          </cell>
        </row>
        <row r="1330">
          <cell r="A1330" t="str">
            <v>370304</v>
          </cell>
          <cell r="B1330" t="str">
            <v>Quadro distribuicao de luz e forca emb. (IP 40, ch.No. 16 msg) de 450x360x100mm</v>
          </cell>
          <cell r="C1330" t="str">
            <v>un</v>
          </cell>
          <cell r="D1330" t="str">
            <v>55.96</v>
          </cell>
          <cell r="E1330" t="str">
            <v>19.95</v>
          </cell>
          <cell r="F1330" t="str">
            <v>75.91</v>
          </cell>
        </row>
        <row r="1331">
          <cell r="A1331" t="str">
            <v>370306</v>
          </cell>
          <cell r="B1331" t="str">
            <v>Quadro distribuicao de luz e forca emb. (IP 40, ch.No. 16 msg) de 600x360x100mm</v>
          </cell>
          <cell r="C1331" t="str">
            <v>un</v>
          </cell>
          <cell r="D1331" t="str">
            <v>73.73</v>
          </cell>
          <cell r="E1331" t="str">
            <v>19.95</v>
          </cell>
          <cell r="F1331" t="str">
            <v>93.68</v>
          </cell>
        </row>
        <row r="1332">
          <cell r="A1332" t="str">
            <v>370308</v>
          </cell>
          <cell r="B1332" t="str">
            <v>Quadro distribuicao de luz e forca emb. (IP 40, ch.No. 16 msg) de 750x420x130mm</v>
          </cell>
          <cell r="C1332" t="str">
            <v>un</v>
          </cell>
          <cell r="D1332" t="str">
            <v>87.78</v>
          </cell>
          <cell r="E1332" t="str">
            <v>20.59</v>
          </cell>
          <cell r="F1332" t="str">
            <v>108.37</v>
          </cell>
        </row>
        <row r="1333">
          <cell r="A1333" t="str">
            <v>370310</v>
          </cell>
          <cell r="B1333" t="str">
            <v>Quadro distribuicao de luz e forca emb. (IP 40, ch.No. 16 msg) de 950x420x130mm</v>
          </cell>
          <cell r="C1333" t="str">
            <v>un</v>
          </cell>
          <cell r="D1333" t="str">
            <v>105.34</v>
          </cell>
          <cell r="E1333" t="str">
            <v>21.23</v>
          </cell>
          <cell r="F1333" t="str">
            <v>126.57</v>
          </cell>
        </row>
        <row r="1334">
          <cell r="A1334" t="str">
            <v>370312</v>
          </cell>
          <cell r="B1334" t="str">
            <v>Quadro distribuicao de luz e forca emb. (IP 40, ch.No. 16 msg) de 1200x420x130mm</v>
          </cell>
          <cell r="C1334" t="str">
            <v>un</v>
          </cell>
          <cell r="D1334" t="str">
            <v>126.96</v>
          </cell>
          <cell r="E1334" t="str">
            <v>21.23</v>
          </cell>
          <cell r="F1334" t="str">
            <v>148.19</v>
          </cell>
        </row>
        <row r="1335">
          <cell r="A1335" t="str">
            <v>370400</v>
          </cell>
          <cell r="B1335" t="str">
            <v>Quadro de distribuicao de luz e forca de sobrepor - protecao IP 40, chapa No. 16 msg</v>
          </cell>
        </row>
        <row r="1336">
          <cell r="A1336" t="str">
            <v>370402</v>
          </cell>
          <cell r="B1336" t="str">
            <v>Quadro distribuicao de luz e forca sobr. (IP 40, ch.No. 16 msg) de 390x400x133mm</v>
          </cell>
          <cell r="C1336" t="str">
            <v>un</v>
          </cell>
          <cell r="D1336" t="str">
            <v>62.62</v>
          </cell>
          <cell r="E1336" t="str">
            <v>13.50</v>
          </cell>
          <cell r="F1336" t="str">
            <v>76.12</v>
          </cell>
        </row>
        <row r="1337">
          <cell r="A1337" t="str">
            <v>370404</v>
          </cell>
          <cell r="B1337" t="str">
            <v>Quadro distribuicao de luz e forca sobr. (IP 40, ch.No. 16 msg) de 480x400x133mm</v>
          </cell>
          <cell r="C1337" t="str">
            <v>un</v>
          </cell>
          <cell r="D1337" t="str">
            <v>73.81</v>
          </cell>
          <cell r="E1337" t="str">
            <v>13.50</v>
          </cell>
          <cell r="F1337" t="str">
            <v>87.31</v>
          </cell>
        </row>
        <row r="1338">
          <cell r="A1338" t="str">
            <v>370406</v>
          </cell>
          <cell r="B1338" t="str">
            <v>Quadro distribuicao de luz e forca sobr. (IP 40, ch.No. 16 msg) de 630x400x153mm</v>
          </cell>
          <cell r="C1338" t="str">
            <v>un</v>
          </cell>
          <cell r="D1338" t="str">
            <v>88.87</v>
          </cell>
          <cell r="E1338" t="str">
            <v>16.88</v>
          </cell>
          <cell r="F1338" t="str">
            <v>105.75</v>
          </cell>
        </row>
        <row r="1339">
          <cell r="A1339" t="str">
            <v>370408</v>
          </cell>
          <cell r="B1339" t="str">
            <v>Quadro distribuicao de luz e forca sobr. (IP 40, ch.No. 16 msg) de 780x460x163mm</v>
          </cell>
          <cell r="C1339" t="str">
            <v>un</v>
          </cell>
          <cell r="D1339" t="str">
            <v>112.00</v>
          </cell>
          <cell r="E1339" t="str">
            <v>20.26</v>
          </cell>
          <cell r="F1339" t="str">
            <v>132.26</v>
          </cell>
        </row>
        <row r="1340">
          <cell r="A1340" t="str">
            <v>370410</v>
          </cell>
          <cell r="B1340" t="str">
            <v>Quadro distribuicao de luz e forca sobr. (IP 40, ch.No. 16 msg) de 980x460x163mm</v>
          </cell>
          <cell r="C1340" t="str">
            <v>un</v>
          </cell>
          <cell r="D1340" t="str">
            <v>127.62</v>
          </cell>
          <cell r="E1340" t="str">
            <v>23.63</v>
          </cell>
          <cell r="F1340" t="str">
            <v>151.25</v>
          </cell>
        </row>
        <row r="1341">
          <cell r="A1341" t="str">
            <v>370412</v>
          </cell>
          <cell r="B1341" t="str">
            <v>Quadro distribuicao de luz e forca sobr. (IP 40, ch.No. 16 msg) de 1230x460x163mm</v>
          </cell>
          <cell r="C1341" t="str">
            <v>un</v>
          </cell>
          <cell r="D1341" t="str">
            <v>147.19</v>
          </cell>
          <cell r="E1341" t="str">
            <v>27.01</v>
          </cell>
          <cell r="F1341" t="str">
            <v>174.20</v>
          </cell>
        </row>
        <row r="1342">
          <cell r="A1342" t="str">
            <v>371000</v>
          </cell>
          <cell r="B1342" t="str">
            <v>Barramentos</v>
          </cell>
        </row>
        <row r="1343">
          <cell r="A1343" t="str">
            <v>371002</v>
          </cell>
          <cell r="B1343" t="str">
            <v>Barramento de 30 A</v>
          </cell>
          <cell r="C1343" t="str">
            <v>m</v>
          </cell>
          <cell r="D1343" t="str">
            <v>1.22</v>
          </cell>
          <cell r="E1343" t="str">
            <v>0.94</v>
          </cell>
          <cell r="F1343" t="str">
            <v>2.16</v>
          </cell>
        </row>
        <row r="1344">
          <cell r="A1344" t="str">
            <v>371004</v>
          </cell>
          <cell r="B1344" t="str">
            <v>Barramento de 60 A</v>
          </cell>
          <cell r="C1344" t="str">
            <v>m</v>
          </cell>
          <cell r="D1344" t="str">
            <v>2.50</v>
          </cell>
          <cell r="E1344" t="str">
            <v>0.94</v>
          </cell>
          <cell r="F1344" t="str">
            <v>3.44</v>
          </cell>
        </row>
        <row r="1345">
          <cell r="A1345" t="str">
            <v>371006</v>
          </cell>
          <cell r="B1345" t="str">
            <v>Barramento de 100 A</v>
          </cell>
          <cell r="C1345" t="str">
            <v>m</v>
          </cell>
          <cell r="D1345" t="str">
            <v>5.64</v>
          </cell>
          <cell r="E1345" t="str">
            <v>0.94</v>
          </cell>
          <cell r="F1345" t="str">
            <v>6.58</v>
          </cell>
        </row>
        <row r="1346">
          <cell r="A1346" t="str">
            <v>371008</v>
          </cell>
          <cell r="B1346" t="str">
            <v>Barramento de 150 A</v>
          </cell>
          <cell r="C1346" t="str">
            <v>m</v>
          </cell>
          <cell r="D1346" t="str">
            <v>10.01</v>
          </cell>
          <cell r="E1346" t="str">
            <v>1.14</v>
          </cell>
          <cell r="F1346" t="str">
            <v>11.15</v>
          </cell>
        </row>
        <row r="1347">
          <cell r="A1347" t="str">
            <v>371010</v>
          </cell>
          <cell r="B1347" t="str">
            <v>Barramento de 200 A</v>
          </cell>
          <cell r="C1347" t="str">
            <v>m</v>
          </cell>
          <cell r="D1347" t="str">
            <v>13.76</v>
          </cell>
          <cell r="E1347" t="str">
            <v>1.14</v>
          </cell>
          <cell r="F1347" t="str">
            <v>14.90</v>
          </cell>
        </row>
        <row r="1348">
          <cell r="A1348" t="str">
            <v>371012</v>
          </cell>
          <cell r="B1348" t="str">
            <v>Barramento de 400 A</v>
          </cell>
          <cell r="C1348" t="str">
            <v>m</v>
          </cell>
          <cell r="D1348" t="str">
            <v>40.04</v>
          </cell>
          <cell r="E1348" t="str">
            <v>1.14</v>
          </cell>
          <cell r="F1348" t="str">
            <v>41.18</v>
          </cell>
        </row>
        <row r="1349">
          <cell r="A1349" t="str">
            <v>371014</v>
          </cell>
          <cell r="B1349" t="str">
            <v>Barramento de 1000 A</v>
          </cell>
          <cell r="C1349" t="str">
            <v>m</v>
          </cell>
          <cell r="D1349" t="str">
            <v>54.91</v>
          </cell>
          <cell r="E1349" t="str">
            <v>24.03</v>
          </cell>
          <cell r="F1349" t="str">
            <v>78.94</v>
          </cell>
        </row>
        <row r="1350">
          <cell r="A1350" t="str">
            <v>371016</v>
          </cell>
          <cell r="B1350" t="str">
            <v>Barramento de 1600 A</v>
          </cell>
          <cell r="C1350" t="str">
            <v>m</v>
          </cell>
          <cell r="D1350" t="str">
            <v>63.62</v>
          </cell>
          <cell r="E1350" t="str">
            <v>32.04</v>
          </cell>
          <cell r="F1350" t="str">
            <v>95.66</v>
          </cell>
        </row>
        <row r="1351">
          <cell r="A1351" t="str">
            <v>371100</v>
          </cell>
          <cell r="B1351" t="str">
            <v>Bases</v>
          </cell>
        </row>
        <row r="1352">
          <cell r="A1352" t="str">
            <v>371102</v>
          </cell>
          <cell r="B1352" t="str">
            <v>Base de fusivel Diazed completo para 25 A</v>
          </cell>
          <cell r="C1352" t="str">
            <v>un</v>
          </cell>
          <cell r="D1352" t="str">
            <v>4.67</v>
          </cell>
          <cell r="E1352" t="str">
            <v>2.00</v>
          </cell>
          <cell r="F1352" t="str">
            <v>6.67</v>
          </cell>
        </row>
        <row r="1353">
          <cell r="A1353" t="str">
            <v>371104</v>
          </cell>
          <cell r="B1353" t="str">
            <v>Base de fusivel Diazed completo para 63 A</v>
          </cell>
          <cell r="C1353" t="str">
            <v>un</v>
          </cell>
          <cell r="D1353" t="str">
            <v>7.19</v>
          </cell>
          <cell r="E1353" t="str">
            <v>3.37</v>
          </cell>
          <cell r="F1353" t="str">
            <v>10.56</v>
          </cell>
        </row>
        <row r="1354">
          <cell r="A1354" t="str">
            <v>371106</v>
          </cell>
          <cell r="B1354" t="str">
            <v>Base de fusivel NH ate 125 A</v>
          </cell>
          <cell r="C1354" t="str">
            <v>un</v>
          </cell>
          <cell r="D1354" t="str">
            <v>11.27</v>
          </cell>
          <cell r="E1354" t="str">
            <v>6.75</v>
          </cell>
          <cell r="F1354" t="str">
            <v>18.02</v>
          </cell>
        </row>
        <row r="1355">
          <cell r="A1355" t="str">
            <v>371108</v>
          </cell>
          <cell r="B1355" t="str">
            <v>Base de fusivel NH ate 250 A</v>
          </cell>
          <cell r="C1355" t="str">
            <v>un</v>
          </cell>
          <cell r="D1355" t="str">
            <v>25.98</v>
          </cell>
          <cell r="E1355" t="str">
            <v>6.75</v>
          </cell>
          <cell r="F1355" t="str">
            <v>32.73</v>
          </cell>
        </row>
        <row r="1356">
          <cell r="A1356" t="str">
            <v>371110</v>
          </cell>
          <cell r="B1356" t="str">
            <v>Base de fusivel NH ate 400 A</v>
          </cell>
          <cell r="C1356" t="str">
            <v>un</v>
          </cell>
          <cell r="D1356" t="str">
            <v>44.37</v>
          </cell>
          <cell r="E1356" t="str">
            <v>6.75</v>
          </cell>
          <cell r="F1356" t="str">
            <v>51.12</v>
          </cell>
        </row>
        <row r="1357">
          <cell r="A1357" t="str">
            <v>371112</v>
          </cell>
          <cell r="B1357" t="str">
            <v>Base de fusivel tripolar HH de 15kv</v>
          </cell>
          <cell r="C1357" t="str">
            <v>un</v>
          </cell>
          <cell r="D1357" t="str">
            <v>286.00</v>
          </cell>
          <cell r="E1357" t="str">
            <v>8.07</v>
          </cell>
          <cell r="F1357" t="str">
            <v>294.07</v>
          </cell>
        </row>
        <row r="1358">
          <cell r="A1358" t="str">
            <v>371114</v>
          </cell>
          <cell r="B1358" t="str">
            <v>Base de fusivel unipolar HH de 15kv</v>
          </cell>
          <cell r="C1358" t="str">
            <v>un</v>
          </cell>
          <cell r="D1358" t="str">
            <v>103.00</v>
          </cell>
          <cell r="E1358" t="str">
            <v>8.07</v>
          </cell>
          <cell r="F1358" t="str">
            <v>111.07</v>
          </cell>
        </row>
        <row r="1359">
          <cell r="A1359" t="str">
            <v>371200</v>
          </cell>
          <cell r="B1359" t="str">
            <v>Fusiveis</v>
          </cell>
        </row>
        <row r="1360">
          <cell r="A1360" t="str">
            <v>371202</v>
          </cell>
          <cell r="B1360" t="str">
            <v>Fusivel tipo NH 00 de 6A a 125A</v>
          </cell>
          <cell r="C1360" t="str">
            <v>un</v>
          </cell>
          <cell r="D1360" t="str">
            <v>2.89</v>
          </cell>
          <cell r="E1360" t="str">
            <v>1.32</v>
          </cell>
          <cell r="F1360" t="str">
            <v>4.21</v>
          </cell>
        </row>
        <row r="1361">
          <cell r="A1361" t="str">
            <v>371204</v>
          </cell>
          <cell r="B1361" t="str">
            <v>Fusivel tipo NH 1 de 36A a 250A</v>
          </cell>
          <cell r="C1361" t="str">
            <v>un</v>
          </cell>
          <cell r="D1361" t="str">
            <v>6.65</v>
          </cell>
          <cell r="E1361" t="str">
            <v>1.32</v>
          </cell>
          <cell r="F1361" t="str">
            <v>7.97</v>
          </cell>
        </row>
        <row r="1362">
          <cell r="A1362" t="str">
            <v>371206</v>
          </cell>
          <cell r="B1362" t="str">
            <v>Fusivel tipo NH 2 de 224A a 400A</v>
          </cell>
          <cell r="C1362" t="str">
            <v>un</v>
          </cell>
          <cell r="D1362" t="str">
            <v>9.76</v>
          </cell>
          <cell r="E1362" t="str">
            <v>1.32</v>
          </cell>
          <cell r="F1362" t="str">
            <v>11.08</v>
          </cell>
        </row>
        <row r="1363">
          <cell r="A1363" t="str">
            <v>371208</v>
          </cell>
          <cell r="B1363" t="str">
            <v>Fusivel tipo NH 3 de 425A a 630A</v>
          </cell>
          <cell r="C1363" t="str">
            <v>un</v>
          </cell>
          <cell r="D1363" t="str">
            <v>13.60</v>
          </cell>
          <cell r="E1363" t="str">
            <v>1.32</v>
          </cell>
          <cell r="F1363" t="str">
            <v>14.92</v>
          </cell>
        </row>
        <row r="1364">
          <cell r="A1364" t="str">
            <v>371210</v>
          </cell>
          <cell r="B1364" t="str">
            <v>Fusivel tipo NH 4 de 1000A a 1250A</v>
          </cell>
          <cell r="C1364" t="str">
            <v>un</v>
          </cell>
          <cell r="D1364" t="str">
            <v>86.27</v>
          </cell>
          <cell r="E1364" t="str">
            <v>1.32</v>
          </cell>
          <cell r="F1364" t="str">
            <v>87.59</v>
          </cell>
        </row>
        <row r="1365">
          <cell r="A1365" t="str">
            <v>371212</v>
          </cell>
          <cell r="B1365" t="str">
            <v>Fusivel tipo HH para 15kv de 2,5A a 50A</v>
          </cell>
          <cell r="C1365" t="str">
            <v>un</v>
          </cell>
          <cell r="D1365" t="str">
            <v>160.50</v>
          </cell>
          <cell r="E1365" t="str">
            <v>1.67</v>
          </cell>
          <cell r="F1365" t="str">
            <v>162.17</v>
          </cell>
        </row>
        <row r="1366">
          <cell r="A1366" t="str">
            <v>371214</v>
          </cell>
          <cell r="B1366" t="str">
            <v>Fusivel tipo HH para 15kv de 60A a 100A</v>
          </cell>
          <cell r="C1366" t="str">
            <v>un</v>
          </cell>
          <cell r="D1366" t="str">
            <v>203.50</v>
          </cell>
          <cell r="E1366" t="str">
            <v>1.67</v>
          </cell>
          <cell r="F1366" t="str">
            <v>205.17</v>
          </cell>
        </row>
        <row r="1367">
          <cell r="A1367" t="str">
            <v>371300</v>
          </cell>
          <cell r="B1367" t="str">
            <v>Disjuntores</v>
          </cell>
        </row>
        <row r="1368">
          <cell r="A1368" t="str">
            <v>371302</v>
          </cell>
          <cell r="B1368" t="str">
            <v>Disjuntor automatico monofasico, 10 a 30A ate 220v</v>
          </cell>
          <cell r="C1368" t="str">
            <v>un</v>
          </cell>
          <cell r="D1368" t="str">
            <v>6.11</v>
          </cell>
          <cell r="E1368" t="str">
            <v>2.00</v>
          </cell>
          <cell r="F1368" t="str">
            <v>8.11</v>
          </cell>
        </row>
        <row r="1369">
          <cell r="A1369" t="str">
            <v>371304</v>
          </cell>
          <cell r="B1369" t="str">
            <v>Disjuntor automatico monofasico, 35 a 50A ate 220v</v>
          </cell>
          <cell r="C1369" t="str">
            <v>un</v>
          </cell>
          <cell r="D1369" t="str">
            <v>10.47</v>
          </cell>
          <cell r="E1369" t="str">
            <v>2.00</v>
          </cell>
          <cell r="F1369" t="str">
            <v>12.47</v>
          </cell>
        </row>
        <row r="1370">
          <cell r="A1370" t="str">
            <v>371306</v>
          </cell>
          <cell r="B1370" t="str">
            <v>Disjuntor automatico monofasico, 60 a 70A ate 220v</v>
          </cell>
          <cell r="C1370" t="str">
            <v>un</v>
          </cell>
          <cell r="D1370" t="str">
            <v>17.00</v>
          </cell>
          <cell r="E1370" t="str">
            <v>2.00</v>
          </cell>
          <cell r="F1370" t="str">
            <v>19.00</v>
          </cell>
        </row>
        <row r="1371">
          <cell r="A1371" t="str">
            <v>371308</v>
          </cell>
          <cell r="B1371" t="str">
            <v>Disjuntor automatico bifasico, 10 a 50A ate 220v</v>
          </cell>
          <cell r="C1371" t="str">
            <v>un</v>
          </cell>
          <cell r="D1371" t="str">
            <v>38.62</v>
          </cell>
          <cell r="E1371" t="str">
            <v>4.03</v>
          </cell>
          <cell r="F1371" t="str">
            <v>42.65</v>
          </cell>
        </row>
        <row r="1372">
          <cell r="A1372" t="str">
            <v>371310</v>
          </cell>
          <cell r="B1372" t="str">
            <v>Disjuntor automatico bifasico, 60 a 100A ate 220v</v>
          </cell>
          <cell r="C1372" t="str">
            <v>un</v>
          </cell>
          <cell r="D1372" t="str">
            <v>53.39</v>
          </cell>
          <cell r="E1372" t="str">
            <v>2.00</v>
          </cell>
          <cell r="F1372" t="str">
            <v>55.39</v>
          </cell>
        </row>
        <row r="1373">
          <cell r="A1373" t="str">
            <v>371312</v>
          </cell>
          <cell r="B1373" t="str">
            <v>Disjuntor automatico bifasico, 125 a 225A ate 415v</v>
          </cell>
          <cell r="C1373" t="str">
            <v>un</v>
          </cell>
          <cell r="D1373" t="str">
            <v>137.08</v>
          </cell>
          <cell r="E1373" t="str">
            <v>4.03</v>
          </cell>
          <cell r="F1373" t="str">
            <v>141.11</v>
          </cell>
        </row>
        <row r="1374">
          <cell r="A1374" t="str">
            <v>371314</v>
          </cell>
          <cell r="B1374" t="str">
            <v>Disjuntor automatico bifasico, 250 a 400A ate 415v</v>
          </cell>
          <cell r="C1374" t="str">
            <v>un</v>
          </cell>
          <cell r="D1374" t="str">
            <v>690.10</v>
          </cell>
          <cell r="E1374" t="str">
            <v>10.13</v>
          </cell>
          <cell r="F1374" t="str">
            <v>700.23</v>
          </cell>
        </row>
        <row r="1375">
          <cell r="A1375" t="str">
            <v>371316</v>
          </cell>
          <cell r="B1375" t="str">
            <v>Disjuntor automatico trifasico, 10 a 50A ate 220v</v>
          </cell>
          <cell r="C1375" t="str">
            <v>un</v>
          </cell>
          <cell r="D1375" t="str">
            <v>49.66</v>
          </cell>
          <cell r="E1375" t="str">
            <v>6.04</v>
          </cell>
          <cell r="F1375" t="str">
            <v>55.70</v>
          </cell>
        </row>
        <row r="1376">
          <cell r="A1376" t="str">
            <v>371318</v>
          </cell>
          <cell r="B1376" t="str">
            <v>Disjuntor automatico trifasico, 60 a 100A ate 220v</v>
          </cell>
          <cell r="C1376" t="str">
            <v>un</v>
          </cell>
          <cell r="D1376" t="str">
            <v>59.04</v>
          </cell>
          <cell r="E1376" t="str">
            <v>2.00</v>
          </cell>
          <cell r="F1376" t="str">
            <v>61.04</v>
          </cell>
        </row>
        <row r="1377">
          <cell r="A1377" t="str">
            <v>371320</v>
          </cell>
          <cell r="B1377" t="str">
            <v>Disjuntor automatico trifasico, 125 a 225A ate 415v</v>
          </cell>
          <cell r="C1377" t="str">
            <v>un</v>
          </cell>
          <cell r="D1377" t="str">
            <v>152.50</v>
          </cell>
          <cell r="E1377" t="str">
            <v>6.04</v>
          </cell>
          <cell r="F1377" t="str">
            <v>158.54</v>
          </cell>
        </row>
        <row r="1378">
          <cell r="A1378" t="str">
            <v>371400</v>
          </cell>
          <cell r="B1378" t="str">
            <v>Chaves de baixa tensao</v>
          </cell>
        </row>
        <row r="1379">
          <cell r="A1379" t="str">
            <v>371402</v>
          </cell>
          <cell r="B1379" t="str">
            <v>Chave seccionadora tripolar NH - 100A</v>
          </cell>
          <cell r="C1379" t="str">
            <v>un</v>
          </cell>
          <cell r="D1379" t="str">
            <v>46.72</v>
          </cell>
          <cell r="E1379" t="str">
            <v>13.50</v>
          </cell>
          <cell r="F1379" t="str">
            <v>60.22</v>
          </cell>
        </row>
        <row r="1380">
          <cell r="A1380" t="str">
            <v>371404</v>
          </cell>
          <cell r="B1380" t="str">
            <v>Chave seccionadora tripolar NH - 200A</v>
          </cell>
          <cell r="C1380" t="str">
            <v>un</v>
          </cell>
          <cell r="D1380" t="str">
            <v>68.76</v>
          </cell>
          <cell r="E1380" t="str">
            <v>13.50</v>
          </cell>
          <cell r="F1380" t="str">
            <v>82.26</v>
          </cell>
        </row>
        <row r="1381">
          <cell r="A1381" t="str">
            <v>371406</v>
          </cell>
          <cell r="B1381" t="str">
            <v>Chave seccionadora tripolar NH - 400A</v>
          </cell>
          <cell r="C1381" t="str">
            <v>un</v>
          </cell>
          <cell r="D1381" t="str">
            <v>78.47</v>
          </cell>
          <cell r="E1381" t="str">
            <v>13.50</v>
          </cell>
          <cell r="F1381" t="str">
            <v>91.97</v>
          </cell>
        </row>
        <row r="1382">
          <cell r="A1382" t="str">
            <v>371408</v>
          </cell>
          <cell r="B1382" t="str">
            <v>Chave seccionadora tripolar NH - 600A</v>
          </cell>
          <cell r="C1382" t="str">
            <v>un</v>
          </cell>
          <cell r="D1382" t="str">
            <v>95.21</v>
          </cell>
          <cell r="E1382" t="str">
            <v>13.50</v>
          </cell>
          <cell r="F1382" t="str">
            <v>108.71</v>
          </cell>
        </row>
        <row r="1383">
          <cell r="A1383" t="str">
            <v>371410</v>
          </cell>
          <cell r="B1383" t="str">
            <v>Chave seccionadora sob carga tripolar de 40A</v>
          </cell>
          <cell r="C1383" t="str">
            <v>un</v>
          </cell>
          <cell r="D1383" t="str">
            <v>35.44</v>
          </cell>
          <cell r="E1383" t="str">
            <v>2.67</v>
          </cell>
          <cell r="F1383" t="str">
            <v>38.11</v>
          </cell>
        </row>
        <row r="1384">
          <cell r="A1384" t="str">
            <v>371412</v>
          </cell>
          <cell r="B1384" t="str">
            <v>Chave seccionadora sob carga tripolar de 63A</v>
          </cell>
          <cell r="C1384" t="str">
            <v>un</v>
          </cell>
          <cell r="D1384" t="str">
            <v>55.92</v>
          </cell>
          <cell r="E1384" t="str">
            <v>2.67</v>
          </cell>
          <cell r="F1384" t="str">
            <v>58.59</v>
          </cell>
        </row>
        <row r="1385">
          <cell r="A1385" t="str">
            <v>371414</v>
          </cell>
          <cell r="B1385" t="str">
            <v>Chave seccionadora sob carga tripolar de 125A</v>
          </cell>
          <cell r="C1385" t="str">
            <v>un</v>
          </cell>
          <cell r="D1385" t="str">
            <v>131.84</v>
          </cell>
          <cell r="E1385" t="str">
            <v>4.03</v>
          </cell>
          <cell r="F1385" t="str">
            <v>135.87</v>
          </cell>
        </row>
        <row r="1386">
          <cell r="A1386" t="str">
            <v>371416</v>
          </cell>
          <cell r="B1386" t="str">
            <v>Chave seccionadora com porta fusiveis tripolar de 125A</v>
          </cell>
          <cell r="C1386" t="str">
            <v>un</v>
          </cell>
          <cell r="D1386" t="str">
            <v>130.97</v>
          </cell>
          <cell r="E1386" t="str">
            <v>10.13</v>
          </cell>
          <cell r="F1386" t="str">
            <v>141.10</v>
          </cell>
        </row>
        <row r="1387">
          <cell r="A1387" t="str">
            <v>371418</v>
          </cell>
          <cell r="B1387" t="str">
            <v>Chave seccionadora com porta fusiveis tripolar de 250A</v>
          </cell>
          <cell r="C1387" t="str">
            <v>un</v>
          </cell>
          <cell r="D1387" t="str">
            <v>431.02</v>
          </cell>
          <cell r="E1387" t="str">
            <v>12.13</v>
          </cell>
          <cell r="F1387" t="str">
            <v>443.15</v>
          </cell>
        </row>
        <row r="1388">
          <cell r="A1388" t="str">
            <v>371420</v>
          </cell>
          <cell r="B1388" t="str">
            <v>Chave seccionadora com porta fusiveis tripolar de 400A</v>
          </cell>
          <cell r="C1388" t="str">
            <v>un</v>
          </cell>
          <cell r="D1388" t="str">
            <v>471.01</v>
          </cell>
          <cell r="E1388" t="str">
            <v>14.16</v>
          </cell>
          <cell r="F1388" t="str">
            <v>485.17</v>
          </cell>
        </row>
        <row r="1389">
          <cell r="A1389" t="str">
            <v>371500</v>
          </cell>
          <cell r="B1389" t="str">
            <v>Chave de media tensao</v>
          </cell>
        </row>
        <row r="1390">
          <cell r="A1390" t="str">
            <v>371502</v>
          </cell>
          <cell r="B1390" t="str">
            <v>Chave fus. indic "Matheus" para 50A/15KV rupt. 1200A - cabine</v>
          </cell>
          <cell r="C1390" t="str">
            <v>un</v>
          </cell>
          <cell r="D1390" t="str">
            <v>63.95</v>
          </cell>
          <cell r="E1390" t="str">
            <v>10.50</v>
          </cell>
          <cell r="F1390" t="str">
            <v>74.45</v>
          </cell>
        </row>
        <row r="1391">
          <cell r="A1391" t="str">
            <v>371504</v>
          </cell>
          <cell r="B1391" t="str">
            <v>Chave fus. indic "Matheus" para 50A/15KV rupt. 1200A - poste</v>
          </cell>
          <cell r="C1391" t="str">
            <v>un</v>
          </cell>
          <cell r="D1391" t="str">
            <v>63.95</v>
          </cell>
          <cell r="E1391" t="str">
            <v>12.44</v>
          </cell>
          <cell r="F1391" t="str">
            <v>76.39</v>
          </cell>
        </row>
        <row r="1392">
          <cell r="A1392" t="str">
            <v>371506</v>
          </cell>
          <cell r="B1392" t="str">
            <v>Chave fus. indic "Matheus" para 100A/15KV rupt. 1200A - cabine</v>
          </cell>
          <cell r="C1392" t="str">
            <v>un</v>
          </cell>
          <cell r="D1392" t="str">
            <v>62.41</v>
          </cell>
          <cell r="E1392" t="str">
            <v>10.50</v>
          </cell>
          <cell r="F1392" t="str">
            <v>72.91</v>
          </cell>
        </row>
        <row r="1393">
          <cell r="A1393" t="str">
            <v>371508</v>
          </cell>
          <cell r="B1393" t="str">
            <v>Chave fus. indic "Matheus" para 100A/15KV rupt. 1200A - poste</v>
          </cell>
          <cell r="C1393" t="str">
            <v>un</v>
          </cell>
          <cell r="D1393" t="str">
            <v>62.41</v>
          </cell>
          <cell r="E1393" t="str">
            <v>12.44</v>
          </cell>
          <cell r="F1393" t="str">
            <v>74.85</v>
          </cell>
        </row>
        <row r="1394">
          <cell r="A1394" t="str">
            <v>371510</v>
          </cell>
          <cell r="B1394" t="str">
            <v>Chave seccionadora tripolar para 400A/15KV com fusiveis c/cmd prolongado</v>
          </cell>
          <cell r="C1394" t="str">
            <v>un</v>
          </cell>
          <cell r="D1394" t="str">
            <v>220.52</v>
          </cell>
          <cell r="E1394" t="str">
            <v>38.46</v>
          </cell>
          <cell r="F1394" t="str">
            <v>258.98</v>
          </cell>
        </row>
        <row r="1395">
          <cell r="A1395" t="str">
            <v>371512</v>
          </cell>
          <cell r="B1395" t="str">
            <v>Chave seccionadora tripolar seca para 400A/15KV c/cmd prolongado</v>
          </cell>
          <cell r="C1395" t="str">
            <v>un</v>
          </cell>
          <cell r="D1395" t="str">
            <v>178.95</v>
          </cell>
          <cell r="E1395" t="str">
            <v>33.63</v>
          </cell>
          <cell r="F1395" t="str">
            <v>212.58</v>
          </cell>
        </row>
        <row r="1396">
          <cell r="A1396" t="str">
            <v>372000</v>
          </cell>
          <cell r="B1396" t="str">
            <v>Reparos, conservacoes e complementos</v>
          </cell>
        </row>
        <row r="1397">
          <cell r="A1397" t="str">
            <v>372002</v>
          </cell>
          <cell r="B1397" t="str">
            <v>Suporte movel para fixacao de disjuntores</v>
          </cell>
          <cell r="C1397" t="str">
            <v>un</v>
          </cell>
          <cell r="D1397" t="str">
            <v>0.21</v>
          </cell>
          <cell r="E1397" t="str">
            <v>0.30</v>
          </cell>
          <cell r="F1397" t="str">
            <v>0.51</v>
          </cell>
        </row>
        <row r="1398">
          <cell r="A1398" t="str">
            <v>372004</v>
          </cell>
          <cell r="B1398" t="str">
            <v>Tampa plastica para disjuntores faltantes</v>
          </cell>
          <cell r="C1398" t="str">
            <v>un</v>
          </cell>
          <cell r="D1398" t="str">
            <v>0.21</v>
          </cell>
          <cell r="E1398" t="str">
            <v>0.30</v>
          </cell>
          <cell r="F1398" t="str">
            <v>0.51</v>
          </cell>
        </row>
        <row r="1399">
          <cell r="A1399" t="str">
            <v>372006</v>
          </cell>
          <cell r="B1399" t="str">
            <v>Derivacao para disjuntores</v>
          </cell>
          <cell r="C1399" t="str">
            <v>un</v>
          </cell>
          <cell r="D1399" t="str">
            <v>0.51</v>
          </cell>
          <cell r="E1399" t="str">
            <v>0.30</v>
          </cell>
          <cell r="F1399" t="str">
            <v>0.81</v>
          </cell>
        </row>
        <row r="1400">
          <cell r="A1400" t="str">
            <v>372008</v>
          </cell>
          <cell r="B1400" t="str">
            <v>Barra de neutro</v>
          </cell>
          <cell r="C1400" t="str">
            <v>un</v>
          </cell>
          <cell r="D1400" t="str">
            <v>21.06</v>
          </cell>
          <cell r="E1400" t="str">
            <v>0.99</v>
          </cell>
          <cell r="F1400" t="str">
            <v>22.05</v>
          </cell>
        </row>
        <row r="1401">
          <cell r="A1401" t="str">
            <v>380000</v>
          </cell>
          <cell r="B1401" t="str">
            <v>Eletrica, tubulacao/conduto</v>
          </cell>
        </row>
        <row r="1402">
          <cell r="A1402" t="str">
            <v>380100</v>
          </cell>
          <cell r="B1402" t="str">
            <v>Eletroduto em  PVC rigido roscavel</v>
          </cell>
        </row>
        <row r="1403">
          <cell r="A1403" t="str">
            <v>380102</v>
          </cell>
          <cell r="B1403" t="str">
            <v>Eletroduto de pvc rigido roscavel de 1/2" - com acessorios</v>
          </cell>
          <cell r="C1403" t="str">
            <v>m</v>
          </cell>
          <cell r="D1403" t="str">
            <v>0.51</v>
          </cell>
          <cell r="E1403" t="str">
            <v>2.67</v>
          </cell>
          <cell r="F1403" t="str">
            <v>3.18</v>
          </cell>
        </row>
        <row r="1404">
          <cell r="A1404" t="str">
            <v>380104</v>
          </cell>
          <cell r="B1404" t="str">
            <v>Eletroduto de pvc rigido roscavel de 3/4" - com acessorios</v>
          </cell>
          <cell r="C1404" t="str">
            <v>m</v>
          </cell>
          <cell r="D1404" t="str">
            <v>0.79</v>
          </cell>
          <cell r="E1404" t="str">
            <v>3.37</v>
          </cell>
          <cell r="F1404" t="str">
            <v>4.16</v>
          </cell>
        </row>
        <row r="1405">
          <cell r="A1405" t="str">
            <v>380106</v>
          </cell>
          <cell r="B1405" t="str">
            <v>Eletroduto de pvc rigido roscavel de 1" - com acessorios</v>
          </cell>
          <cell r="C1405" t="str">
            <v>m</v>
          </cell>
          <cell r="D1405" t="str">
            <v>1.15</v>
          </cell>
          <cell r="E1405" t="str">
            <v>4.03</v>
          </cell>
          <cell r="F1405" t="str">
            <v>5.18</v>
          </cell>
        </row>
        <row r="1406">
          <cell r="A1406" t="str">
            <v>380108</v>
          </cell>
          <cell r="B1406" t="str">
            <v>Eletroduto de pvc rigido roscavel de 1.1/4" - com acessorios</v>
          </cell>
          <cell r="C1406" t="str">
            <v>m</v>
          </cell>
          <cell r="D1406" t="str">
            <v>1.77</v>
          </cell>
          <cell r="E1406" t="str">
            <v>4.70</v>
          </cell>
          <cell r="F1406" t="str">
            <v>6.47</v>
          </cell>
        </row>
        <row r="1407">
          <cell r="A1407" t="str">
            <v>380110</v>
          </cell>
          <cell r="B1407" t="str">
            <v>Eletroduto de pvc rigido roscavel de 1.1/2" - com acessorios</v>
          </cell>
          <cell r="C1407" t="str">
            <v>m</v>
          </cell>
          <cell r="D1407" t="str">
            <v>2.06</v>
          </cell>
          <cell r="E1407" t="str">
            <v>5.38</v>
          </cell>
          <cell r="F1407" t="str">
            <v>7.44</v>
          </cell>
        </row>
        <row r="1408">
          <cell r="A1408" t="str">
            <v>380112</v>
          </cell>
          <cell r="B1408" t="str">
            <v>Eletroduto de pvc rigido roscavel de 2" - com acessorios</v>
          </cell>
          <cell r="C1408" t="str">
            <v>m</v>
          </cell>
          <cell r="D1408" t="str">
            <v>2.87</v>
          </cell>
          <cell r="E1408" t="str">
            <v>6.04</v>
          </cell>
          <cell r="F1408" t="str">
            <v>8.91</v>
          </cell>
        </row>
        <row r="1409">
          <cell r="A1409" t="str">
            <v>380114</v>
          </cell>
          <cell r="B1409" t="str">
            <v>Eletroduto de pvc rigido roscavel de 2.1/2" - com acessorios</v>
          </cell>
          <cell r="C1409" t="str">
            <v>m</v>
          </cell>
          <cell r="D1409" t="str">
            <v>4.87</v>
          </cell>
          <cell r="E1409" t="str">
            <v>6.75</v>
          </cell>
          <cell r="F1409" t="str">
            <v>11.62</v>
          </cell>
        </row>
        <row r="1410">
          <cell r="A1410" t="str">
            <v>380116</v>
          </cell>
          <cell r="B1410" t="str">
            <v>Eletroduto de pvc rigido roscavel de 3" - com acessorios</v>
          </cell>
          <cell r="C1410" t="str">
            <v>m</v>
          </cell>
          <cell r="D1410" t="str">
            <v>6.18</v>
          </cell>
          <cell r="E1410" t="str">
            <v>7.41</v>
          </cell>
          <cell r="F1410" t="str">
            <v>13.59</v>
          </cell>
        </row>
        <row r="1411">
          <cell r="A1411" t="str">
            <v>380118</v>
          </cell>
          <cell r="B1411" t="str">
            <v>Eletroduto de pvc rigido roscavel de 4" - com acessorios</v>
          </cell>
          <cell r="C1411" t="str">
            <v>m</v>
          </cell>
          <cell r="D1411" t="str">
            <v>12.45</v>
          </cell>
          <cell r="E1411" t="str">
            <v>8.76</v>
          </cell>
          <cell r="F1411" t="str">
            <v>21.21</v>
          </cell>
        </row>
        <row r="1412">
          <cell r="A1412" t="str">
            <v>380200</v>
          </cell>
          <cell r="B1412" t="str">
            <v>Eletroduto em  ferro esmaltado - medio</v>
          </cell>
        </row>
        <row r="1413">
          <cell r="A1413" t="str">
            <v>380202</v>
          </cell>
          <cell r="B1413" t="str">
            <v>Eletroduto de ferro esmaltado medio de 1/2" - com acessorios</v>
          </cell>
          <cell r="C1413" t="str">
            <v>m</v>
          </cell>
          <cell r="D1413" t="str">
            <v>1.32</v>
          </cell>
          <cell r="E1413" t="str">
            <v>3.37</v>
          </cell>
          <cell r="F1413" t="str">
            <v>4.69</v>
          </cell>
        </row>
        <row r="1414">
          <cell r="A1414" t="str">
            <v>380204</v>
          </cell>
          <cell r="B1414" t="str">
            <v>Eletroduto de ferro esmaltado medio de 3/4" - com acessorios</v>
          </cell>
          <cell r="C1414" t="str">
            <v>m</v>
          </cell>
          <cell r="D1414" t="str">
            <v>1.60</v>
          </cell>
          <cell r="E1414" t="str">
            <v>4.03</v>
          </cell>
          <cell r="F1414" t="str">
            <v>5.63</v>
          </cell>
        </row>
        <row r="1415">
          <cell r="A1415" t="str">
            <v>380206</v>
          </cell>
          <cell r="B1415" t="str">
            <v>Eletroduto de ferro esmaltado medio de 1" - com acessorios</v>
          </cell>
          <cell r="C1415" t="str">
            <v>m</v>
          </cell>
          <cell r="D1415" t="str">
            <v>1.98</v>
          </cell>
          <cell r="E1415" t="str">
            <v>4.70</v>
          </cell>
          <cell r="F1415" t="str">
            <v>6.68</v>
          </cell>
        </row>
        <row r="1416">
          <cell r="A1416" t="str">
            <v>380208</v>
          </cell>
          <cell r="B1416" t="str">
            <v>Eletroduto de ferro esmaltado medio de 1.1/4" - com acessorios</v>
          </cell>
          <cell r="C1416" t="str">
            <v>m</v>
          </cell>
          <cell r="D1416" t="str">
            <v>3.28</v>
          </cell>
          <cell r="E1416" t="str">
            <v>5.38</v>
          </cell>
          <cell r="F1416" t="str">
            <v>8.66</v>
          </cell>
        </row>
        <row r="1417">
          <cell r="A1417" t="str">
            <v>380210</v>
          </cell>
          <cell r="B1417" t="str">
            <v>Eletroduto de ferro esmaltado medio de 1.1/2" - com acessorios</v>
          </cell>
          <cell r="C1417" t="str">
            <v>m</v>
          </cell>
          <cell r="D1417" t="str">
            <v>3.80</v>
          </cell>
          <cell r="E1417" t="str">
            <v>6.04</v>
          </cell>
          <cell r="F1417" t="str">
            <v>9.84</v>
          </cell>
        </row>
        <row r="1418">
          <cell r="A1418" t="str">
            <v>380212</v>
          </cell>
          <cell r="B1418" t="str">
            <v>Eletroduto de ferro esmaltado medio de 2" - com acessorios</v>
          </cell>
          <cell r="C1418" t="str">
            <v>m</v>
          </cell>
          <cell r="D1418" t="str">
            <v>4.88</v>
          </cell>
          <cell r="E1418" t="str">
            <v>6.75</v>
          </cell>
          <cell r="F1418" t="str">
            <v>11.63</v>
          </cell>
        </row>
        <row r="1419">
          <cell r="A1419" t="str">
            <v>380300</v>
          </cell>
          <cell r="B1419" t="str">
            <v>Eletroduto em  ferro esmaltado - pesado</v>
          </cell>
        </row>
        <row r="1420">
          <cell r="A1420" t="str">
            <v>380302</v>
          </cell>
          <cell r="B1420" t="str">
            <v>Eletroduto de ferro esmaltado pesado de 1/2" - com acessorios</v>
          </cell>
          <cell r="C1420" t="str">
            <v>m</v>
          </cell>
          <cell r="D1420" t="str">
            <v>1.84</v>
          </cell>
          <cell r="E1420" t="str">
            <v>3.37</v>
          </cell>
          <cell r="F1420" t="str">
            <v>5.21</v>
          </cell>
        </row>
        <row r="1421">
          <cell r="A1421" t="str">
            <v>380304</v>
          </cell>
          <cell r="B1421" t="str">
            <v>Eletroduto de ferro esmaltado pesado de 3/4" - com acessorios</v>
          </cell>
          <cell r="C1421" t="str">
            <v>m</v>
          </cell>
          <cell r="D1421" t="str">
            <v>2.19</v>
          </cell>
          <cell r="E1421" t="str">
            <v>4.03</v>
          </cell>
          <cell r="F1421" t="str">
            <v>6.22</v>
          </cell>
        </row>
        <row r="1422">
          <cell r="A1422" t="str">
            <v>380306</v>
          </cell>
          <cell r="B1422" t="str">
            <v>Eletroduto de ferro esmaltado pesado de 1" - com acessorios</v>
          </cell>
          <cell r="C1422" t="str">
            <v>m</v>
          </cell>
          <cell r="D1422" t="str">
            <v>2.59</v>
          </cell>
          <cell r="E1422" t="str">
            <v>4.70</v>
          </cell>
          <cell r="F1422" t="str">
            <v>7.29</v>
          </cell>
        </row>
        <row r="1423">
          <cell r="A1423" t="str">
            <v>380308</v>
          </cell>
          <cell r="B1423" t="str">
            <v>Eletroduto de ferro esmaltado pesado de 1.1/4" - com acessorios</v>
          </cell>
          <cell r="C1423" t="str">
            <v>m</v>
          </cell>
          <cell r="D1423" t="str">
            <v>3.96</v>
          </cell>
          <cell r="E1423" t="str">
            <v>5.38</v>
          </cell>
          <cell r="F1423" t="str">
            <v>9.34</v>
          </cell>
        </row>
        <row r="1424">
          <cell r="A1424" t="str">
            <v>380310</v>
          </cell>
          <cell r="B1424" t="str">
            <v>Eletroduto de ferro esmaltado pesado de 1.1/2" - com acessorios</v>
          </cell>
          <cell r="C1424" t="str">
            <v>m</v>
          </cell>
          <cell r="D1424" t="str">
            <v>4.62</v>
          </cell>
          <cell r="E1424" t="str">
            <v>6.04</v>
          </cell>
          <cell r="F1424" t="str">
            <v>10.66</v>
          </cell>
        </row>
        <row r="1425">
          <cell r="A1425" t="str">
            <v>380312</v>
          </cell>
          <cell r="B1425" t="str">
            <v>Eletroduto de ferro esmaltado pesado de 2"  - com acessorios</v>
          </cell>
          <cell r="C1425" t="str">
            <v>m</v>
          </cell>
          <cell r="D1425" t="str">
            <v>6.31</v>
          </cell>
          <cell r="E1425" t="str">
            <v>6.75</v>
          </cell>
          <cell r="F1425" t="str">
            <v>13.06</v>
          </cell>
        </row>
        <row r="1426">
          <cell r="A1426" t="str">
            <v>380314</v>
          </cell>
          <cell r="B1426" t="str">
            <v>Eletroduto de ferro esmaltado pesado de 2.1/2"  - com acessorios</v>
          </cell>
          <cell r="C1426" t="str">
            <v>m</v>
          </cell>
          <cell r="D1426" t="str">
            <v>9.98</v>
          </cell>
          <cell r="E1426" t="str">
            <v>8.07</v>
          </cell>
          <cell r="F1426" t="str">
            <v>18.05</v>
          </cell>
        </row>
        <row r="1427">
          <cell r="A1427" t="str">
            <v>380316</v>
          </cell>
          <cell r="B1427" t="str">
            <v>Eletroduto de ferro esmaltado pesado de 3" - com acessorios</v>
          </cell>
          <cell r="C1427" t="str">
            <v>m</v>
          </cell>
          <cell r="D1427" t="str">
            <v>12.31</v>
          </cell>
          <cell r="E1427" t="str">
            <v>10.13</v>
          </cell>
          <cell r="F1427" t="str">
            <v>22.44</v>
          </cell>
        </row>
        <row r="1428">
          <cell r="A1428" t="str">
            <v>380318</v>
          </cell>
          <cell r="B1428" t="str">
            <v>Eletroduto de ferro esmaltado pesado de 3.1/2" - com acessorios</v>
          </cell>
          <cell r="C1428" t="str">
            <v>m</v>
          </cell>
          <cell r="D1428" t="str">
            <v>14.13</v>
          </cell>
          <cell r="E1428" t="str">
            <v>12.13</v>
          </cell>
          <cell r="F1428" t="str">
            <v>26.26</v>
          </cell>
        </row>
        <row r="1429">
          <cell r="A1429" t="str">
            <v>380320</v>
          </cell>
          <cell r="B1429" t="str">
            <v>Eletroduto de ferro esmaltado pesado de 4" - com acessorios</v>
          </cell>
          <cell r="C1429" t="str">
            <v>m</v>
          </cell>
          <cell r="D1429" t="str">
            <v>15.77</v>
          </cell>
          <cell r="E1429" t="str">
            <v>14.83</v>
          </cell>
          <cell r="F1429" t="str">
            <v>30.60</v>
          </cell>
        </row>
        <row r="1430">
          <cell r="A1430" t="str">
            <v>380400</v>
          </cell>
          <cell r="B1430" t="str">
            <v>Eletroduto em  ferro galvanizado - medio</v>
          </cell>
        </row>
        <row r="1431">
          <cell r="A1431" t="str">
            <v>380402</v>
          </cell>
          <cell r="B1431" t="str">
            <v>Eletroduto de ferro galvanizado medio de 1/2" - com acessorios</v>
          </cell>
          <cell r="C1431" t="str">
            <v>m</v>
          </cell>
          <cell r="D1431" t="str">
            <v>1.52</v>
          </cell>
          <cell r="E1431" t="str">
            <v>3.37</v>
          </cell>
          <cell r="F1431" t="str">
            <v>4.89</v>
          </cell>
        </row>
        <row r="1432">
          <cell r="A1432" t="str">
            <v>380404</v>
          </cell>
          <cell r="B1432" t="str">
            <v>Eletroduto de ferro galvanizado medio de 3/4" - com acessorios</v>
          </cell>
          <cell r="C1432" t="str">
            <v>m</v>
          </cell>
          <cell r="D1432" t="str">
            <v>2.58</v>
          </cell>
          <cell r="E1432" t="str">
            <v>4.03</v>
          </cell>
          <cell r="F1432" t="str">
            <v>6.61</v>
          </cell>
        </row>
        <row r="1433">
          <cell r="A1433" t="str">
            <v>380406</v>
          </cell>
          <cell r="B1433" t="str">
            <v>Eletroduto de ferro galvanizado medio de 1" - com acessorios</v>
          </cell>
          <cell r="C1433" t="str">
            <v>m</v>
          </cell>
          <cell r="D1433" t="str">
            <v>4.86</v>
          </cell>
          <cell r="E1433" t="str">
            <v>4.70</v>
          </cell>
          <cell r="F1433" t="str">
            <v>9.56</v>
          </cell>
        </row>
        <row r="1434">
          <cell r="A1434" t="str">
            <v>380408</v>
          </cell>
          <cell r="B1434" t="str">
            <v>Eletroduto de ferro galvanizado medio de 1.1/4" - com acessorios</v>
          </cell>
          <cell r="C1434" t="str">
            <v>m</v>
          </cell>
          <cell r="D1434" t="str">
            <v>4.92</v>
          </cell>
          <cell r="E1434" t="str">
            <v>5.38</v>
          </cell>
          <cell r="F1434" t="str">
            <v>10.30</v>
          </cell>
        </row>
        <row r="1435">
          <cell r="A1435" t="str">
            <v>380410</v>
          </cell>
          <cell r="B1435" t="str">
            <v>Eletroduto de ferro galvanizado medio de 1.1/2" - com acessorios</v>
          </cell>
          <cell r="C1435" t="str">
            <v>m</v>
          </cell>
          <cell r="D1435" t="str">
            <v>4.36</v>
          </cell>
          <cell r="E1435" t="str">
            <v>6.04</v>
          </cell>
          <cell r="F1435" t="str">
            <v>10.40</v>
          </cell>
        </row>
        <row r="1436">
          <cell r="A1436" t="str">
            <v>380412</v>
          </cell>
          <cell r="B1436" t="str">
            <v>Eletroduto de ferro galvanizado medio de 2" - com acessorios</v>
          </cell>
          <cell r="C1436" t="str">
            <v>m</v>
          </cell>
          <cell r="D1436" t="str">
            <v>7.52</v>
          </cell>
          <cell r="E1436" t="str">
            <v>6.75</v>
          </cell>
          <cell r="F1436" t="str">
            <v>14.27</v>
          </cell>
        </row>
        <row r="1437">
          <cell r="A1437" t="str">
            <v>380414</v>
          </cell>
          <cell r="B1437" t="str">
            <v>Eletroduto de ferro galvanizado medio de 2.1/2"  - com acessorios</v>
          </cell>
          <cell r="C1437" t="str">
            <v>m</v>
          </cell>
          <cell r="D1437" t="str">
            <v>10.76</v>
          </cell>
          <cell r="E1437" t="str">
            <v>8.07</v>
          </cell>
          <cell r="F1437" t="str">
            <v>18.83</v>
          </cell>
        </row>
        <row r="1438">
          <cell r="A1438" t="str">
            <v>380416</v>
          </cell>
          <cell r="B1438" t="str">
            <v>Eletroduto de ferro galvanizado medio de 3" - com acessorios</v>
          </cell>
          <cell r="C1438" t="str">
            <v>m</v>
          </cell>
          <cell r="D1438" t="str">
            <v>18.25</v>
          </cell>
          <cell r="E1438" t="str">
            <v>10.13</v>
          </cell>
          <cell r="F1438" t="str">
            <v>28.38</v>
          </cell>
        </row>
        <row r="1439">
          <cell r="A1439" t="str">
            <v>380418</v>
          </cell>
          <cell r="B1439" t="str">
            <v>Eletroduto de ferro galvanizado medio de 4" - com acessorios</v>
          </cell>
          <cell r="C1439" t="str">
            <v>m</v>
          </cell>
          <cell r="D1439" t="str">
            <v>20.28</v>
          </cell>
          <cell r="E1439" t="str">
            <v>12.13</v>
          </cell>
          <cell r="F1439" t="str">
            <v>32.41</v>
          </cell>
        </row>
        <row r="1440">
          <cell r="A1440" t="str">
            <v>380500</v>
          </cell>
          <cell r="B1440" t="str">
            <v>Eletroduto em  ferro galvanizado - pesado</v>
          </cell>
        </row>
        <row r="1441">
          <cell r="A1441" t="str">
            <v>380502</v>
          </cell>
          <cell r="B1441" t="str">
            <v>Eletroduto de ferro galvanizado pesado de 1/2" - com acessorios</v>
          </cell>
          <cell r="C1441" t="str">
            <v>m</v>
          </cell>
          <cell r="D1441" t="str">
            <v>1.75</v>
          </cell>
          <cell r="E1441" t="str">
            <v>3.37</v>
          </cell>
          <cell r="F1441" t="str">
            <v>5.12</v>
          </cell>
        </row>
        <row r="1442">
          <cell r="A1442" t="str">
            <v>380504</v>
          </cell>
          <cell r="B1442" t="str">
            <v>Eletroduto de ferro galvanizado pesado de 3/4" - com acessorios</v>
          </cell>
          <cell r="C1442" t="str">
            <v>m</v>
          </cell>
          <cell r="D1442" t="str">
            <v>2.29</v>
          </cell>
          <cell r="E1442" t="str">
            <v>4.03</v>
          </cell>
          <cell r="F1442" t="str">
            <v>6.32</v>
          </cell>
        </row>
        <row r="1443">
          <cell r="A1443" t="str">
            <v>380506</v>
          </cell>
          <cell r="B1443" t="str">
            <v>Eletroduto de ferro galvanizado pesado de 1" - com acessorios</v>
          </cell>
          <cell r="C1443" t="str">
            <v>m</v>
          </cell>
          <cell r="D1443" t="str">
            <v>2.82</v>
          </cell>
          <cell r="E1443" t="str">
            <v>4.70</v>
          </cell>
          <cell r="F1443" t="str">
            <v>7.52</v>
          </cell>
        </row>
        <row r="1444">
          <cell r="A1444" t="str">
            <v>380509</v>
          </cell>
          <cell r="B1444" t="str">
            <v>Eletroduto de ferro galvanizado pesado de 1 1/4" - com acessorios</v>
          </cell>
          <cell r="C1444" t="str">
            <v>m</v>
          </cell>
          <cell r="D1444" t="str">
            <v>4.89</v>
          </cell>
          <cell r="E1444" t="str">
            <v>5.38</v>
          </cell>
          <cell r="F1444" t="str">
            <v>10.27</v>
          </cell>
        </row>
        <row r="1445">
          <cell r="A1445" t="str">
            <v>380510</v>
          </cell>
          <cell r="B1445" t="str">
            <v>Eletroduto de ferro galvanizado pesado de 1.1/2" - com acessorios</v>
          </cell>
          <cell r="C1445" t="str">
            <v>m</v>
          </cell>
          <cell r="D1445" t="str">
            <v>5.31</v>
          </cell>
          <cell r="E1445" t="str">
            <v>6.04</v>
          </cell>
          <cell r="F1445" t="str">
            <v>11.35</v>
          </cell>
        </row>
        <row r="1446">
          <cell r="A1446" t="str">
            <v>380512</v>
          </cell>
          <cell r="B1446" t="str">
            <v>Eletroduto de ferro galvanizado pesado de 2" - com acessorios</v>
          </cell>
          <cell r="C1446" t="str">
            <v>m</v>
          </cell>
          <cell r="D1446" t="str">
            <v>6.75</v>
          </cell>
          <cell r="E1446" t="str">
            <v>6.75</v>
          </cell>
          <cell r="F1446" t="str">
            <v>13.50</v>
          </cell>
        </row>
        <row r="1447">
          <cell r="A1447" t="str">
            <v>380514</v>
          </cell>
          <cell r="B1447" t="str">
            <v>Eletroduto de ferro galvanizado pesado de 2.1/2"  - com acessorios</v>
          </cell>
          <cell r="C1447" t="str">
            <v>m</v>
          </cell>
          <cell r="D1447" t="str">
            <v>11.57</v>
          </cell>
          <cell r="E1447" t="str">
            <v>8.07</v>
          </cell>
          <cell r="F1447" t="str">
            <v>19.64</v>
          </cell>
        </row>
        <row r="1448">
          <cell r="A1448" t="str">
            <v>380516</v>
          </cell>
          <cell r="B1448" t="str">
            <v>Eletroduto de ferro galvanizado pesado de 3" - com acessorios</v>
          </cell>
          <cell r="C1448" t="str">
            <v>m</v>
          </cell>
          <cell r="D1448" t="str">
            <v>14.01</v>
          </cell>
          <cell r="E1448" t="str">
            <v>10.13</v>
          </cell>
          <cell r="F1448" t="str">
            <v>24.14</v>
          </cell>
        </row>
        <row r="1449">
          <cell r="A1449" t="str">
            <v>380518</v>
          </cell>
          <cell r="B1449" t="str">
            <v>Eletroduto de ferro galvanizado pesado de 4" - com acessorios</v>
          </cell>
          <cell r="C1449" t="str">
            <v>m</v>
          </cell>
          <cell r="D1449" t="str">
            <v>17.17</v>
          </cell>
          <cell r="E1449" t="str">
            <v>13.50</v>
          </cell>
          <cell r="F1449" t="str">
            <v>30.67</v>
          </cell>
        </row>
        <row r="1450">
          <cell r="A1450" t="str">
            <v>380600</v>
          </cell>
          <cell r="B1450" t="str">
            <v>Eletroduto em  ferro galvanizado a quente - pesado</v>
          </cell>
        </row>
        <row r="1451">
          <cell r="A1451" t="str">
            <v>380602</v>
          </cell>
          <cell r="B1451" t="str">
            <v>Eletroduto de ferro galvanizado a quente pesado de 1/2" - com acessorios</v>
          </cell>
          <cell r="C1451" t="str">
            <v>m</v>
          </cell>
          <cell r="D1451" t="str">
            <v>2.41</v>
          </cell>
          <cell r="E1451" t="str">
            <v>3.37</v>
          </cell>
          <cell r="F1451" t="str">
            <v>5.78</v>
          </cell>
        </row>
        <row r="1452">
          <cell r="A1452" t="str">
            <v>380604</v>
          </cell>
          <cell r="B1452" t="str">
            <v>Eletroduto de ferro galvanizado a quente pesado de 3/4" - com acessorios</v>
          </cell>
          <cell r="C1452" t="str">
            <v>m</v>
          </cell>
          <cell r="D1452" t="str">
            <v>2.95</v>
          </cell>
          <cell r="E1452" t="str">
            <v>4.03</v>
          </cell>
          <cell r="F1452" t="str">
            <v>6.98</v>
          </cell>
        </row>
        <row r="1453">
          <cell r="A1453" t="str">
            <v>380606</v>
          </cell>
          <cell r="B1453" t="str">
            <v>Eletroduto de ferro galvanizado a quente pesado de 1" - com acessorios</v>
          </cell>
          <cell r="C1453" t="str">
            <v>m</v>
          </cell>
          <cell r="D1453" t="str">
            <v>3.51</v>
          </cell>
          <cell r="E1453" t="str">
            <v>4.70</v>
          </cell>
          <cell r="F1453" t="str">
            <v>8.21</v>
          </cell>
        </row>
        <row r="1454">
          <cell r="A1454" t="str">
            <v>380608</v>
          </cell>
          <cell r="B1454" t="str">
            <v>Eletroduto de ferro galvanizado a quente pesado de 1.1/4" - com acessorios</v>
          </cell>
          <cell r="C1454" t="str">
            <v>m</v>
          </cell>
          <cell r="D1454" t="str">
            <v>5.75</v>
          </cell>
          <cell r="E1454" t="str">
            <v>5.38</v>
          </cell>
          <cell r="F1454" t="str">
            <v>11.13</v>
          </cell>
        </row>
        <row r="1455">
          <cell r="A1455" t="str">
            <v>380610</v>
          </cell>
          <cell r="B1455" t="str">
            <v>Eletroduto de ferro galvanizado a quente pesado de 1.1/2" - com acessorios</v>
          </cell>
          <cell r="C1455" t="str">
            <v>m</v>
          </cell>
          <cell r="D1455" t="str">
            <v>6.32</v>
          </cell>
          <cell r="E1455" t="str">
            <v>6.04</v>
          </cell>
          <cell r="F1455" t="str">
            <v>12.36</v>
          </cell>
        </row>
        <row r="1456">
          <cell r="A1456" t="str">
            <v>380612</v>
          </cell>
          <cell r="B1456" t="str">
            <v>Eletroduto de ferro galvanizado a quente pesado de 2" - com acessorios</v>
          </cell>
          <cell r="C1456" t="str">
            <v>m</v>
          </cell>
          <cell r="D1456" t="str">
            <v>8.36</v>
          </cell>
          <cell r="E1456" t="str">
            <v>6.75</v>
          </cell>
          <cell r="F1456" t="str">
            <v>15.11</v>
          </cell>
        </row>
        <row r="1457">
          <cell r="A1457" t="str">
            <v>380614</v>
          </cell>
          <cell r="B1457" t="str">
            <v>Eletroduto de ferro galvanizado a quente pesado de 2.1/2"  - com acessorios</v>
          </cell>
          <cell r="C1457" t="str">
            <v>m</v>
          </cell>
          <cell r="D1457" t="str">
            <v>12.99</v>
          </cell>
          <cell r="E1457" t="str">
            <v>8.07</v>
          </cell>
          <cell r="F1457" t="str">
            <v>21.06</v>
          </cell>
        </row>
        <row r="1458">
          <cell r="A1458" t="str">
            <v>380616</v>
          </cell>
          <cell r="B1458" t="str">
            <v>Eletroduto de ferro galvanizado a quente pesado de 3" - com acessorios</v>
          </cell>
          <cell r="C1458" t="str">
            <v>m</v>
          </cell>
          <cell r="D1458" t="str">
            <v>15.73</v>
          </cell>
          <cell r="E1458" t="str">
            <v>10.13</v>
          </cell>
          <cell r="F1458" t="str">
            <v>25.86</v>
          </cell>
        </row>
        <row r="1459">
          <cell r="A1459" t="str">
            <v>380618</v>
          </cell>
          <cell r="B1459" t="str">
            <v>Eletroduto de ferro galvanizado a quente pesado de 4" - com acessorios</v>
          </cell>
          <cell r="C1459" t="str">
            <v>m</v>
          </cell>
          <cell r="D1459" t="str">
            <v>19.30</v>
          </cell>
          <cell r="E1459" t="str">
            <v>13.50</v>
          </cell>
          <cell r="F1459" t="str">
            <v>32.80</v>
          </cell>
        </row>
        <row r="1460">
          <cell r="A1460" t="str">
            <v>380700</v>
          </cell>
          <cell r="B1460" t="str">
            <v>Perfilados e acessorios</v>
          </cell>
        </row>
        <row r="1461">
          <cell r="A1461" t="str">
            <v>380702</v>
          </cell>
          <cell r="B1461" t="str">
            <v>Abracaderia "D" nas dimensoes de eletrod. 3/4",1",1.1/4",1.1/2",2",2.1/2" e 3"</v>
          </cell>
          <cell r="C1461" t="str">
            <v>un</v>
          </cell>
          <cell r="D1461" t="str">
            <v>0.38</v>
          </cell>
          <cell r="E1461" t="str">
            <v>0.30</v>
          </cell>
          <cell r="F1461" t="str">
            <v>0.68</v>
          </cell>
        </row>
        <row r="1462">
          <cell r="A1462" t="str">
            <v>380704</v>
          </cell>
          <cell r="B1462" t="str">
            <v>Abracadeira "U" p/perf. nas dimen.de eletrod. 3/4",1",1.1/4",1.1/2",2",2.1/2" e 3"</v>
          </cell>
          <cell r="C1462" t="str">
            <v>un</v>
          </cell>
          <cell r="D1462" t="str">
            <v>0.28</v>
          </cell>
          <cell r="E1462" t="str">
            <v>0.30</v>
          </cell>
          <cell r="F1462" t="str">
            <v>0.58</v>
          </cell>
        </row>
        <row r="1463">
          <cell r="A1463" t="str">
            <v>380706</v>
          </cell>
          <cell r="B1463" t="str">
            <v>Abracadeira unha nas dimensoes de eletrod. 3/4",1",1.1/4",1.1/2",2",2.1/2" e 3"</v>
          </cell>
          <cell r="C1463" t="str">
            <v>un</v>
          </cell>
          <cell r="D1463" t="str">
            <v>0.29</v>
          </cell>
          <cell r="E1463" t="str">
            <v>0.66</v>
          </cell>
          <cell r="F1463" t="str">
            <v>0.95</v>
          </cell>
        </row>
        <row r="1464">
          <cell r="A1464" t="str">
            <v>380708</v>
          </cell>
          <cell r="B1464" t="str">
            <v>Cantoneira tipo "ZZ" de diam 3/8"</v>
          </cell>
          <cell r="C1464" t="str">
            <v>un</v>
          </cell>
          <cell r="D1464" t="str">
            <v>0.55</v>
          </cell>
          <cell r="E1464" t="str">
            <v>1.32</v>
          </cell>
          <cell r="F1464" t="str">
            <v>1.87</v>
          </cell>
        </row>
        <row r="1465">
          <cell r="A1465" t="str">
            <v>380710</v>
          </cell>
          <cell r="B1465" t="str">
            <v>Perfilado perfurado 38x38mm em  aco galvanizado, chapa No. 14 msg</v>
          </cell>
          <cell r="C1465" t="str">
            <v>m</v>
          </cell>
          <cell r="D1465" t="str">
            <v>3.17</v>
          </cell>
          <cell r="E1465" t="str">
            <v>10.79</v>
          </cell>
          <cell r="F1465" t="str">
            <v>13.96</v>
          </cell>
        </row>
        <row r="1466">
          <cell r="A1466" t="str">
            <v>380712</v>
          </cell>
          <cell r="B1466" t="str">
            <v>Saida final,  diam 3/4"</v>
          </cell>
          <cell r="C1466" t="str">
            <v>un</v>
          </cell>
          <cell r="D1466" t="str">
            <v>0.20</v>
          </cell>
          <cell r="E1466" t="str">
            <v>0.99</v>
          </cell>
          <cell r="F1466" t="str">
            <v>1.19</v>
          </cell>
        </row>
        <row r="1467">
          <cell r="A1467" t="str">
            <v>380714</v>
          </cell>
          <cell r="B1467" t="str">
            <v>Saida superior,  diam 3/4"</v>
          </cell>
          <cell r="C1467" t="str">
            <v>un</v>
          </cell>
          <cell r="D1467" t="str">
            <v>0.37</v>
          </cell>
          <cell r="E1467" t="str">
            <v>0.99</v>
          </cell>
          <cell r="F1467" t="str">
            <v>1.36</v>
          </cell>
        </row>
        <row r="1468">
          <cell r="A1468" t="str">
            <v>380716</v>
          </cell>
          <cell r="B1468" t="str">
            <v>Sapata rapida de 4 furos</v>
          </cell>
          <cell r="C1468" t="str">
            <v>un</v>
          </cell>
          <cell r="D1468" t="str">
            <v>2.28</v>
          </cell>
          <cell r="E1468" t="str">
            <v>2.00</v>
          </cell>
          <cell r="F1468" t="str">
            <v>4.28</v>
          </cell>
        </row>
        <row r="1469">
          <cell r="A1469" t="str">
            <v>380718</v>
          </cell>
          <cell r="B1469" t="str">
            <v>Suspensao para perfilado de diam 3/8" (gancho)</v>
          </cell>
          <cell r="C1469" t="str">
            <v>un</v>
          </cell>
          <cell r="D1469" t="str">
            <v>0.50</v>
          </cell>
          <cell r="E1469" t="str">
            <v>1.32</v>
          </cell>
          <cell r="F1469" t="str">
            <v>1.82</v>
          </cell>
        </row>
        <row r="1470">
          <cell r="A1470" t="str">
            <v>380720</v>
          </cell>
          <cell r="B1470" t="str">
            <v>Vergalhao com rosca, porca e arruela de diam 3/8" (tirante)</v>
          </cell>
          <cell r="C1470" t="str">
            <v>m</v>
          </cell>
          <cell r="D1470" t="str">
            <v>3.30</v>
          </cell>
          <cell r="E1470" t="str">
            <v>0.94</v>
          </cell>
          <cell r="F1470" t="str">
            <v>4.24</v>
          </cell>
        </row>
        <row r="1471">
          <cell r="A1471" t="str">
            <v>380800</v>
          </cell>
          <cell r="B1471" t="str">
            <v>Caixas de derivacao para perfilados</v>
          </cell>
        </row>
        <row r="1472">
          <cell r="A1472" t="str">
            <v>380802</v>
          </cell>
          <cell r="B1472" t="str">
            <v>Caixa de derivacao "C" para perfilado</v>
          </cell>
          <cell r="C1472" t="str">
            <v>un</v>
          </cell>
          <cell r="D1472" t="str">
            <v>2.10</v>
          </cell>
          <cell r="E1472" t="str">
            <v>8.76</v>
          </cell>
          <cell r="F1472" t="str">
            <v>10.86</v>
          </cell>
        </row>
        <row r="1473">
          <cell r="A1473" t="str">
            <v>380804</v>
          </cell>
          <cell r="B1473" t="str">
            <v>Caixa de derivacao "X" para perfilado</v>
          </cell>
          <cell r="C1473" t="str">
            <v>un</v>
          </cell>
          <cell r="D1473" t="str">
            <v>2.50</v>
          </cell>
          <cell r="E1473" t="str">
            <v>8.76</v>
          </cell>
          <cell r="F1473" t="str">
            <v>11.26</v>
          </cell>
        </row>
        <row r="1474">
          <cell r="A1474" t="str">
            <v>380900</v>
          </cell>
          <cell r="B1474" t="str">
            <v>Eletrocalhas e acessorios</v>
          </cell>
        </row>
        <row r="1475">
          <cell r="A1475" t="str">
            <v>380905</v>
          </cell>
          <cell r="B1475" t="str">
            <v>Cotovelo para eletrocalha em chapa No. 18msg (300x50)mm</v>
          </cell>
          <cell r="C1475" t="str">
            <v>un</v>
          </cell>
          <cell r="D1475" t="str">
            <v>20.61</v>
          </cell>
          <cell r="E1475" t="str">
            <v>6.04</v>
          </cell>
          <cell r="F1475" t="str">
            <v>26.65</v>
          </cell>
        </row>
        <row r="1476">
          <cell r="A1476" t="str">
            <v>380906</v>
          </cell>
          <cell r="B1476" t="str">
            <v>Tampa para cotovelo reto em chapa No. 18msg (300x50)mm</v>
          </cell>
          <cell r="C1476" t="str">
            <v>un</v>
          </cell>
          <cell r="D1476" t="str">
            <v>7.08</v>
          </cell>
          <cell r="E1476" t="str">
            <v>1.67</v>
          </cell>
          <cell r="F1476" t="str">
            <v>8.75</v>
          </cell>
        </row>
        <row r="1477">
          <cell r="A1477" t="str">
            <v>380907</v>
          </cell>
          <cell r="B1477" t="str">
            <v>Curva vertical para eletrocalha de 45o. em chapa No. 18msg (300x50)mm</v>
          </cell>
          <cell r="C1477" t="str">
            <v>un</v>
          </cell>
          <cell r="D1477" t="str">
            <v>15.25</v>
          </cell>
          <cell r="E1477" t="str">
            <v>6.75</v>
          </cell>
          <cell r="F1477" t="str">
            <v>22.00</v>
          </cell>
        </row>
        <row r="1478">
          <cell r="A1478" t="str">
            <v>380908</v>
          </cell>
          <cell r="B1478" t="str">
            <v>Curva horizontal para eletrocalha de 45o. em chapa No. 18msg (300x50)mm</v>
          </cell>
          <cell r="C1478" t="str">
            <v>un</v>
          </cell>
          <cell r="D1478" t="str">
            <v>14.14</v>
          </cell>
          <cell r="E1478" t="str">
            <v>6.75</v>
          </cell>
          <cell r="F1478" t="str">
            <v>20.89</v>
          </cell>
        </row>
        <row r="1479">
          <cell r="A1479" t="str">
            <v>380909</v>
          </cell>
          <cell r="B1479" t="str">
            <v>Tampa para curva de 45o.</v>
          </cell>
          <cell r="C1479" t="str">
            <v>un</v>
          </cell>
          <cell r="D1479" t="str">
            <v>5.66</v>
          </cell>
          <cell r="E1479" t="str">
            <v>1.67</v>
          </cell>
          <cell r="F1479" t="str">
            <v>7.33</v>
          </cell>
        </row>
        <row r="1480">
          <cell r="A1480" t="str">
            <v>380910</v>
          </cell>
          <cell r="B1480" t="str">
            <v>Curva vertical para eletroduto de 90o. em chapa No. 18msg (300x50)mm</v>
          </cell>
          <cell r="C1480" t="str">
            <v>un</v>
          </cell>
          <cell r="D1480" t="str">
            <v>19.06</v>
          </cell>
          <cell r="E1480" t="str">
            <v>6.75</v>
          </cell>
          <cell r="F1480" t="str">
            <v>25.81</v>
          </cell>
        </row>
        <row r="1481">
          <cell r="A1481" t="str">
            <v>380911</v>
          </cell>
          <cell r="B1481" t="str">
            <v>Curva horizontal para eletrocalha de 90o. em chapa No. 18msg (300x50)mm</v>
          </cell>
          <cell r="C1481" t="str">
            <v>un</v>
          </cell>
          <cell r="D1481" t="str">
            <v>17.67</v>
          </cell>
          <cell r="E1481" t="str">
            <v>6.75</v>
          </cell>
          <cell r="F1481" t="str">
            <v>24.42</v>
          </cell>
        </row>
        <row r="1482">
          <cell r="A1482" t="str">
            <v>380912</v>
          </cell>
          <cell r="B1482" t="str">
            <v>Tampa para curva vertical de 90o. em chapa No. 18msg (300x50)mm</v>
          </cell>
          <cell r="C1482" t="str">
            <v>un</v>
          </cell>
          <cell r="D1482" t="str">
            <v>7.08</v>
          </cell>
          <cell r="E1482" t="str">
            <v>1.67</v>
          </cell>
          <cell r="F1482" t="str">
            <v>8.75</v>
          </cell>
        </row>
        <row r="1483">
          <cell r="A1483" t="str">
            <v>380913</v>
          </cell>
          <cell r="B1483" t="str">
            <v>Cruzeta reta para eletrocalha em chapa No. 18msg (300x50)mm</v>
          </cell>
          <cell r="C1483" t="str">
            <v>un</v>
          </cell>
          <cell r="D1483" t="str">
            <v>27.57</v>
          </cell>
          <cell r="E1483" t="str">
            <v>6.75</v>
          </cell>
          <cell r="F1483" t="str">
            <v>34.32</v>
          </cell>
        </row>
        <row r="1484">
          <cell r="A1484" t="str">
            <v>380914</v>
          </cell>
          <cell r="B1484" t="str">
            <v>Tampa para cruzeta reta em chapa No. 18msg (300x50)mm</v>
          </cell>
          <cell r="C1484" t="str">
            <v>un</v>
          </cell>
          <cell r="D1484" t="str">
            <v>8.77</v>
          </cell>
          <cell r="E1484" t="str">
            <v>1.67</v>
          </cell>
          <cell r="F1484" t="str">
            <v>10.44</v>
          </cell>
        </row>
        <row r="1485">
          <cell r="A1485" t="str">
            <v>380915</v>
          </cell>
          <cell r="B1485" t="str">
            <v>Cruzeta horizontal para eletrocalha de 90o. em chapa No. 18msg (300x50)mm</v>
          </cell>
          <cell r="C1485" t="str">
            <v>un</v>
          </cell>
          <cell r="D1485" t="str">
            <v>31.13</v>
          </cell>
          <cell r="E1485" t="str">
            <v>6.75</v>
          </cell>
          <cell r="F1485" t="str">
            <v>37.88</v>
          </cell>
        </row>
        <row r="1486">
          <cell r="A1486" t="str">
            <v>380916</v>
          </cell>
          <cell r="B1486" t="str">
            <v>Tampa para cruzeta de 90o. em chapa No. 18msg (300x50)mm</v>
          </cell>
          <cell r="C1486" t="str">
            <v>un</v>
          </cell>
          <cell r="D1486" t="str">
            <v>9.24</v>
          </cell>
          <cell r="E1486" t="str">
            <v>1.67</v>
          </cell>
          <cell r="F1486" t="str">
            <v>10.91</v>
          </cell>
        </row>
        <row r="1487">
          <cell r="A1487" t="str">
            <v>380917</v>
          </cell>
          <cell r="B1487" t="str">
            <v>Reducao para eletrocalha em chapa No. 18msg (300x50)mm</v>
          </cell>
          <cell r="C1487" t="str">
            <v>un</v>
          </cell>
          <cell r="D1487" t="str">
            <v>19.05</v>
          </cell>
          <cell r="E1487" t="str">
            <v>4.70</v>
          </cell>
          <cell r="F1487" t="str">
            <v>23.75</v>
          </cell>
        </row>
        <row r="1488">
          <cell r="A1488" t="str">
            <v>380918</v>
          </cell>
          <cell r="B1488" t="str">
            <v>Tampa para reducao em chapa No. 18msg</v>
          </cell>
          <cell r="C1488" t="str">
            <v>un</v>
          </cell>
          <cell r="D1488" t="str">
            <v>7.07</v>
          </cell>
          <cell r="E1488" t="str">
            <v>1.67</v>
          </cell>
          <cell r="F1488" t="str">
            <v>8.74</v>
          </cell>
        </row>
        <row r="1489">
          <cell r="A1489" t="str">
            <v>380919</v>
          </cell>
          <cell r="B1489" t="str">
            <v>Te para eletrocalha em chapa No. 18msg (300x50)mm</v>
          </cell>
          <cell r="C1489" t="str">
            <v>un</v>
          </cell>
          <cell r="D1489" t="str">
            <v>23.62</v>
          </cell>
          <cell r="E1489" t="str">
            <v>5.38</v>
          </cell>
          <cell r="F1489" t="str">
            <v>29.00</v>
          </cell>
        </row>
        <row r="1490">
          <cell r="A1490" t="str">
            <v>380920</v>
          </cell>
          <cell r="B1490" t="str">
            <v>Tampa para te em chapa No. 18msg (300x50)mm</v>
          </cell>
          <cell r="C1490" t="str">
            <v>un</v>
          </cell>
          <cell r="D1490" t="str">
            <v>12.05</v>
          </cell>
          <cell r="E1490" t="str">
            <v>2.33</v>
          </cell>
          <cell r="F1490" t="str">
            <v>14.38</v>
          </cell>
        </row>
        <row r="1491">
          <cell r="A1491" t="str">
            <v>380921</v>
          </cell>
          <cell r="B1491" t="str">
            <v>Terminal de fechamento para eletrocalha (300x50)mm</v>
          </cell>
          <cell r="C1491" t="str">
            <v>un</v>
          </cell>
          <cell r="D1491" t="str">
            <v>2.77</v>
          </cell>
          <cell r="E1491" t="str">
            <v>3.37</v>
          </cell>
          <cell r="F1491" t="str">
            <v>6.14</v>
          </cell>
        </row>
        <row r="1492">
          <cell r="A1492" t="str">
            <v>390000</v>
          </cell>
          <cell r="B1492" t="str">
            <v>Eletrica, condutores/enfiacao</v>
          </cell>
        </row>
        <row r="1493">
          <cell r="A1493" t="str">
            <v>390100</v>
          </cell>
          <cell r="B1493" t="str">
            <v>Fios de cobre em  PVC - 750 V de isolacao 70o. C</v>
          </cell>
        </row>
        <row r="1494">
          <cell r="A1494" t="str">
            <v>390102</v>
          </cell>
          <cell r="B1494" t="str">
            <v>Fio de cobre em  PVC No. 1,5 mm2 - 750 V de isolacao 70o.C</v>
          </cell>
          <cell r="C1494" t="str">
            <v>m</v>
          </cell>
          <cell r="D1494" t="str">
            <v>0.11</v>
          </cell>
          <cell r="E1494" t="str">
            <v>0.24</v>
          </cell>
          <cell r="F1494" t="str">
            <v>0.35</v>
          </cell>
        </row>
        <row r="1495">
          <cell r="A1495" t="str">
            <v>390103</v>
          </cell>
          <cell r="B1495" t="str">
            <v>Fio de cobre em  PVC No. 2,5 mm2 - 750 V de isolacao 70o.C</v>
          </cell>
          <cell r="C1495" t="str">
            <v>m</v>
          </cell>
          <cell r="D1495" t="str">
            <v>0.19</v>
          </cell>
          <cell r="E1495" t="str">
            <v>0.30</v>
          </cell>
          <cell r="F1495" t="str">
            <v>0.49</v>
          </cell>
        </row>
        <row r="1496">
          <cell r="A1496" t="str">
            <v>390104</v>
          </cell>
          <cell r="B1496" t="str">
            <v>Fio de cobre em  PVC No. 4,0 mm2 - 750 V de isolacao 70o.C</v>
          </cell>
          <cell r="C1496" t="str">
            <v>m</v>
          </cell>
          <cell r="D1496" t="str">
            <v>0.29</v>
          </cell>
          <cell r="E1496" t="str">
            <v>0.35</v>
          </cell>
          <cell r="F1496" t="str">
            <v>0.64</v>
          </cell>
        </row>
        <row r="1497">
          <cell r="A1497" t="str">
            <v>390105</v>
          </cell>
          <cell r="B1497" t="str">
            <v>Fio de cobre em  PVC No. 6,0 mm2 - 750 V de isolacao 70o.C</v>
          </cell>
          <cell r="C1497" t="str">
            <v>m</v>
          </cell>
          <cell r="D1497" t="str">
            <v>0.42</v>
          </cell>
          <cell r="E1497" t="str">
            <v>0.37</v>
          </cell>
          <cell r="F1497" t="str">
            <v>0.79</v>
          </cell>
        </row>
        <row r="1498">
          <cell r="A1498" t="str">
            <v>390106</v>
          </cell>
          <cell r="B1498" t="str">
            <v>Fio de cobre em  PVC No. 10,0 mm2 - 750 V de isolacao 70o.C</v>
          </cell>
          <cell r="C1498" t="str">
            <v>m</v>
          </cell>
          <cell r="D1498" t="str">
            <v>0.76</v>
          </cell>
          <cell r="E1498" t="str">
            <v>0.57</v>
          </cell>
          <cell r="F1498" t="str">
            <v>1.33</v>
          </cell>
        </row>
        <row r="1499">
          <cell r="A1499" t="str">
            <v>390200</v>
          </cell>
          <cell r="B1499" t="str">
            <v>Cabo de cobre em  PVC - 750 V de isolacao 70o. C</v>
          </cell>
        </row>
        <row r="1500">
          <cell r="A1500" t="str">
            <v>390203</v>
          </cell>
          <cell r="B1500" t="str">
            <v>Cabo de cobre em  PVC No. 6,0 mm2 - 750 V de isolacao 70o.C</v>
          </cell>
          <cell r="C1500" t="str">
            <v>m</v>
          </cell>
          <cell r="D1500" t="str">
            <v>1.08</v>
          </cell>
          <cell r="E1500" t="str">
            <v>0.66</v>
          </cell>
          <cell r="F1500" t="str">
            <v>1.74</v>
          </cell>
        </row>
        <row r="1501">
          <cell r="A1501" t="str">
            <v>390204</v>
          </cell>
          <cell r="B1501" t="str">
            <v>Cabo de cobre em  PVC No. 10,0 mm2 - 750 V de isolacao 70o.C</v>
          </cell>
          <cell r="C1501" t="str">
            <v>m</v>
          </cell>
          <cell r="D1501" t="str">
            <v>0.99</v>
          </cell>
          <cell r="E1501" t="str">
            <v>0.99</v>
          </cell>
          <cell r="F1501" t="str">
            <v>1.98</v>
          </cell>
        </row>
        <row r="1502">
          <cell r="A1502" t="str">
            <v>390205</v>
          </cell>
          <cell r="B1502" t="str">
            <v>Cabo de cobre em  PVC No. 16,0 mm2 - 750 V de isolacao 70o.C</v>
          </cell>
          <cell r="C1502" t="str">
            <v>m</v>
          </cell>
          <cell r="D1502" t="str">
            <v>1.20</v>
          </cell>
          <cell r="E1502" t="str">
            <v>0.86</v>
          </cell>
          <cell r="F1502" t="str">
            <v>2.06</v>
          </cell>
        </row>
        <row r="1503">
          <cell r="A1503" t="str">
            <v>390206</v>
          </cell>
          <cell r="B1503" t="str">
            <v>Cabo de cobre em  PVC No. 25,0 mm2 - 750 V de isolacao 70o.C</v>
          </cell>
          <cell r="C1503" t="str">
            <v>m</v>
          </cell>
          <cell r="D1503" t="str">
            <v>1.89</v>
          </cell>
          <cell r="E1503" t="str">
            <v>1.67</v>
          </cell>
          <cell r="F1503" t="str">
            <v>3.56</v>
          </cell>
        </row>
        <row r="1504">
          <cell r="A1504" t="str">
            <v>390207</v>
          </cell>
          <cell r="B1504" t="str">
            <v>Cabo de cobre em  PVC No. 35,0 mm2 - 750 V de isolacao 70o.C</v>
          </cell>
          <cell r="C1504" t="str">
            <v>m</v>
          </cell>
          <cell r="D1504" t="str">
            <v>2.57</v>
          </cell>
          <cell r="E1504" t="str">
            <v>2.67</v>
          </cell>
          <cell r="F1504" t="str">
            <v>5.24</v>
          </cell>
        </row>
        <row r="1505">
          <cell r="A1505" t="str">
            <v>390208</v>
          </cell>
          <cell r="B1505" t="str">
            <v>Cabo de cobre em  PVC No. 50,0 mm2 - 750 V de isolacao 70o.C</v>
          </cell>
          <cell r="C1505" t="str">
            <v>m</v>
          </cell>
          <cell r="D1505" t="str">
            <v>3.52</v>
          </cell>
          <cell r="E1505" t="str">
            <v>4.03</v>
          </cell>
          <cell r="F1505" t="str">
            <v>7.55</v>
          </cell>
        </row>
        <row r="1506">
          <cell r="A1506" t="str">
            <v>390209</v>
          </cell>
          <cell r="B1506" t="str">
            <v>Cabo de cobre em  PVC No. 70,0 mm2 - 750 V de isolacao 70o.C</v>
          </cell>
          <cell r="C1506" t="str">
            <v>m</v>
          </cell>
          <cell r="D1506" t="str">
            <v>4.98</v>
          </cell>
          <cell r="E1506" t="str">
            <v>4.70</v>
          </cell>
          <cell r="F1506" t="str">
            <v>9.68</v>
          </cell>
        </row>
        <row r="1507">
          <cell r="A1507" t="str">
            <v>390210</v>
          </cell>
          <cell r="B1507" t="str">
            <v>Cabo de cobre em  PVC No. 95,0 mm2 - 750 V de isolacao 70o.C</v>
          </cell>
          <cell r="C1507" t="str">
            <v>m</v>
          </cell>
          <cell r="D1507" t="str">
            <v>6.76</v>
          </cell>
          <cell r="E1507" t="str">
            <v>7.41</v>
          </cell>
          <cell r="F1507" t="str">
            <v>14.17</v>
          </cell>
        </row>
        <row r="1508">
          <cell r="A1508" t="str">
            <v>390211</v>
          </cell>
          <cell r="B1508" t="str">
            <v>Cabo de cobre em  PVC No. 120,0 mm2 - 750 V de isolacao 70o.C</v>
          </cell>
          <cell r="C1508" t="str">
            <v>m</v>
          </cell>
          <cell r="D1508" t="str">
            <v>8.69</v>
          </cell>
          <cell r="E1508" t="str">
            <v>8.76</v>
          </cell>
          <cell r="F1508" t="str">
            <v>17.45</v>
          </cell>
        </row>
        <row r="1509">
          <cell r="A1509" t="str">
            <v>390212</v>
          </cell>
          <cell r="B1509" t="str">
            <v>Cabo de cobre em  PVC No. 150,0 mm2 - 750 V de isolacao 70o.C</v>
          </cell>
          <cell r="C1509" t="str">
            <v>m</v>
          </cell>
          <cell r="D1509" t="str">
            <v>10.72</v>
          </cell>
          <cell r="E1509" t="str">
            <v>10.13</v>
          </cell>
          <cell r="F1509" t="str">
            <v>20.85</v>
          </cell>
        </row>
        <row r="1510">
          <cell r="A1510" t="str">
            <v>390213</v>
          </cell>
          <cell r="B1510" t="str">
            <v>Cabo de cobre em  PVC No. 185,0 mm2 - 750 V de isolacao 70o.C</v>
          </cell>
          <cell r="C1510" t="str">
            <v>m</v>
          </cell>
          <cell r="D1510" t="str">
            <v>13.37</v>
          </cell>
          <cell r="E1510" t="str">
            <v>12.80</v>
          </cell>
          <cell r="F1510" t="str">
            <v>26.17</v>
          </cell>
        </row>
        <row r="1511">
          <cell r="A1511" t="str">
            <v>390214</v>
          </cell>
          <cell r="B1511" t="str">
            <v>Cabo de cobre em  PVC No. 240,0 mm2 - 750 V de isolacao 70o.C</v>
          </cell>
          <cell r="C1511" t="str">
            <v>m</v>
          </cell>
          <cell r="D1511" t="str">
            <v>17.66</v>
          </cell>
          <cell r="E1511" t="str">
            <v>14.16</v>
          </cell>
          <cell r="F1511" t="str">
            <v>31.82</v>
          </cell>
        </row>
        <row r="1512">
          <cell r="A1512" t="str">
            <v>390215</v>
          </cell>
          <cell r="B1512" t="str">
            <v>Cabo de cobre em  PVC No. 300,0 mm2 - 750 V de isolacao 70o.C</v>
          </cell>
          <cell r="C1512" t="str">
            <v>m</v>
          </cell>
          <cell r="D1512" t="str">
            <v>22.44</v>
          </cell>
          <cell r="E1512" t="str">
            <v>13.50</v>
          </cell>
          <cell r="F1512" t="str">
            <v>35.94</v>
          </cell>
        </row>
        <row r="1513">
          <cell r="A1513" t="str">
            <v>390300</v>
          </cell>
          <cell r="B1513" t="str">
            <v>Cabo de cobre em  PVC - 0.6/1KV de isolacao 70o. C</v>
          </cell>
        </row>
        <row r="1514">
          <cell r="A1514" t="str">
            <v>390302</v>
          </cell>
          <cell r="B1514" t="str">
            <v>Cabo de cobre em  PVC No. 4,0 mm2 - 0,6/1KV de isolacao 70o.C</v>
          </cell>
          <cell r="C1514" t="str">
            <v>m</v>
          </cell>
          <cell r="D1514" t="str">
            <v>0.47</v>
          </cell>
          <cell r="E1514" t="str">
            <v>0.37</v>
          </cell>
          <cell r="F1514" t="str">
            <v>0.84</v>
          </cell>
        </row>
        <row r="1515">
          <cell r="A1515" t="str">
            <v>390303</v>
          </cell>
          <cell r="B1515" t="str">
            <v>Cabo de cobre em  PVC No. 6,0 mm2 - 0,6/1KV de isolacao 70o.C</v>
          </cell>
          <cell r="C1515" t="str">
            <v>m</v>
          </cell>
          <cell r="D1515" t="str">
            <v>0.64</v>
          </cell>
          <cell r="E1515" t="str">
            <v>0.66</v>
          </cell>
          <cell r="F1515" t="str">
            <v>1.30</v>
          </cell>
        </row>
        <row r="1516">
          <cell r="A1516" t="str">
            <v>390304</v>
          </cell>
          <cell r="B1516" t="str">
            <v>Cabo de cobre em  PVC No. 10,0 mm2 - 0,6/1KV de isolacao 70o.C</v>
          </cell>
          <cell r="C1516" t="str">
            <v>m</v>
          </cell>
          <cell r="D1516" t="str">
            <v>0.96</v>
          </cell>
          <cell r="E1516" t="str">
            <v>0.99</v>
          </cell>
          <cell r="F1516" t="str">
            <v>1.95</v>
          </cell>
        </row>
        <row r="1517">
          <cell r="A1517" t="str">
            <v>390305</v>
          </cell>
          <cell r="B1517" t="str">
            <v>Cabo de cobre em  PVC No. 16,0 mm2 - 0,6/1KV de isolacao 70o.C</v>
          </cell>
          <cell r="C1517" t="str">
            <v>m</v>
          </cell>
          <cell r="D1517" t="str">
            <v>1.49</v>
          </cell>
          <cell r="E1517" t="str">
            <v>1.94</v>
          </cell>
          <cell r="F1517" t="str">
            <v>3.43</v>
          </cell>
        </row>
        <row r="1518">
          <cell r="A1518" t="str">
            <v>390306</v>
          </cell>
          <cell r="B1518" t="str">
            <v>Cabo de cobre em  PVC No. 25,0 mm2 - 0,6/1KV de isolacao 70o.C</v>
          </cell>
          <cell r="C1518" t="str">
            <v>m</v>
          </cell>
          <cell r="D1518" t="str">
            <v>2.30</v>
          </cell>
          <cell r="E1518" t="str">
            <v>3.22</v>
          </cell>
          <cell r="F1518" t="str">
            <v>5.52</v>
          </cell>
        </row>
        <row r="1519">
          <cell r="A1519" t="str">
            <v>390307</v>
          </cell>
          <cell r="B1519" t="str">
            <v>Cabo de cobre em  PVC No. 35,0 mm2 - 0,6/1KV de isolacao 70o.C</v>
          </cell>
          <cell r="C1519" t="str">
            <v>m</v>
          </cell>
          <cell r="D1519" t="str">
            <v>3.12</v>
          </cell>
          <cell r="E1519" t="str">
            <v>4.70</v>
          </cell>
          <cell r="F1519" t="str">
            <v>7.82</v>
          </cell>
        </row>
        <row r="1520">
          <cell r="A1520" t="str">
            <v>390308</v>
          </cell>
          <cell r="B1520" t="str">
            <v>Cabo de cobre em  PVC No. 50,0 mm2 - 0,6/1KV de isolacao 70o.C</v>
          </cell>
          <cell r="C1520" t="str">
            <v>m</v>
          </cell>
          <cell r="D1520" t="str">
            <v>4.19</v>
          </cell>
          <cell r="E1520" t="str">
            <v>5.38</v>
          </cell>
          <cell r="F1520" t="str">
            <v>9.57</v>
          </cell>
        </row>
        <row r="1521">
          <cell r="A1521" t="str">
            <v>390309</v>
          </cell>
          <cell r="B1521" t="str">
            <v>Cabo de cobre em  PVC No. 70,0 mm2 - 0,6/1KV de isolacao 70o.C</v>
          </cell>
          <cell r="C1521" t="str">
            <v>m</v>
          </cell>
          <cell r="D1521" t="str">
            <v>5.57</v>
          </cell>
          <cell r="E1521" t="str">
            <v>6.75</v>
          </cell>
          <cell r="F1521" t="str">
            <v>12.32</v>
          </cell>
        </row>
        <row r="1522">
          <cell r="A1522" t="str">
            <v>390310</v>
          </cell>
          <cell r="B1522" t="str">
            <v>Cabo de cobre em  PVC No. 95,0 mm2 - 0,6/1KV de isolacao 70o.C</v>
          </cell>
          <cell r="C1522" t="str">
            <v>m</v>
          </cell>
          <cell r="D1522" t="str">
            <v>9.36</v>
          </cell>
          <cell r="E1522" t="str">
            <v>8.76</v>
          </cell>
          <cell r="F1522" t="str">
            <v>18.12</v>
          </cell>
        </row>
        <row r="1523">
          <cell r="A1523" t="str">
            <v>390311</v>
          </cell>
          <cell r="B1523" t="str">
            <v>Cabo de cobre em  PVC No. 120,0 mm2 - 0,6/1KV de isolacao 70o.C</v>
          </cell>
          <cell r="C1523" t="str">
            <v>m</v>
          </cell>
          <cell r="D1523" t="str">
            <v>10.11</v>
          </cell>
          <cell r="E1523" t="str">
            <v>10.13</v>
          </cell>
          <cell r="F1523" t="str">
            <v>20.24</v>
          </cell>
        </row>
        <row r="1524">
          <cell r="A1524" t="str">
            <v>390312</v>
          </cell>
          <cell r="B1524" t="str">
            <v>Cabo de cobre em  PVC No. 150,0 mm2 - 0,6/1KV de isolacao 70o.C</v>
          </cell>
          <cell r="C1524" t="str">
            <v>m</v>
          </cell>
          <cell r="D1524" t="str">
            <v>12.46</v>
          </cell>
          <cell r="E1524" t="str">
            <v>11.45</v>
          </cell>
          <cell r="F1524" t="str">
            <v>23.91</v>
          </cell>
        </row>
        <row r="1525">
          <cell r="A1525" t="str">
            <v>390313</v>
          </cell>
          <cell r="B1525" t="str">
            <v>Cabo de cobre em  PVC No. 185,0 mm2 - 0,6/1KV de isolacao 70o.C</v>
          </cell>
          <cell r="C1525" t="str">
            <v>m</v>
          </cell>
          <cell r="D1525" t="str">
            <v>15.55</v>
          </cell>
          <cell r="E1525" t="str">
            <v>13.50</v>
          </cell>
          <cell r="F1525" t="str">
            <v>29.05</v>
          </cell>
        </row>
        <row r="1526">
          <cell r="A1526" t="str">
            <v>390314</v>
          </cell>
          <cell r="B1526" t="str">
            <v>Cabo de cobre em  PVC No. 240,0 mm2 - 0,6/1KV de isolacao 70o.C</v>
          </cell>
          <cell r="C1526" t="str">
            <v>m</v>
          </cell>
          <cell r="D1526" t="str">
            <v>20.61</v>
          </cell>
          <cell r="E1526" t="str">
            <v>14.83</v>
          </cell>
          <cell r="F1526" t="str">
            <v>35.44</v>
          </cell>
        </row>
        <row r="1527">
          <cell r="A1527" t="str">
            <v>390315</v>
          </cell>
          <cell r="B1527" t="str">
            <v>Cabo de cobre em  PVC No. 300,0 mm2 - 0,6/1KV de isolacao 70o.C</v>
          </cell>
          <cell r="C1527" t="str">
            <v>m</v>
          </cell>
          <cell r="D1527" t="str">
            <v>27.06</v>
          </cell>
          <cell r="E1527" t="str">
            <v>16.88</v>
          </cell>
          <cell r="F1527" t="str">
            <v>43.94</v>
          </cell>
        </row>
        <row r="1528">
          <cell r="A1528" t="str">
            <v>390400</v>
          </cell>
          <cell r="B1528" t="str">
            <v>Cabo de cobre nu</v>
          </cell>
        </row>
        <row r="1529">
          <cell r="A1529" t="str">
            <v>390405</v>
          </cell>
          <cell r="B1529" t="str">
            <v>Cabo de cobre nu No. 16,0mm2</v>
          </cell>
          <cell r="C1529" t="str">
            <v>m</v>
          </cell>
          <cell r="D1529" t="str">
            <v>1.06</v>
          </cell>
          <cell r="E1529" t="str">
            <v>1.32</v>
          </cell>
          <cell r="F1529" t="str">
            <v>2.38</v>
          </cell>
        </row>
        <row r="1530">
          <cell r="A1530" t="str">
            <v>390406</v>
          </cell>
          <cell r="B1530" t="str">
            <v>Cabo de cobre nu No. 25,0mm2</v>
          </cell>
          <cell r="C1530" t="str">
            <v>m</v>
          </cell>
          <cell r="D1530" t="str">
            <v>1.62</v>
          </cell>
          <cell r="E1530" t="str">
            <v>1.32</v>
          </cell>
          <cell r="F1530" t="str">
            <v>2.94</v>
          </cell>
        </row>
        <row r="1531">
          <cell r="A1531" t="str">
            <v>390407</v>
          </cell>
          <cell r="B1531" t="str">
            <v>Cabo de cobre nu No. 35,0mm2</v>
          </cell>
          <cell r="C1531" t="str">
            <v>m</v>
          </cell>
          <cell r="D1531" t="str">
            <v>2.23</v>
          </cell>
          <cell r="E1531" t="str">
            <v>1.32</v>
          </cell>
          <cell r="F1531" t="str">
            <v>3.55</v>
          </cell>
        </row>
        <row r="1532">
          <cell r="A1532" t="str">
            <v>390408</v>
          </cell>
          <cell r="B1532" t="str">
            <v>Cabo de cobre nu No. 50,0mm2</v>
          </cell>
          <cell r="C1532" t="str">
            <v>m</v>
          </cell>
          <cell r="D1532" t="str">
            <v>3.15</v>
          </cell>
          <cell r="E1532" t="str">
            <v>1.32</v>
          </cell>
          <cell r="F1532" t="str">
            <v>4.47</v>
          </cell>
        </row>
        <row r="1533">
          <cell r="A1533" t="str">
            <v>390500</v>
          </cell>
          <cell r="B1533" t="str">
            <v>Cabo seco tripolar (thv-sintenax) 8,7/15KV para 70o. C</v>
          </cell>
        </row>
        <row r="1534">
          <cell r="A1534" t="str">
            <v>390505</v>
          </cell>
          <cell r="B1534" t="str">
            <v>Cabo tripolar (thv sintenax) 3 x No. 16,0mm2  8,7/15KV 70o.C</v>
          </cell>
          <cell r="C1534" t="str">
            <v>m</v>
          </cell>
          <cell r="D1534" t="str">
            <v>46.82</v>
          </cell>
          <cell r="E1534" t="str">
            <v>3.75</v>
          </cell>
          <cell r="F1534" t="str">
            <v>50.57</v>
          </cell>
        </row>
        <row r="1535">
          <cell r="A1535" t="str">
            <v>390506</v>
          </cell>
          <cell r="B1535" t="str">
            <v>Cabo tripolar (thv sintenax) 3 x No. 25,0mm2  8,7/15KV 70o.C</v>
          </cell>
          <cell r="C1535" t="str">
            <v>m</v>
          </cell>
          <cell r="D1535" t="str">
            <v>52.04</v>
          </cell>
          <cell r="E1535" t="str">
            <v>5.00</v>
          </cell>
          <cell r="F1535" t="str">
            <v>57.04</v>
          </cell>
        </row>
        <row r="1536">
          <cell r="A1536" t="str">
            <v>390507</v>
          </cell>
          <cell r="B1536" t="str">
            <v>Cabo tripolar (thv sintenax) 3 x No. 35,0mm2  8,7/15KV 70o.C</v>
          </cell>
          <cell r="C1536" t="str">
            <v>m</v>
          </cell>
          <cell r="D1536" t="str">
            <v>60.21</v>
          </cell>
          <cell r="E1536" t="str">
            <v>6.28</v>
          </cell>
          <cell r="F1536" t="str">
            <v>66.49</v>
          </cell>
        </row>
        <row r="1537">
          <cell r="A1537" t="str">
            <v>390600</v>
          </cell>
          <cell r="B1537" t="str">
            <v>Cabo seco unipolar (thv-sintenax) 8,7/15KV para 70o. C</v>
          </cell>
        </row>
        <row r="1538">
          <cell r="A1538" t="str">
            <v>390605</v>
          </cell>
          <cell r="B1538" t="str">
            <v>Cabo unipolar (thv sintenax) 1 x No. 16,0mm2  8,7/15KV 70o.C</v>
          </cell>
          <cell r="C1538" t="str">
            <v>m</v>
          </cell>
          <cell r="D1538" t="str">
            <v>15.93</v>
          </cell>
          <cell r="E1538" t="str">
            <v>2.49</v>
          </cell>
          <cell r="F1538" t="str">
            <v>18.42</v>
          </cell>
        </row>
        <row r="1539">
          <cell r="A1539" t="str">
            <v>390606</v>
          </cell>
          <cell r="B1539" t="str">
            <v>Cabo unipolar (thv sintenax) 1 x No. 25,0mm2  8,7/15KV 70o.C</v>
          </cell>
          <cell r="C1539" t="str">
            <v>m</v>
          </cell>
          <cell r="D1539" t="str">
            <v>17.58</v>
          </cell>
          <cell r="E1539" t="str">
            <v>3.75</v>
          </cell>
          <cell r="F1539" t="str">
            <v>21.33</v>
          </cell>
        </row>
        <row r="1540">
          <cell r="A1540" t="str">
            <v>390607</v>
          </cell>
          <cell r="B1540" t="str">
            <v>Cabo unipolar (thv sintenax) 1 x No. 35,0mm2  8,7/15KV 70o.C</v>
          </cell>
          <cell r="C1540" t="str">
            <v>m</v>
          </cell>
          <cell r="D1540" t="str">
            <v>20.02</v>
          </cell>
          <cell r="E1540" t="str">
            <v>5.00</v>
          </cell>
          <cell r="F1540" t="str">
            <v>25.02</v>
          </cell>
        </row>
        <row r="1541">
          <cell r="A1541" t="str">
            <v>390700</v>
          </cell>
          <cell r="B1541" t="str">
            <v>Cabo de cobre em  EPR - 0,6/1KV de isolacao 90o. C</v>
          </cell>
        </row>
        <row r="1542">
          <cell r="A1542" t="str">
            <v>390702</v>
          </cell>
          <cell r="B1542" t="str">
            <v>Cabo de cobre em   EPR, No. 2,5mm2 - 0,6/1KV 90o.C</v>
          </cell>
          <cell r="C1542" t="str">
            <v>m</v>
          </cell>
          <cell r="D1542" t="str">
            <v>0.36</v>
          </cell>
          <cell r="E1542" t="str">
            <v>0.30</v>
          </cell>
          <cell r="F1542" t="str">
            <v>0.66</v>
          </cell>
        </row>
        <row r="1543">
          <cell r="A1543" t="str">
            <v>390703</v>
          </cell>
          <cell r="B1543" t="str">
            <v>Cabo de cobre em   EPR, No. 4,0mm2 - 0,6/1KV 90o.C</v>
          </cell>
          <cell r="C1543" t="str">
            <v>m</v>
          </cell>
          <cell r="D1543" t="str">
            <v>0.54</v>
          </cell>
          <cell r="E1543" t="str">
            <v>0.37</v>
          </cell>
          <cell r="F1543" t="str">
            <v>0.91</v>
          </cell>
        </row>
        <row r="1544">
          <cell r="A1544" t="str">
            <v>390704</v>
          </cell>
          <cell r="B1544" t="str">
            <v>Cabo de cobre em   EPR, No. 6,0mm2 - 0,6/1KV 90o.C</v>
          </cell>
          <cell r="C1544" t="str">
            <v>m</v>
          </cell>
          <cell r="D1544" t="str">
            <v>0.76</v>
          </cell>
          <cell r="E1544" t="str">
            <v>0.66</v>
          </cell>
          <cell r="F1544" t="str">
            <v>1.42</v>
          </cell>
        </row>
        <row r="1545">
          <cell r="A1545" t="str">
            <v>390705</v>
          </cell>
          <cell r="B1545" t="str">
            <v>Cabo de cobre em   EPR, No. 10,0mm2 - 0,6/1KV 90o.C</v>
          </cell>
          <cell r="C1545" t="str">
            <v>m</v>
          </cell>
          <cell r="D1545" t="str">
            <v>1.16</v>
          </cell>
          <cell r="E1545" t="str">
            <v>0.99</v>
          </cell>
          <cell r="F1545" t="str">
            <v>2.15</v>
          </cell>
        </row>
        <row r="1546">
          <cell r="A1546" t="str">
            <v>390706</v>
          </cell>
          <cell r="B1546" t="str">
            <v>Cabo de cobre em   EPR, No. 16,0mm2 - 0,6/1KV 90o.C</v>
          </cell>
          <cell r="C1546" t="str">
            <v>m</v>
          </cell>
          <cell r="D1546" t="str">
            <v>1.75</v>
          </cell>
          <cell r="E1546" t="str">
            <v>1.94</v>
          </cell>
          <cell r="F1546" t="str">
            <v>3.69</v>
          </cell>
        </row>
        <row r="1547">
          <cell r="A1547" t="str">
            <v>390707</v>
          </cell>
          <cell r="B1547" t="str">
            <v>Cabo de cobre em   EPR, No. 25,0mm2 - 0,6/1KV 90o.C</v>
          </cell>
          <cell r="C1547" t="str">
            <v>m</v>
          </cell>
          <cell r="D1547" t="str">
            <v>2.72</v>
          </cell>
          <cell r="E1547" t="str">
            <v>3.22</v>
          </cell>
          <cell r="F1547" t="str">
            <v>5.94</v>
          </cell>
        </row>
        <row r="1548">
          <cell r="A1548" t="str">
            <v>390708</v>
          </cell>
          <cell r="B1548" t="str">
            <v>Cabo de cobre em   EPR, No. 35,0mm2 - 0,6/1KV 90o.C</v>
          </cell>
          <cell r="C1548" t="str">
            <v>m</v>
          </cell>
          <cell r="D1548" t="str">
            <v>3.67</v>
          </cell>
          <cell r="E1548" t="str">
            <v>4.70</v>
          </cell>
          <cell r="F1548" t="str">
            <v>8.37</v>
          </cell>
        </row>
        <row r="1549">
          <cell r="A1549" t="str">
            <v>390709</v>
          </cell>
          <cell r="B1549" t="str">
            <v>Cabo de cobre em   EPR, No. 50,0mm2 - 0,6/1KV 90o.C</v>
          </cell>
          <cell r="C1549" t="str">
            <v>m</v>
          </cell>
          <cell r="D1549" t="str">
            <v>4.95</v>
          </cell>
          <cell r="E1549" t="str">
            <v>5.38</v>
          </cell>
          <cell r="F1549" t="str">
            <v>10.33</v>
          </cell>
        </row>
        <row r="1550">
          <cell r="A1550" t="str">
            <v>390710</v>
          </cell>
          <cell r="B1550" t="str">
            <v>Cabo de cobre em   EPR, No. 70,0mm2 - 0,6/1KV 90o.C</v>
          </cell>
          <cell r="C1550" t="str">
            <v>m</v>
          </cell>
          <cell r="D1550" t="str">
            <v>6.95</v>
          </cell>
          <cell r="E1550" t="str">
            <v>6.75</v>
          </cell>
          <cell r="F1550" t="str">
            <v>13.70</v>
          </cell>
        </row>
        <row r="1551">
          <cell r="A1551" t="str">
            <v>390711</v>
          </cell>
          <cell r="B1551" t="str">
            <v>Cabo de cobre em   EPR, No. 95,0mm2 - 0,6/1KV 90o.C</v>
          </cell>
          <cell r="C1551" t="str">
            <v>m</v>
          </cell>
          <cell r="D1551" t="str">
            <v>9.57</v>
          </cell>
          <cell r="E1551" t="str">
            <v>8.76</v>
          </cell>
          <cell r="F1551" t="str">
            <v>18.33</v>
          </cell>
        </row>
        <row r="1552">
          <cell r="A1552" t="str">
            <v>390712</v>
          </cell>
          <cell r="B1552" t="str">
            <v>Cabo de cobre em   EPR, No. 120,0mm2 - 0,6/1KV 90o.C</v>
          </cell>
          <cell r="C1552" t="str">
            <v>m</v>
          </cell>
          <cell r="D1552" t="str">
            <v>11.95</v>
          </cell>
          <cell r="E1552" t="str">
            <v>10.13</v>
          </cell>
          <cell r="F1552" t="str">
            <v>22.08</v>
          </cell>
        </row>
        <row r="1553">
          <cell r="A1553" t="str">
            <v>390713</v>
          </cell>
          <cell r="B1553" t="str">
            <v>Cabo de cobre em   EPR, No. 150,0mm2 - 0,6/1KV 90o.C</v>
          </cell>
          <cell r="C1553" t="str">
            <v>m</v>
          </cell>
          <cell r="D1553" t="str">
            <v>14.74</v>
          </cell>
          <cell r="E1553" t="str">
            <v>11.45</v>
          </cell>
          <cell r="F1553" t="str">
            <v>26.19</v>
          </cell>
        </row>
        <row r="1554">
          <cell r="A1554" t="str">
            <v>390714</v>
          </cell>
          <cell r="B1554" t="str">
            <v>Cabo de cobre em   EPR, No. 185,0mm2 - 0,6/1KV 90o.C</v>
          </cell>
          <cell r="C1554" t="str">
            <v>m</v>
          </cell>
          <cell r="D1554" t="str">
            <v>18.40</v>
          </cell>
          <cell r="E1554" t="str">
            <v>13.50</v>
          </cell>
          <cell r="F1554" t="str">
            <v>31.90</v>
          </cell>
        </row>
        <row r="1555">
          <cell r="A1555" t="str">
            <v>390715</v>
          </cell>
          <cell r="B1555" t="str">
            <v>Cabo de cobre em   EPR, No. 240,0mm2 - 0,6/1KV 90o.C</v>
          </cell>
          <cell r="C1555" t="str">
            <v>m</v>
          </cell>
          <cell r="D1555" t="str">
            <v>24.39</v>
          </cell>
          <cell r="E1555" t="str">
            <v>14.83</v>
          </cell>
          <cell r="F1555" t="str">
            <v>39.22</v>
          </cell>
        </row>
        <row r="1556">
          <cell r="A1556" t="str">
            <v>390716</v>
          </cell>
          <cell r="B1556" t="str">
            <v>Cabo de cobre em   EPR, No. 300,0mm2 - 0,6/1KV 90o.C</v>
          </cell>
          <cell r="C1556" t="str">
            <v>m</v>
          </cell>
          <cell r="D1556" t="str">
            <v>30.51</v>
          </cell>
          <cell r="E1556" t="str">
            <v>16.88</v>
          </cell>
          <cell r="F1556" t="str">
            <v>47.39</v>
          </cell>
        </row>
        <row r="1557">
          <cell r="A1557" t="str">
            <v>390800</v>
          </cell>
          <cell r="B1557" t="str">
            <v>Cabo de cobre tripolar em   EPR, - 0,6/1KV de isolacao 90o. C</v>
          </cell>
        </row>
        <row r="1558">
          <cell r="A1558" t="str">
            <v>390802</v>
          </cell>
          <cell r="B1558" t="str">
            <v>Cabo de  cobre em   EPR 3 x No.2,5 - 0,6/1KV 90o.C</v>
          </cell>
          <cell r="C1558" t="str">
            <v>m</v>
          </cell>
          <cell r="D1558" t="str">
            <v>1.20</v>
          </cell>
          <cell r="E1558" t="str">
            <v>0.99</v>
          </cell>
          <cell r="F1558" t="str">
            <v>2.19</v>
          </cell>
        </row>
        <row r="1559">
          <cell r="A1559" t="str">
            <v>390803</v>
          </cell>
          <cell r="B1559" t="str">
            <v>Cabo de  cobre em   EPR 3 x No.4,0 - 0,6/1KV 90o.C</v>
          </cell>
          <cell r="C1559" t="str">
            <v>m</v>
          </cell>
          <cell r="D1559" t="str">
            <v>1.85</v>
          </cell>
          <cell r="E1559" t="str">
            <v>1.19</v>
          </cell>
          <cell r="F1559" t="str">
            <v>3.04</v>
          </cell>
        </row>
        <row r="1560">
          <cell r="A1560" t="str">
            <v>390804</v>
          </cell>
          <cell r="B1560" t="str">
            <v>Cabo de  cobre em   EPR 3 x No.6,0 - 0,6/1KV 90o.C</v>
          </cell>
          <cell r="C1560" t="str">
            <v>m</v>
          </cell>
          <cell r="D1560" t="str">
            <v>2.56</v>
          </cell>
          <cell r="E1560" t="str">
            <v>2.00</v>
          </cell>
          <cell r="F1560" t="str">
            <v>4.56</v>
          </cell>
        </row>
        <row r="1561">
          <cell r="A1561" t="str">
            <v>390805</v>
          </cell>
          <cell r="B1561" t="str">
            <v>Cabo de  cobre em   EPR 3 x No.10,0 - 0,6/1KV 90o.C</v>
          </cell>
          <cell r="C1561" t="str">
            <v>m</v>
          </cell>
          <cell r="D1561" t="str">
            <v>3.89</v>
          </cell>
          <cell r="E1561" t="str">
            <v>3.02</v>
          </cell>
          <cell r="F1561" t="str">
            <v>6.91</v>
          </cell>
        </row>
        <row r="1562">
          <cell r="A1562" t="str">
            <v>390806</v>
          </cell>
          <cell r="B1562" t="str">
            <v>Cabo de  cobre em   EPR 3 x No.16,0 - 0,6/1KV  90o.C</v>
          </cell>
          <cell r="C1562" t="str">
            <v>m</v>
          </cell>
          <cell r="D1562" t="str">
            <v>6.00</v>
          </cell>
          <cell r="E1562" t="str">
            <v>5.84</v>
          </cell>
          <cell r="F1562" t="str">
            <v>11.84</v>
          </cell>
        </row>
        <row r="1563">
          <cell r="A1563" t="str">
            <v>390807</v>
          </cell>
          <cell r="B1563" t="str">
            <v>Cabo de  cobre em   EPR 3 x No.25,0 - 0,6/1KV  90o.C</v>
          </cell>
          <cell r="C1563" t="str">
            <v>m</v>
          </cell>
          <cell r="D1563" t="str">
            <v>9.16</v>
          </cell>
          <cell r="E1563" t="str">
            <v>9.71</v>
          </cell>
          <cell r="F1563" t="str">
            <v>18.87</v>
          </cell>
        </row>
        <row r="1564">
          <cell r="A1564" t="str">
            <v>390808</v>
          </cell>
          <cell r="B1564" t="str">
            <v>Cabo de  cobre em   EPR 3 x No.35,0 - 0,6/1KV  90o.C</v>
          </cell>
          <cell r="C1564" t="str">
            <v>m</v>
          </cell>
          <cell r="D1564" t="str">
            <v>12.33</v>
          </cell>
          <cell r="E1564" t="str">
            <v>14.16</v>
          </cell>
          <cell r="F1564" t="str">
            <v>26.49</v>
          </cell>
        </row>
        <row r="1565">
          <cell r="A1565" t="str">
            <v>390900</v>
          </cell>
          <cell r="B1565" t="str">
            <v>Conectores</v>
          </cell>
        </row>
        <row r="1566">
          <cell r="A1566" t="str">
            <v>390902</v>
          </cell>
          <cell r="B1566" t="str">
            <v>Conector split-bolt para cabo de 25mm2, latao, simples</v>
          </cell>
          <cell r="C1566" t="str">
            <v>un</v>
          </cell>
          <cell r="D1566" t="str">
            <v>0.98</v>
          </cell>
          <cell r="E1566" t="str">
            <v>0.66</v>
          </cell>
          <cell r="F1566" t="str">
            <v>1.64</v>
          </cell>
        </row>
        <row r="1567">
          <cell r="A1567" t="str">
            <v>390904</v>
          </cell>
          <cell r="B1567" t="str">
            <v>Conector split-bolt para cabo de 35mm2, latao, simples</v>
          </cell>
          <cell r="C1567" t="str">
            <v>un</v>
          </cell>
          <cell r="D1567" t="str">
            <v>1.22</v>
          </cell>
          <cell r="E1567" t="str">
            <v>0.66</v>
          </cell>
          <cell r="F1567" t="str">
            <v>1.88</v>
          </cell>
        </row>
        <row r="1568">
          <cell r="A1568" t="str">
            <v>390906</v>
          </cell>
          <cell r="B1568" t="str">
            <v>Conector split-bolt para cabo de 50mm2, latao, simples</v>
          </cell>
          <cell r="C1568" t="str">
            <v>un</v>
          </cell>
          <cell r="D1568" t="str">
            <v>1.66</v>
          </cell>
          <cell r="E1568" t="str">
            <v>0.66</v>
          </cell>
          <cell r="F1568" t="str">
            <v>2.32</v>
          </cell>
        </row>
        <row r="1569">
          <cell r="A1569" t="str">
            <v>390908</v>
          </cell>
          <cell r="B1569" t="str">
            <v>Conector split-bolt para cabo de 70mm2, latao, simples</v>
          </cell>
          <cell r="C1569" t="str">
            <v>un</v>
          </cell>
          <cell r="D1569" t="str">
            <v>2.55</v>
          </cell>
          <cell r="E1569" t="str">
            <v>0.66</v>
          </cell>
          <cell r="F1569" t="str">
            <v>3.21</v>
          </cell>
        </row>
        <row r="1570">
          <cell r="A1570" t="str">
            <v>390910</v>
          </cell>
          <cell r="B1570" t="str">
            <v>Conector split-bolt para cabo de 25mm2, latao, com rabicho</v>
          </cell>
          <cell r="C1570" t="str">
            <v>un</v>
          </cell>
          <cell r="D1570" t="str">
            <v>2.02</v>
          </cell>
          <cell r="E1570" t="str">
            <v>0.66</v>
          </cell>
          <cell r="F1570" t="str">
            <v>2.68</v>
          </cell>
        </row>
        <row r="1571">
          <cell r="A1571" t="str">
            <v>390912</v>
          </cell>
          <cell r="B1571" t="str">
            <v>Conector split-bolt para cabo de 35mm2, latao, com rabicho</v>
          </cell>
          <cell r="C1571" t="str">
            <v>un</v>
          </cell>
          <cell r="D1571" t="str">
            <v>2.67</v>
          </cell>
          <cell r="E1571" t="str">
            <v>0.66</v>
          </cell>
          <cell r="F1571" t="str">
            <v>3.33</v>
          </cell>
        </row>
        <row r="1572">
          <cell r="A1572" t="str">
            <v>390914</v>
          </cell>
          <cell r="B1572" t="str">
            <v>Conector split-bolt para cabo de 50mm2, latao, com rabicho</v>
          </cell>
          <cell r="C1572" t="str">
            <v>un</v>
          </cell>
          <cell r="D1572" t="str">
            <v>3.43</v>
          </cell>
          <cell r="E1572" t="str">
            <v>0.66</v>
          </cell>
          <cell r="F1572" t="str">
            <v>4.09</v>
          </cell>
        </row>
        <row r="1573">
          <cell r="A1573" t="str">
            <v>390916</v>
          </cell>
          <cell r="B1573" t="str">
            <v>Conector split-bolt para cabo de 70mm2, latao, com rabicho</v>
          </cell>
          <cell r="C1573" t="str">
            <v>un</v>
          </cell>
          <cell r="D1573" t="str">
            <v>5.81</v>
          </cell>
          <cell r="E1573" t="str">
            <v>0.66</v>
          </cell>
          <cell r="F1573" t="str">
            <v>6.47</v>
          </cell>
        </row>
        <row r="1574">
          <cell r="A1574" t="str">
            <v>390918</v>
          </cell>
          <cell r="B1574" t="str">
            <v>Conector para ligacao entre haste e o cabo de aterramento</v>
          </cell>
          <cell r="C1574" t="str">
            <v>un</v>
          </cell>
          <cell r="D1574" t="str">
            <v>2.03</v>
          </cell>
          <cell r="E1574" t="str">
            <v>0.66</v>
          </cell>
          <cell r="F1574" t="str">
            <v>2.69</v>
          </cell>
        </row>
        <row r="1575">
          <cell r="A1575" t="str">
            <v>391000</v>
          </cell>
          <cell r="B1575" t="str">
            <v>Terminais de pressao</v>
          </cell>
        </row>
        <row r="1576">
          <cell r="A1576" t="str">
            <v>391012</v>
          </cell>
          <cell r="B1576" t="str">
            <v>Terminal de pressao para cabo No. 25 mm2</v>
          </cell>
          <cell r="C1576" t="str">
            <v>un</v>
          </cell>
          <cell r="D1576" t="str">
            <v>0.67</v>
          </cell>
          <cell r="E1576" t="str">
            <v>2.00</v>
          </cell>
          <cell r="F1576" t="str">
            <v>2.67</v>
          </cell>
        </row>
        <row r="1577">
          <cell r="A1577" t="str">
            <v>391002</v>
          </cell>
          <cell r="B1577" t="str">
            <v>Terminal de pressao para cabo No. 4 mm2</v>
          </cell>
          <cell r="C1577" t="str">
            <v>un</v>
          </cell>
          <cell r="D1577" t="str">
            <v>0.56</v>
          </cell>
          <cell r="E1577" t="str">
            <v>0.99</v>
          </cell>
          <cell r="F1577" t="str">
            <v>1.55</v>
          </cell>
        </row>
        <row r="1578">
          <cell r="A1578" t="str">
            <v>400000</v>
          </cell>
          <cell r="B1578" t="str">
            <v>Eletrica, distribuicao de forca e comando</v>
          </cell>
        </row>
        <row r="1579">
          <cell r="A1579" t="str">
            <v>400400</v>
          </cell>
          <cell r="B1579" t="str">
            <v>Tomadas</v>
          </cell>
        </row>
        <row r="1580">
          <cell r="A1580" t="str">
            <v>400402</v>
          </cell>
          <cell r="B1580" t="str">
            <v>Tomada universal 2P+T, 15A - 125V/250V - com placa</v>
          </cell>
          <cell r="C1580" t="str">
            <v>un</v>
          </cell>
          <cell r="D1580" t="str">
            <v>4.47</v>
          </cell>
          <cell r="E1580" t="str">
            <v>2.00</v>
          </cell>
          <cell r="F1580" t="str">
            <v>6.47</v>
          </cell>
        </row>
        <row r="1581">
          <cell r="A1581" t="str">
            <v>400404</v>
          </cell>
          <cell r="B1581" t="str">
            <v>Tomada universal 2P - 10A/250V - com placa</v>
          </cell>
          <cell r="C1581" t="str">
            <v>un</v>
          </cell>
          <cell r="D1581" t="str">
            <v>3.12</v>
          </cell>
          <cell r="E1581" t="str">
            <v>1.67</v>
          </cell>
          <cell r="F1581" t="str">
            <v>4.79</v>
          </cell>
        </row>
        <row r="1582">
          <cell r="A1582" t="str">
            <v>400408</v>
          </cell>
          <cell r="B1582" t="str">
            <v>Tomada para telefone 4P - padrao telebras</v>
          </cell>
          <cell r="C1582" t="str">
            <v>un</v>
          </cell>
          <cell r="D1582" t="str">
            <v>5.91</v>
          </cell>
          <cell r="E1582" t="str">
            <v>2.00</v>
          </cell>
          <cell r="F1582" t="str">
            <v>7.91</v>
          </cell>
        </row>
        <row r="1583">
          <cell r="A1583" t="str">
            <v>400410</v>
          </cell>
          <cell r="B1583" t="str">
            <v>Conjunto de duas tomadas 2x2P, universal 10A/250V - com placa</v>
          </cell>
          <cell r="C1583" t="str">
            <v>un</v>
          </cell>
          <cell r="D1583" t="str">
            <v>4.57</v>
          </cell>
          <cell r="E1583" t="str">
            <v>2.00</v>
          </cell>
          <cell r="F1583" t="str">
            <v>6.57</v>
          </cell>
        </row>
        <row r="1584">
          <cell r="A1584" t="str">
            <v>401000</v>
          </cell>
          <cell r="B1584" t="str">
            <v>Contator</v>
          </cell>
        </row>
        <row r="1585">
          <cell r="A1585" t="str">
            <v>401002</v>
          </cell>
          <cell r="B1585" t="str">
            <v>Contator de potencia 220V/60Hz - 2na+2nf - 9a</v>
          </cell>
          <cell r="C1585" t="str">
            <v>un</v>
          </cell>
          <cell r="D1585" t="str">
            <v>39.33</v>
          </cell>
          <cell r="E1585" t="str">
            <v>3.37</v>
          </cell>
          <cell r="F1585" t="str">
            <v>42.70</v>
          </cell>
        </row>
        <row r="1586">
          <cell r="A1586" t="str">
            <v>401004</v>
          </cell>
          <cell r="B1586" t="str">
            <v>Contator de potencia 220V/60Hz - 2na+2nf - 12a</v>
          </cell>
          <cell r="C1586" t="str">
            <v>un</v>
          </cell>
          <cell r="D1586" t="str">
            <v>41.30</v>
          </cell>
          <cell r="E1586" t="str">
            <v>3.37</v>
          </cell>
          <cell r="F1586" t="str">
            <v>44.67</v>
          </cell>
        </row>
        <row r="1587">
          <cell r="A1587" t="str">
            <v>401006</v>
          </cell>
          <cell r="B1587" t="str">
            <v>Contator de potencia 220V/60Hz - 2na+2nf - 16a</v>
          </cell>
          <cell r="C1587" t="str">
            <v>un</v>
          </cell>
          <cell r="D1587" t="str">
            <v>45.30</v>
          </cell>
          <cell r="E1587" t="str">
            <v>3.37</v>
          </cell>
          <cell r="F1587" t="str">
            <v>48.67</v>
          </cell>
        </row>
        <row r="1588">
          <cell r="A1588" t="str">
            <v>401008</v>
          </cell>
          <cell r="B1588" t="str">
            <v>Contator de potencia 220V/60Hz - 2na+2nf - 22a</v>
          </cell>
          <cell r="C1588" t="str">
            <v>un</v>
          </cell>
          <cell r="D1588" t="str">
            <v>54.73</v>
          </cell>
          <cell r="E1588" t="str">
            <v>3.37</v>
          </cell>
          <cell r="F1588" t="str">
            <v>58.10</v>
          </cell>
        </row>
        <row r="1589">
          <cell r="A1589" t="str">
            <v>401010</v>
          </cell>
          <cell r="B1589" t="str">
            <v>Contator de potencia 220V/60Hz - 2na+2nf - 32a</v>
          </cell>
          <cell r="C1589" t="str">
            <v>un</v>
          </cell>
          <cell r="D1589" t="str">
            <v>84.26</v>
          </cell>
          <cell r="E1589" t="str">
            <v>3.37</v>
          </cell>
          <cell r="F1589" t="str">
            <v>87.63</v>
          </cell>
        </row>
        <row r="1590">
          <cell r="A1590" t="str">
            <v>401012</v>
          </cell>
          <cell r="B1590" t="str">
            <v>Contator de potencia 220V/60Hz - 2na+2nf - 38a</v>
          </cell>
          <cell r="C1590" t="str">
            <v>un</v>
          </cell>
          <cell r="D1590" t="str">
            <v>113.90</v>
          </cell>
          <cell r="E1590" t="str">
            <v>3.37</v>
          </cell>
          <cell r="F1590" t="str">
            <v>117.27</v>
          </cell>
        </row>
        <row r="1591">
          <cell r="A1591" t="str">
            <v>401100</v>
          </cell>
          <cell r="B1591" t="str">
            <v>Rele</v>
          </cell>
        </row>
        <row r="1592">
          <cell r="A1592" t="str">
            <v>401102</v>
          </cell>
          <cell r="B1592" t="str">
            <v>Rele bimetalico em carga p/acoplamento direto, faixa de ajuste 0,10 ate 12,5a</v>
          </cell>
          <cell r="C1592" t="str">
            <v>un</v>
          </cell>
          <cell r="D1592" t="str">
            <v>29.00</v>
          </cell>
          <cell r="E1592" t="str">
            <v>6.75</v>
          </cell>
          <cell r="F1592" t="str">
            <v>35.75</v>
          </cell>
        </row>
        <row r="1593">
          <cell r="A1593" t="str">
            <v>401104</v>
          </cell>
          <cell r="B1593" t="str">
            <v>Rele de tempo eletronico de  0,06 - 0,6seg.  220V - 50/90Hz</v>
          </cell>
          <cell r="C1593" t="str">
            <v>un</v>
          </cell>
          <cell r="D1593" t="str">
            <v>36.93</v>
          </cell>
          <cell r="E1593" t="str">
            <v>6.75</v>
          </cell>
          <cell r="F1593" t="str">
            <v>43.68</v>
          </cell>
        </row>
        <row r="1594">
          <cell r="A1594" t="str">
            <v>401106</v>
          </cell>
          <cell r="B1594" t="str">
            <v>Rele de tempo eletronico de  0,6 - 6seg.  220V - 50/90Hz</v>
          </cell>
          <cell r="C1594" t="str">
            <v>un</v>
          </cell>
          <cell r="D1594" t="str">
            <v>36.93</v>
          </cell>
          <cell r="E1594" t="str">
            <v>6.75</v>
          </cell>
          <cell r="F1594" t="str">
            <v>43.68</v>
          </cell>
        </row>
        <row r="1595">
          <cell r="A1595" t="str">
            <v>401108</v>
          </cell>
          <cell r="B1595" t="str">
            <v>Rele de tempo eletronico de  2 - 20seg.  220V - 50/90Hz</v>
          </cell>
          <cell r="C1595" t="str">
            <v>un</v>
          </cell>
          <cell r="D1595" t="str">
            <v>36.93</v>
          </cell>
          <cell r="E1595" t="str">
            <v>6.75</v>
          </cell>
          <cell r="F1595" t="str">
            <v>43.68</v>
          </cell>
        </row>
        <row r="1596">
          <cell r="A1596" t="str">
            <v>402000</v>
          </cell>
          <cell r="B1596" t="str">
            <v>Reparos, conservacoes e complementos</v>
          </cell>
        </row>
        <row r="1597">
          <cell r="A1597" t="str">
            <v>402006</v>
          </cell>
          <cell r="B1597" t="str">
            <v>Botao de comando duplo sem sinalizacao</v>
          </cell>
          <cell r="C1597" t="str">
            <v>un</v>
          </cell>
          <cell r="D1597" t="str">
            <v>14.20</v>
          </cell>
          <cell r="E1597" t="str">
            <v>5.38</v>
          </cell>
          <cell r="F1597" t="str">
            <v>19.58</v>
          </cell>
        </row>
        <row r="1598">
          <cell r="A1598" t="str">
            <v>402008</v>
          </cell>
          <cell r="B1598" t="str">
            <v>Botao de rearme de rele-bimetalico</v>
          </cell>
          <cell r="C1598" t="str">
            <v>un</v>
          </cell>
          <cell r="D1598" t="str">
            <v>1.30</v>
          </cell>
          <cell r="E1598" t="str">
            <v>2.00</v>
          </cell>
          <cell r="F1598" t="str">
            <v>3.30</v>
          </cell>
        </row>
        <row r="1599">
          <cell r="A1599" t="str">
            <v>402010</v>
          </cell>
          <cell r="B1599" t="str">
            <v>Botoeira de comando liga-desliga</v>
          </cell>
          <cell r="C1599" t="str">
            <v>un</v>
          </cell>
          <cell r="D1599" t="str">
            <v>23.05</v>
          </cell>
          <cell r="E1599" t="str">
            <v>2.00</v>
          </cell>
          <cell r="F1599" t="str">
            <v>25.05</v>
          </cell>
        </row>
        <row r="1600">
          <cell r="A1600" t="str">
            <v>402012</v>
          </cell>
          <cell r="B1600" t="str">
            <v>Tampa plastica cega de 4"x2"</v>
          </cell>
          <cell r="C1600" t="str">
            <v>un</v>
          </cell>
          <cell r="D1600" t="str">
            <v>0.86</v>
          </cell>
          <cell r="E1600" t="str">
            <v>0.22</v>
          </cell>
          <cell r="F1600" t="str">
            <v>1.08</v>
          </cell>
        </row>
        <row r="1601">
          <cell r="A1601" t="str">
            <v>402014</v>
          </cell>
          <cell r="B1601" t="str">
            <v>Tampa plastica cega de 4"x4"</v>
          </cell>
          <cell r="C1601" t="str">
            <v>un</v>
          </cell>
          <cell r="D1601" t="str">
            <v>2.08</v>
          </cell>
          <cell r="E1601" t="str">
            <v>0.22</v>
          </cell>
          <cell r="F1601" t="str">
            <v>2.30</v>
          </cell>
        </row>
        <row r="1602">
          <cell r="A1602" t="str">
            <v>402016</v>
          </cell>
          <cell r="B1602" t="str">
            <v>Tampa plastica redonda cega de 3"</v>
          </cell>
          <cell r="C1602" t="str">
            <v>un</v>
          </cell>
          <cell r="D1602" t="str">
            <v>0.86</v>
          </cell>
          <cell r="E1602" t="str">
            <v>0.22</v>
          </cell>
          <cell r="F1602" t="str">
            <v>1.08</v>
          </cell>
        </row>
        <row r="1603">
          <cell r="A1603" t="str">
            <v>402018</v>
          </cell>
          <cell r="B1603" t="str">
            <v>Tampa plastica redonda cega de 4"</v>
          </cell>
          <cell r="C1603" t="str">
            <v>un</v>
          </cell>
          <cell r="D1603" t="str">
            <v>2.08</v>
          </cell>
          <cell r="E1603" t="str">
            <v>0.22</v>
          </cell>
          <cell r="F1603" t="str">
            <v>2.30</v>
          </cell>
        </row>
        <row r="1604">
          <cell r="A1604" t="str">
            <v>410000</v>
          </cell>
          <cell r="B1604" t="str">
            <v>Eletrica, iluminacao</v>
          </cell>
        </row>
        <row r="1605">
          <cell r="A1605" t="str">
            <v>410100</v>
          </cell>
          <cell r="B1605" t="str">
            <v>Aparelhos de iluminacao</v>
          </cell>
        </row>
        <row r="1606">
          <cell r="A1606" t="str">
            <v>410180</v>
          </cell>
          <cell r="B1606" t="str">
            <v>Il-09 luminaria para 2 lampadas fluorescentes - 40 w</v>
          </cell>
          <cell r="C1606" t="str">
            <v>un</v>
          </cell>
          <cell r="D1606" t="str">
            <v>26.12</v>
          </cell>
          <cell r="E1606" t="str">
            <v>10.13</v>
          </cell>
          <cell r="F1606" t="str">
            <v>36.25</v>
          </cell>
        </row>
        <row r="1607">
          <cell r="A1607" t="str">
            <v>410181</v>
          </cell>
          <cell r="B1607" t="str">
            <v>Il-10 luminaria para 4 lampadas fluorescentes - 40 w</v>
          </cell>
          <cell r="C1607" t="str">
            <v>un</v>
          </cell>
          <cell r="D1607" t="str">
            <v>55.59</v>
          </cell>
          <cell r="E1607" t="str">
            <v>13.50</v>
          </cell>
          <cell r="F1607" t="str">
            <v>69.09</v>
          </cell>
        </row>
        <row r="1608">
          <cell r="A1608" t="str">
            <v>410182</v>
          </cell>
          <cell r="B1608" t="str">
            <v>Lumin em calha para embutir dif plast lamp fluor 2x40 w</v>
          </cell>
          <cell r="C1608" t="str">
            <v>un</v>
          </cell>
          <cell r="D1608" t="str">
            <v>47.93</v>
          </cell>
          <cell r="E1608" t="str">
            <v>10.13</v>
          </cell>
          <cell r="F1608" t="str">
            <v>58.06</v>
          </cell>
        </row>
        <row r="1609">
          <cell r="A1609" t="str">
            <v>410183</v>
          </cell>
          <cell r="B1609" t="str">
            <v>Lumin em calha para embutir dif plast lamp fluor 4x40 w</v>
          </cell>
          <cell r="C1609" t="str">
            <v>un</v>
          </cell>
          <cell r="D1609" t="str">
            <v>68.29</v>
          </cell>
          <cell r="E1609" t="str">
            <v>13.50</v>
          </cell>
          <cell r="F1609" t="str">
            <v>81.79</v>
          </cell>
        </row>
        <row r="1610">
          <cell r="A1610" t="str">
            <v>410184</v>
          </cell>
          <cell r="B1610" t="str">
            <v>Il-14 refletor com tela para lampada incandescente 300 w</v>
          </cell>
          <cell r="C1610" t="str">
            <v>un</v>
          </cell>
          <cell r="D1610" t="str">
            <v>26.98</v>
          </cell>
          <cell r="E1610" t="str">
            <v>5.38</v>
          </cell>
          <cell r="F1610" t="str">
            <v>32.36</v>
          </cell>
        </row>
        <row r="1611">
          <cell r="A1611" t="str">
            <v>410185</v>
          </cell>
          <cell r="B1611" t="str">
            <v>Il-28 iluminacao autonoma de emergencia</v>
          </cell>
          <cell r="C1611" t="str">
            <v>un</v>
          </cell>
          <cell r="D1611" t="str">
            <v>136.21</v>
          </cell>
          <cell r="E1611" t="str">
            <v>7.41</v>
          </cell>
          <cell r="F1611" t="str">
            <v>143.62</v>
          </cell>
        </row>
        <row r="1612">
          <cell r="A1612" t="str">
            <v>410186</v>
          </cell>
          <cell r="B1612" t="str">
            <v>Plafonier tipo drops com 1 lamp de 60 w</v>
          </cell>
          <cell r="C1612" t="str">
            <v>un</v>
          </cell>
          <cell r="D1612" t="str">
            <v>2.88</v>
          </cell>
          <cell r="E1612" t="str">
            <v>5.38</v>
          </cell>
          <cell r="F1612" t="str">
            <v>8.26</v>
          </cell>
        </row>
        <row r="1613">
          <cell r="A1613" t="str">
            <v>410187</v>
          </cell>
          <cell r="B1613" t="str">
            <v>Plafonier tipo drops com 2 lamps de 60 w</v>
          </cell>
          <cell r="C1613" t="str">
            <v>un</v>
          </cell>
          <cell r="D1613" t="str">
            <v>9.54</v>
          </cell>
          <cell r="E1613" t="str">
            <v>5.38</v>
          </cell>
          <cell r="F1613" t="str">
            <v>14.92</v>
          </cell>
        </row>
        <row r="1614">
          <cell r="A1614" t="str">
            <v>410188</v>
          </cell>
          <cell r="B1614" t="str">
            <v>Il-23 lumi lamp v.merc.1x250w c/poste curvo aco go 3.1/2x</v>
          </cell>
          <cell r="C1614" t="str">
            <v>un</v>
          </cell>
          <cell r="D1614" t="str">
            <v>208.14</v>
          </cell>
          <cell r="E1614" t="str">
            <v>68.70</v>
          </cell>
          <cell r="F1614" t="str">
            <v>276.84</v>
          </cell>
        </row>
        <row r="1615">
          <cell r="A1615" t="str">
            <v>410189</v>
          </cell>
          <cell r="B1615" t="str">
            <v>Il-34 luminaria em poste h=6;00 m c/lamp. de vapor merc.</v>
          </cell>
          <cell r="C1615" t="str">
            <v>un</v>
          </cell>
          <cell r="D1615" t="str">
            <v>441.07</v>
          </cell>
          <cell r="E1615" t="str">
            <v>68.70</v>
          </cell>
          <cell r="F1615" t="str">
            <v>509.77</v>
          </cell>
        </row>
        <row r="1616">
          <cell r="A1616" t="str">
            <v>410200</v>
          </cell>
          <cell r="B1616" t="str">
            <v>Lampadas</v>
          </cell>
        </row>
        <row r="1617">
          <cell r="A1617" t="str">
            <v>410202</v>
          </cell>
          <cell r="B1617" t="str">
            <v>Lampada fluorescente de 40w</v>
          </cell>
          <cell r="C1617" t="str">
            <v>un</v>
          </cell>
          <cell r="D1617" t="str">
            <v>3.23</v>
          </cell>
          <cell r="E1617" t="str">
            <v>0.57</v>
          </cell>
          <cell r="F1617" t="str">
            <v>3.80</v>
          </cell>
        </row>
        <row r="1618">
          <cell r="A1618" t="str">
            <v>410204</v>
          </cell>
          <cell r="B1618" t="str">
            <v>Lampada incandescente de 60w</v>
          </cell>
          <cell r="C1618" t="str">
            <v>un</v>
          </cell>
          <cell r="D1618" t="str">
            <v>0.64</v>
          </cell>
          <cell r="E1618" t="str">
            <v>0.57</v>
          </cell>
          <cell r="F1618" t="str">
            <v>1.21</v>
          </cell>
        </row>
        <row r="1619">
          <cell r="A1619" t="str">
            <v>410206</v>
          </cell>
          <cell r="B1619" t="str">
            <v>Lampada incandescente de 100w</v>
          </cell>
          <cell r="C1619" t="str">
            <v>un</v>
          </cell>
          <cell r="D1619" t="str">
            <v>0.94</v>
          </cell>
          <cell r="E1619" t="str">
            <v>0.57</v>
          </cell>
          <cell r="F1619" t="str">
            <v>1.51</v>
          </cell>
        </row>
        <row r="1620">
          <cell r="A1620" t="str">
            <v>410208</v>
          </cell>
          <cell r="B1620" t="str">
            <v>Lampada incandescente de 150w</v>
          </cell>
          <cell r="C1620" t="str">
            <v>un</v>
          </cell>
          <cell r="D1620" t="str">
            <v>1.03</v>
          </cell>
          <cell r="E1620" t="str">
            <v>0.57</v>
          </cell>
          <cell r="F1620" t="str">
            <v>1.60</v>
          </cell>
        </row>
        <row r="1621">
          <cell r="A1621" t="str">
            <v>410210</v>
          </cell>
          <cell r="B1621" t="str">
            <v>Lampada incandescente de 200w</v>
          </cell>
          <cell r="C1621" t="str">
            <v>un</v>
          </cell>
          <cell r="D1621" t="str">
            <v>1.63</v>
          </cell>
          <cell r="E1621" t="str">
            <v>0.57</v>
          </cell>
          <cell r="F1621" t="str">
            <v>2.20</v>
          </cell>
        </row>
        <row r="1622">
          <cell r="A1622" t="str">
            <v>410212</v>
          </cell>
          <cell r="B1622" t="str">
            <v>Lampada mista  - 220v/160w</v>
          </cell>
          <cell r="C1622" t="str">
            <v>un</v>
          </cell>
          <cell r="D1622" t="str">
            <v>12.73</v>
          </cell>
          <cell r="E1622" t="str">
            <v>2.00</v>
          </cell>
          <cell r="F1622" t="str">
            <v>14.73</v>
          </cell>
        </row>
        <row r="1623">
          <cell r="A1623" t="str">
            <v>410214</v>
          </cell>
          <cell r="B1623" t="str">
            <v>Lampada mista  - 220v/250w</v>
          </cell>
          <cell r="C1623" t="str">
            <v>un</v>
          </cell>
          <cell r="D1623" t="str">
            <v>17.15</v>
          </cell>
          <cell r="E1623" t="str">
            <v>2.00</v>
          </cell>
          <cell r="F1623" t="str">
            <v>19.15</v>
          </cell>
        </row>
        <row r="1624">
          <cell r="A1624" t="str">
            <v>410216</v>
          </cell>
          <cell r="B1624" t="str">
            <v>Lampada mista  - 220v/500w</v>
          </cell>
          <cell r="C1624" t="str">
            <v>un</v>
          </cell>
          <cell r="D1624" t="str">
            <v>25.95</v>
          </cell>
          <cell r="E1624" t="str">
            <v>2.00</v>
          </cell>
          <cell r="F1624" t="str">
            <v>27.95</v>
          </cell>
        </row>
        <row r="1625">
          <cell r="A1625" t="str">
            <v>410218</v>
          </cell>
          <cell r="B1625" t="str">
            <v>Lampada vapor de mercurio - 220v/125w</v>
          </cell>
          <cell r="C1625" t="str">
            <v>un</v>
          </cell>
          <cell r="D1625" t="str">
            <v>10.08</v>
          </cell>
          <cell r="E1625" t="str">
            <v>2.00</v>
          </cell>
          <cell r="F1625" t="str">
            <v>12.08</v>
          </cell>
        </row>
        <row r="1626">
          <cell r="A1626" t="str">
            <v>410220</v>
          </cell>
          <cell r="B1626" t="str">
            <v>Lampada vapor de mercurio - 220v/250w</v>
          </cell>
          <cell r="C1626" t="str">
            <v>un</v>
          </cell>
          <cell r="D1626" t="str">
            <v>20.91</v>
          </cell>
          <cell r="E1626" t="str">
            <v>2.00</v>
          </cell>
          <cell r="F1626" t="str">
            <v>22.91</v>
          </cell>
        </row>
        <row r="1627">
          <cell r="A1627" t="str">
            <v>410222</v>
          </cell>
          <cell r="B1627" t="str">
            <v>Lampada vapor de mercurio - 220v/400w</v>
          </cell>
          <cell r="C1627" t="str">
            <v>un</v>
          </cell>
          <cell r="D1627" t="str">
            <v>35.18</v>
          </cell>
          <cell r="E1627" t="str">
            <v>2.00</v>
          </cell>
          <cell r="F1627" t="str">
            <v>37.18</v>
          </cell>
        </row>
        <row r="1628">
          <cell r="A1628" t="str">
            <v>410300</v>
          </cell>
          <cell r="B1628" t="str">
            <v>Reatores</v>
          </cell>
        </row>
        <row r="1629">
          <cell r="A1629" t="str">
            <v>410302</v>
          </cell>
          <cell r="B1629" t="str">
            <v>Reator duplo para lampada fluorescente partida rapida afp - 110v/40w</v>
          </cell>
          <cell r="C1629" t="str">
            <v>un</v>
          </cell>
          <cell r="D1629" t="str">
            <v>13.24</v>
          </cell>
          <cell r="E1629" t="str">
            <v>10.13</v>
          </cell>
          <cell r="F1629" t="str">
            <v>23.37</v>
          </cell>
        </row>
        <row r="1630">
          <cell r="A1630" t="str">
            <v>410304</v>
          </cell>
          <cell r="B1630" t="str">
            <v>Reator duplo para lampada fluorescente partida rapida afp - 220v/40w</v>
          </cell>
          <cell r="C1630" t="str">
            <v>un</v>
          </cell>
          <cell r="D1630" t="str">
            <v>13.66</v>
          </cell>
          <cell r="E1630" t="str">
            <v>10.13</v>
          </cell>
          <cell r="F1630" t="str">
            <v>23.79</v>
          </cell>
        </row>
        <row r="1631">
          <cell r="A1631" t="str">
            <v>410306</v>
          </cell>
          <cell r="B1631" t="str">
            <v>Reator para lampada vapor de mercurio - 220v/125w</v>
          </cell>
          <cell r="C1631" t="str">
            <v>un</v>
          </cell>
          <cell r="D1631" t="str">
            <v>21.37</v>
          </cell>
          <cell r="E1631" t="str">
            <v>6.75</v>
          </cell>
          <cell r="F1631" t="str">
            <v>28.12</v>
          </cell>
        </row>
        <row r="1632">
          <cell r="A1632" t="str">
            <v>410308</v>
          </cell>
          <cell r="B1632" t="str">
            <v>Reator para lampada vapor de mercurio - 220v/250w</v>
          </cell>
          <cell r="C1632" t="str">
            <v>un</v>
          </cell>
          <cell r="D1632" t="str">
            <v>22.59</v>
          </cell>
          <cell r="E1632" t="str">
            <v>6.75</v>
          </cell>
          <cell r="F1632" t="str">
            <v>29.34</v>
          </cell>
        </row>
        <row r="1633">
          <cell r="A1633" t="str">
            <v>410310</v>
          </cell>
          <cell r="B1633" t="str">
            <v>Reator para lampada vapor de mercurio - 220v/400w</v>
          </cell>
          <cell r="C1633" t="str">
            <v>un</v>
          </cell>
          <cell r="D1633" t="str">
            <v>40.59</v>
          </cell>
          <cell r="E1633" t="str">
            <v>6.75</v>
          </cell>
          <cell r="F1633" t="str">
            <v>47.34</v>
          </cell>
        </row>
        <row r="1634">
          <cell r="A1634" t="str">
            <v>410312</v>
          </cell>
          <cell r="B1634" t="str">
            <v>Reator para lampada vapor de sodio - 220v/150w</v>
          </cell>
          <cell r="C1634" t="str">
            <v>un</v>
          </cell>
          <cell r="D1634" t="str">
            <v>27.26</v>
          </cell>
          <cell r="E1634" t="str">
            <v>6.75</v>
          </cell>
          <cell r="F1634" t="str">
            <v>34.01</v>
          </cell>
        </row>
        <row r="1635">
          <cell r="A1635" t="str">
            <v>410314</v>
          </cell>
          <cell r="B1635" t="str">
            <v>Reator para lampada vapor de sodio - 220v/250w</v>
          </cell>
          <cell r="C1635" t="str">
            <v>un</v>
          </cell>
          <cell r="D1635" t="str">
            <v>35.76</v>
          </cell>
          <cell r="E1635" t="str">
            <v>6.75</v>
          </cell>
          <cell r="F1635" t="str">
            <v>42.51</v>
          </cell>
        </row>
        <row r="1636">
          <cell r="A1636" t="str">
            <v>410316</v>
          </cell>
          <cell r="B1636" t="str">
            <v>Reator para lampada vapor de sodio - 220v/400w</v>
          </cell>
          <cell r="C1636" t="str">
            <v>un</v>
          </cell>
          <cell r="D1636" t="str">
            <v>43.66</v>
          </cell>
          <cell r="E1636" t="str">
            <v>6.75</v>
          </cell>
          <cell r="F1636" t="str">
            <v>50.41</v>
          </cell>
        </row>
        <row r="1637">
          <cell r="A1637" t="str">
            <v>410318</v>
          </cell>
          <cell r="B1637" t="str">
            <v>Reator simples para lampada fluorescente partida rapida afp - 110v/40w</v>
          </cell>
          <cell r="C1637" t="str">
            <v>un</v>
          </cell>
          <cell r="D1637" t="str">
            <v>8.71</v>
          </cell>
          <cell r="E1637" t="str">
            <v>6.75</v>
          </cell>
          <cell r="F1637" t="str">
            <v>15.46</v>
          </cell>
        </row>
        <row r="1638">
          <cell r="A1638" t="str">
            <v>410320</v>
          </cell>
          <cell r="B1638" t="str">
            <v>Reator simples para lampada fluorescente partida rapida afp - 220v/40w</v>
          </cell>
          <cell r="C1638" t="str">
            <v>un</v>
          </cell>
          <cell r="D1638" t="str">
            <v>9.05</v>
          </cell>
          <cell r="E1638" t="str">
            <v>6.75</v>
          </cell>
          <cell r="F1638" t="str">
            <v>15.80</v>
          </cell>
        </row>
        <row r="1639">
          <cell r="A1639" t="str">
            <v>410322</v>
          </cell>
          <cell r="B1639" t="str">
            <v>Reator simples para lampada fluorescente convencional afp - 220v/40w</v>
          </cell>
          <cell r="C1639" t="str">
            <v>un</v>
          </cell>
          <cell r="D1639" t="str">
            <v>9.05</v>
          </cell>
          <cell r="E1639" t="str">
            <v>6.75</v>
          </cell>
          <cell r="F1639" t="str">
            <v>15.80</v>
          </cell>
        </row>
        <row r="1640">
          <cell r="A1640" t="str">
            <v>410400</v>
          </cell>
          <cell r="B1640" t="str">
            <v>Acessorios de iluminacao</v>
          </cell>
        </row>
        <row r="1641">
          <cell r="A1641" t="str">
            <v>410402</v>
          </cell>
          <cell r="B1641" t="str">
            <v>Receptaculo de porcelana com parafuso de fixacao com rosca E-27</v>
          </cell>
          <cell r="C1641" t="str">
            <v>un</v>
          </cell>
          <cell r="D1641" t="str">
            <v>0.53</v>
          </cell>
          <cell r="E1641" t="str">
            <v>2.00</v>
          </cell>
          <cell r="F1641" t="str">
            <v>2.53</v>
          </cell>
        </row>
        <row r="1642">
          <cell r="A1642" t="str">
            <v>410404</v>
          </cell>
          <cell r="B1642" t="str">
            <v>Receptaculo de porcelana com parafuso de fixacao com rosca E-40</v>
          </cell>
          <cell r="C1642" t="str">
            <v>un</v>
          </cell>
          <cell r="D1642" t="str">
            <v>3.11</v>
          </cell>
          <cell r="E1642" t="str">
            <v>3.37</v>
          </cell>
          <cell r="F1642" t="str">
            <v>6.48</v>
          </cell>
        </row>
        <row r="1643">
          <cell r="A1643" t="str">
            <v>410406</v>
          </cell>
          <cell r="B1643" t="str">
            <v>Soquete convencional para lampada fluorescente</v>
          </cell>
          <cell r="C1643" t="str">
            <v>un</v>
          </cell>
          <cell r="D1643" t="str">
            <v>0.48</v>
          </cell>
          <cell r="E1643" t="str">
            <v>0.66</v>
          </cell>
          <cell r="F1643" t="str">
            <v>1.14</v>
          </cell>
        </row>
        <row r="1644">
          <cell r="A1644" t="str">
            <v>410408</v>
          </cell>
          <cell r="B1644" t="str">
            <v>Soquete convencional conjugado com base starter para lampada fluorescente</v>
          </cell>
          <cell r="C1644" t="str">
            <v>un</v>
          </cell>
          <cell r="D1644" t="str">
            <v>1.09</v>
          </cell>
          <cell r="E1644" t="str">
            <v>1.32</v>
          </cell>
          <cell r="F1644" t="str">
            <v>2.41</v>
          </cell>
        </row>
        <row r="1645">
          <cell r="A1645" t="str">
            <v>410410</v>
          </cell>
          <cell r="B1645" t="str">
            <v>Soquete antivibratorio para lampada fluorescente com placa de pressao e fixacao</v>
          </cell>
          <cell r="C1645" t="str">
            <v>un</v>
          </cell>
          <cell r="D1645" t="str">
            <v>1.78</v>
          </cell>
          <cell r="E1645" t="str">
            <v>1.32</v>
          </cell>
          <cell r="F1645" t="str">
            <v>3.10</v>
          </cell>
        </row>
        <row r="1646">
          <cell r="A1646" t="str">
            <v>410412</v>
          </cell>
          <cell r="B1646" t="str">
            <v>Soquete antivibratorio com placa de pressao e fixacao e base de starter</v>
          </cell>
          <cell r="C1646" t="str">
            <v>un</v>
          </cell>
          <cell r="D1646" t="str">
            <v>2.90</v>
          </cell>
          <cell r="E1646" t="str">
            <v>1.67</v>
          </cell>
          <cell r="F1646" t="str">
            <v>4.57</v>
          </cell>
        </row>
        <row r="1647">
          <cell r="A1647" t="str">
            <v>410414</v>
          </cell>
          <cell r="B1647" t="str">
            <v>Starter para lampada fluorescente de 40w</v>
          </cell>
          <cell r="C1647" t="str">
            <v>un</v>
          </cell>
          <cell r="D1647" t="str">
            <v>0.32</v>
          </cell>
          <cell r="E1647" t="str">
            <v>1.32</v>
          </cell>
          <cell r="F1647" t="str">
            <v>1.64</v>
          </cell>
        </row>
        <row r="1648">
          <cell r="A1648" t="str">
            <v>411000</v>
          </cell>
          <cell r="B1648" t="str">
            <v>Postes e acessorios</v>
          </cell>
        </row>
        <row r="1649">
          <cell r="A1649" t="str">
            <v>411006</v>
          </cell>
          <cell r="B1649" t="str">
            <v>Braco de tubo de ferro galvanizado de 1" x 1,00 m</v>
          </cell>
          <cell r="C1649" t="str">
            <v>un</v>
          </cell>
          <cell r="D1649" t="str">
            <v>7.81</v>
          </cell>
          <cell r="E1649" t="str">
            <v>13.50</v>
          </cell>
          <cell r="F1649" t="str">
            <v>21.31</v>
          </cell>
        </row>
        <row r="1650">
          <cell r="A1650" t="str">
            <v>411012</v>
          </cell>
          <cell r="B1650" t="str">
            <v>Poste de concreto tubular oco, altura de 7,0m</v>
          </cell>
          <cell r="C1650" t="str">
            <v>un</v>
          </cell>
          <cell r="D1650" t="str">
            <v>234.81</v>
          </cell>
          <cell r="E1650" t="str">
            <v>41.53</v>
          </cell>
          <cell r="F1650" t="str">
            <v>276.34</v>
          </cell>
        </row>
        <row r="1651">
          <cell r="A1651" t="str">
            <v>411014</v>
          </cell>
          <cell r="B1651" t="str">
            <v>Poste de concreto tubular oco, altura de 8,0m</v>
          </cell>
          <cell r="C1651" t="str">
            <v>un</v>
          </cell>
          <cell r="D1651" t="str">
            <v>254.81</v>
          </cell>
          <cell r="E1651" t="str">
            <v>41.53</v>
          </cell>
          <cell r="F1651" t="str">
            <v>296.34</v>
          </cell>
        </row>
        <row r="1652">
          <cell r="A1652" t="str">
            <v>411016</v>
          </cell>
          <cell r="B1652" t="str">
            <v>Poste de concreto tubular oco, altura de 10,0m</v>
          </cell>
          <cell r="C1652" t="str">
            <v>un</v>
          </cell>
          <cell r="D1652" t="str">
            <v>321.81</v>
          </cell>
          <cell r="E1652" t="str">
            <v>41.53</v>
          </cell>
          <cell r="F1652" t="str">
            <v>363.34</v>
          </cell>
        </row>
        <row r="1653">
          <cell r="A1653" t="str">
            <v>411018</v>
          </cell>
          <cell r="B1653" t="str">
            <v>Poste teleconico p/engastar em  concreto, altura de 7,0m</v>
          </cell>
          <cell r="C1653" t="str">
            <v>un</v>
          </cell>
          <cell r="D1653" t="str">
            <v>252.50</v>
          </cell>
          <cell r="E1653" t="str">
            <v>81.04</v>
          </cell>
          <cell r="F1653" t="str">
            <v>333.54</v>
          </cell>
        </row>
        <row r="1654">
          <cell r="A1654" t="str">
            <v>411020</v>
          </cell>
          <cell r="B1654" t="str">
            <v>Poste teleconico p/engastar em  concreto, altura de 8,0m</v>
          </cell>
          <cell r="C1654" t="str">
            <v>un</v>
          </cell>
          <cell r="D1654" t="str">
            <v>138.00</v>
          </cell>
          <cell r="E1654" t="str">
            <v>94.54</v>
          </cell>
          <cell r="F1654" t="str">
            <v>232.54</v>
          </cell>
        </row>
        <row r="1655">
          <cell r="A1655" t="str">
            <v>411022</v>
          </cell>
          <cell r="B1655" t="str">
            <v>Poste teleconico p/engastar em  concreto, altura de 10,0m</v>
          </cell>
          <cell r="C1655" t="str">
            <v>un</v>
          </cell>
          <cell r="D1655" t="str">
            <v>221.72</v>
          </cell>
          <cell r="E1655" t="str">
            <v>121.56</v>
          </cell>
          <cell r="F1655" t="str">
            <v>343.28</v>
          </cell>
        </row>
        <row r="1656">
          <cell r="A1656" t="str">
            <v>411024</v>
          </cell>
          <cell r="B1656" t="str">
            <v>Poste teleconico p/engastar em  ferro galvanizado curvo, altura de 7,0m</v>
          </cell>
          <cell r="C1656" t="str">
            <v>un</v>
          </cell>
          <cell r="D1656" t="str">
            <v>170.00</v>
          </cell>
          <cell r="E1656" t="str">
            <v>40.52</v>
          </cell>
          <cell r="F1656" t="str">
            <v>210.52</v>
          </cell>
        </row>
        <row r="1657">
          <cell r="A1657" t="str">
            <v>411026</v>
          </cell>
          <cell r="B1657" t="str">
            <v>Poste teleconico p/engastar em  ferro galvanizado curvo, altura de 8,0m</v>
          </cell>
          <cell r="C1657" t="str">
            <v>un</v>
          </cell>
          <cell r="D1657" t="str">
            <v>135.30</v>
          </cell>
          <cell r="E1657" t="str">
            <v>47.27</v>
          </cell>
          <cell r="F1657" t="str">
            <v>182.57</v>
          </cell>
        </row>
        <row r="1658">
          <cell r="A1658" t="str">
            <v>411028</v>
          </cell>
          <cell r="B1658" t="str">
            <v>Poste teleconico p/engastar em  ferro galvanizado curvo, altura de 10,0m</v>
          </cell>
          <cell r="C1658" t="str">
            <v>un</v>
          </cell>
          <cell r="D1658" t="str">
            <v>221.72</v>
          </cell>
          <cell r="E1658" t="str">
            <v>60.78</v>
          </cell>
          <cell r="F1658" t="str">
            <v>282.50</v>
          </cell>
        </row>
        <row r="1659">
          <cell r="A1659" t="str">
            <v>420000</v>
          </cell>
          <cell r="B1659" t="str">
            <v>Eletrica, para-raios para edificacoes</v>
          </cell>
        </row>
        <row r="1660">
          <cell r="A1660" t="str">
            <v>420100</v>
          </cell>
          <cell r="B1660" t="str">
            <v>Complementos para para-raios</v>
          </cell>
        </row>
        <row r="1661">
          <cell r="A1661" t="str">
            <v>420102</v>
          </cell>
          <cell r="B1661" t="str">
            <v>Captor tipo Franklin, h= 300mm, 4 pontos, 1 descida, acabamento cromado</v>
          </cell>
          <cell r="C1661" t="str">
            <v>un</v>
          </cell>
          <cell r="D1661" t="str">
            <v>10.40</v>
          </cell>
          <cell r="E1661" t="str">
            <v>1.67</v>
          </cell>
          <cell r="F1661" t="str">
            <v>12.07</v>
          </cell>
        </row>
        <row r="1662">
          <cell r="A1662" t="str">
            <v>420104</v>
          </cell>
          <cell r="B1662" t="str">
            <v>Captor tipo Franklin, h= 300mm, 4 pontos, 2 descidas, acabamento cromado</v>
          </cell>
          <cell r="C1662" t="str">
            <v>un</v>
          </cell>
          <cell r="D1662" t="str">
            <v>17.14</v>
          </cell>
          <cell r="E1662" t="str">
            <v>1.67</v>
          </cell>
          <cell r="F1662" t="str">
            <v>18.81</v>
          </cell>
        </row>
        <row r="1663">
          <cell r="A1663" t="str">
            <v>420106</v>
          </cell>
          <cell r="B1663" t="str">
            <v>Luva de reducao galvanizado, diam 3/4"</v>
          </cell>
          <cell r="C1663" t="str">
            <v>un</v>
          </cell>
          <cell r="D1663" t="str">
            <v>1.50</v>
          </cell>
          <cell r="E1663" t="str">
            <v>1.67</v>
          </cell>
          <cell r="F1663" t="str">
            <v>3.17</v>
          </cell>
        </row>
        <row r="1664">
          <cell r="A1664" t="str">
            <v>420108</v>
          </cell>
          <cell r="B1664" t="str">
            <v>Niple duplo galvanizado</v>
          </cell>
          <cell r="C1664" t="str">
            <v>un</v>
          </cell>
          <cell r="D1664" t="str">
            <v>4.78</v>
          </cell>
          <cell r="E1664" t="str">
            <v>1.67</v>
          </cell>
          <cell r="F1664" t="str">
            <v>6.45</v>
          </cell>
        </row>
        <row r="1665">
          <cell r="A1665" t="str">
            <v>420200</v>
          </cell>
          <cell r="B1665" t="str">
            <v>Isoladores galvanizado uso geral:</v>
          </cell>
        </row>
        <row r="1666">
          <cell r="A1666" t="str">
            <v>420202</v>
          </cell>
          <cell r="B1666" t="str">
            <v>Isolador galvanizado uso geral reforcado para fixacao a 90o.</v>
          </cell>
          <cell r="C1666" t="str">
            <v>un</v>
          </cell>
          <cell r="D1666" t="str">
            <v>3.78</v>
          </cell>
          <cell r="E1666" t="str">
            <v>1.67</v>
          </cell>
          <cell r="F1666" t="str">
            <v>5.45</v>
          </cell>
        </row>
        <row r="1667">
          <cell r="A1667" t="str">
            <v>420204</v>
          </cell>
          <cell r="B1667" t="str">
            <v>Isolador galvanizado uso geral, chapa de encosto</v>
          </cell>
          <cell r="C1667" t="str">
            <v>un</v>
          </cell>
          <cell r="D1667" t="str">
            <v>1.14</v>
          </cell>
          <cell r="E1667" t="str">
            <v>1.67</v>
          </cell>
          <cell r="F1667" t="str">
            <v>2.81</v>
          </cell>
        </row>
        <row r="1668">
          <cell r="A1668" t="str">
            <v>420206</v>
          </cell>
          <cell r="B1668" t="str">
            <v>Isolador galvanizado uso geral, chapa de encosto</v>
          </cell>
          <cell r="C1668" t="str">
            <v>un</v>
          </cell>
          <cell r="D1668" t="str">
            <v>1.67</v>
          </cell>
          <cell r="E1668" t="str">
            <v>1.67</v>
          </cell>
          <cell r="F1668" t="str">
            <v>3.34</v>
          </cell>
        </row>
        <row r="1669">
          <cell r="A1669" t="str">
            <v>420208</v>
          </cell>
          <cell r="B1669" t="str">
            <v>Isolador galvanizado uso geral, chapa de encosto, reforcado</v>
          </cell>
          <cell r="C1669" t="str">
            <v>un</v>
          </cell>
          <cell r="D1669" t="str">
            <v>2.71</v>
          </cell>
          <cell r="E1669" t="str">
            <v>1.67</v>
          </cell>
          <cell r="F1669" t="str">
            <v>4.38</v>
          </cell>
        </row>
        <row r="1670">
          <cell r="A1670" t="str">
            <v>420210</v>
          </cell>
          <cell r="B1670" t="str">
            <v>Isolador galvanizado uso geral, com calha para telha ondulada</v>
          </cell>
          <cell r="C1670" t="str">
            <v>un</v>
          </cell>
          <cell r="D1670" t="str">
            <v>3.49</v>
          </cell>
          <cell r="E1670" t="str">
            <v>1.67</v>
          </cell>
          <cell r="F1670" t="str">
            <v>5.16</v>
          </cell>
        </row>
        <row r="1671">
          <cell r="A1671" t="str">
            <v>420212</v>
          </cell>
          <cell r="B1671" t="str">
            <v>Isolador galvanizado uso geral, com calha para telha ondulada, reforcada</v>
          </cell>
          <cell r="C1671" t="str">
            <v>un</v>
          </cell>
          <cell r="D1671" t="str">
            <v>0.29</v>
          </cell>
          <cell r="E1671" t="str">
            <v>1.67</v>
          </cell>
          <cell r="F1671" t="str">
            <v>1.96</v>
          </cell>
        </row>
        <row r="1672">
          <cell r="A1672" t="str">
            <v>420214</v>
          </cell>
          <cell r="B1672" t="str">
            <v>Isolador galvanizado uso geral, grapa para chumbar</v>
          </cell>
          <cell r="C1672" t="str">
            <v>un</v>
          </cell>
          <cell r="D1672" t="str">
            <v>1.63</v>
          </cell>
          <cell r="E1672" t="str">
            <v>1.54</v>
          </cell>
          <cell r="F1672" t="str">
            <v>3.17</v>
          </cell>
        </row>
        <row r="1673">
          <cell r="A1673" t="str">
            <v>420300</v>
          </cell>
          <cell r="B1673" t="str">
            <v>Isoladores galvanizado para mastros:</v>
          </cell>
        </row>
        <row r="1674">
          <cell r="A1674" t="str">
            <v>420302</v>
          </cell>
          <cell r="B1674" t="str">
            <v>Izolador galvanizado para mastro de diam 2" -  com uma descida</v>
          </cell>
          <cell r="C1674" t="str">
            <v>un</v>
          </cell>
          <cell r="D1674" t="str">
            <v>2.21</v>
          </cell>
          <cell r="E1674" t="str">
            <v>1.67</v>
          </cell>
          <cell r="F1674" t="str">
            <v>3.88</v>
          </cell>
        </row>
        <row r="1675">
          <cell r="A1675" t="str">
            <v>420304</v>
          </cell>
          <cell r="B1675" t="str">
            <v>Isolador galvanizado para mastro de diam 2" -  com 2 descidas</v>
          </cell>
          <cell r="C1675" t="str">
            <v>un</v>
          </cell>
          <cell r="D1675" t="str">
            <v>3.54</v>
          </cell>
          <cell r="E1675" t="str">
            <v>1.67</v>
          </cell>
          <cell r="F1675" t="str">
            <v>5.21</v>
          </cell>
        </row>
        <row r="1676">
          <cell r="A1676" t="str">
            <v>420306</v>
          </cell>
          <cell r="B1676" t="str">
            <v>Isolador galvanizado para mastro de diam 2" -  reforcado com 1 descida</v>
          </cell>
          <cell r="C1676" t="str">
            <v>un</v>
          </cell>
          <cell r="D1676" t="str">
            <v>2.70</v>
          </cell>
          <cell r="E1676" t="str">
            <v>1.67</v>
          </cell>
          <cell r="F1676" t="str">
            <v>4.37</v>
          </cell>
        </row>
        <row r="1677">
          <cell r="A1677" t="str">
            <v>420308</v>
          </cell>
          <cell r="B1677" t="str">
            <v>Isolador galvanizado para mastro de diam 2" - reforcada com 2 descidas</v>
          </cell>
          <cell r="C1677" t="str">
            <v>un</v>
          </cell>
          <cell r="D1677" t="str">
            <v>3.54</v>
          </cell>
          <cell r="E1677" t="str">
            <v>1.67</v>
          </cell>
          <cell r="F1677" t="str">
            <v>5.21</v>
          </cell>
        </row>
        <row r="1678">
          <cell r="A1678" t="str">
            <v>420400</v>
          </cell>
          <cell r="B1678" t="str">
            <v>Componentes de sustentacao galvanizado:</v>
          </cell>
        </row>
        <row r="1679">
          <cell r="A1679" t="str">
            <v>420402</v>
          </cell>
          <cell r="B1679" t="str">
            <v>Abracadeira de contraventagem para mastro de diam 2"</v>
          </cell>
          <cell r="C1679" t="str">
            <v>un</v>
          </cell>
          <cell r="D1679" t="str">
            <v>2.11</v>
          </cell>
          <cell r="E1679" t="str">
            <v>1.67</v>
          </cell>
          <cell r="F1679" t="str">
            <v>3.78</v>
          </cell>
        </row>
        <row r="1680">
          <cell r="A1680" t="str">
            <v>420404</v>
          </cell>
          <cell r="B1680" t="str">
            <v>Apolo para mastro de diam 2"</v>
          </cell>
          <cell r="C1680" t="str">
            <v>un</v>
          </cell>
          <cell r="D1680" t="str">
            <v>1.57</v>
          </cell>
          <cell r="E1680" t="str">
            <v>1.67</v>
          </cell>
          <cell r="F1680" t="str">
            <v>3.24</v>
          </cell>
        </row>
        <row r="1681">
          <cell r="A1681" t="str">
            <v>420406</v>
          </cell>
          <cell r="B1681" t="str">
            <v>Base para mastro de diam 2"</v>
          </cell>
          <cell r="C1681" t="str">
            <v>un</v>
          </cell>
          <cell r="D1681" t="str">
            <v>13.45</v>
          </cell>
          <cell r="E1681" t="str">
            <v>1.67</v>
          </cell>
          <cell r="F1681" t="str">
            <v>15.12</v>
          </cell>
        </row>
        <row r="1682">
          <cell r="A1682" t="str">
            <v>420408</v>
          </cell>
          <cell r="B1682" t="str">
            <v>Contraventagem com cabo para mastro de diam 2"</v>
          </cell>
          <cell r="C1682" t="str">
            <v>un</v>
          </cell>
          <cell r="D1682" t="str">
            <v>52.81</v>
          </cell>
          <cell r="E1682" t="str">
            <v>2.00</v>
          </cell>
          <cell r="F1682" t="str">
            <v>54.81</v>
          </cell>
        </row>
        <row r="1683">
          <cell r="A1683" t="str">
            <v>420410</v>
          </cell>
          <cell r="B1683" t="str">
            <v>Contraventagem com tubo para mastro de diam 2"</v>
          </cell>
          <cell r="C1683" t="str">
            <v>un</v>
          </cell>
          <cell r="D1683" t="str">
            <v>28.26</v>
          </cell>
          <cell r="E1683" t="str">
            <v>2.00</v>
          </cell>
          <cell r="F1683" t="str">
            <v>30.26</v>
          </cell>
        </row>
        <row r="1684">
          <cell r="A1684" t="str">
            <v>420412</v>
          </cell>
          <cell r="B1684" t="str">
            <v>Mastro simples galvanizados de diam 2" -  altura de 3 e 6 m</v>
          </cell>
          <cell r="C1684" t="str">
            <v>m</v>
          </cell>
          <cell r="D1684" t="str">
            <v>14.12</v>
          </cell>
          <cell r="E1684" t="str">
            <v>2.00</v>
          </cell>
          <cell r="F1684" t="str">
            <v>16.12</v>
          </cell>
        </row>
        <row r="1685">
          <cell r="A1685" t="str">
            <v>420414</v>
          </cell>
          <cell r="B1685" t="str">
            <v>Suporte porta bandeira simples para mastro de diam 2"</v>
          </cell>
          <cell r="C1685" t="str">
            <v>un</v>
          </cell>
          <cell r="D1685" t="str">
            <v>2.39</v>
          </cell>
          <cell r="E1685" t="str">
            <v>1.67</v>
          </cell>
          <cell r="F1685" t="str">
            <v>4.06</v>
          </cell>
        </row>
        <row r="1686">
          <cell r="A1686" t="str">
            <v>420416</v>
          </cell>
          <cell r="B1686" t="str">
            <v>Suporte porta bandeira simples para mastro de diam 2", reforcado</v>
          </cell>
          <cell r="C1686" t="str">
            <v>un</v>
          </cell>
          <cell r="D1686" t="str">
            <v>4.77</v>
          </cell>
          <cell r="E1686" t="str">
            <v>1.67</v>
          </cell>
          <cell r="F1686" t="str">
            <v>6.44</v>
          </cell>
        </row>
        <row r="1687">
          <cell r="A1687" t="str">
            <v>420500</v>
          </cell>
          <cell r="B1687" t="str">
            <v>Componentes para cabo de descida:</v>
          </cell>
        </row>
        <row r="1688">
          <cell r="A1688" t="str">
            <v>420502</v>
          </cell>
          <cell r="B1688" t="str">
            <v>Abracadeira para fixacao do aparelho sinalizador para mastro, diam 2"</v>
          </cell>
          <cell r="C1688" t="str">
            <v>un</v>
          </cell>
          <cell r="D1688" t="str">
            <v>2.00</v>
          </cell>
          <cell r="E1688" t="str">
            <v>1.67</v>
          </cell>
          <cell r="F1688" t="str">
            <v>3.67</v>
          </cell>
        </row>
        <row r="1689">
          <cell r="A1689" t="str">
            <v>420504</v>
          </cell>
          <cell r="B1689" t="str">
            <v>Aparelho sinalizador de obstaculo, duplo sem celula fotoeletrica</v>
          </cell>
          <cell r="C1689" t="str">
            <v>un</v>
          </cell>
          <cell r="D1689" t="str">
            <v>25.83</v>
          </cell>
          <cell r="E1689" t="str">
            <v>2.00</v>
          </cell>
          <cell r="F1689" t="str">
            <v>27.83</v>
          </cell>
        </row>
        <row r="1690">
          <cell r="A1690" t="str">
            <v>420506</v>
          </cell>
          <cell r="B1690" t="str">
            <v>Aparelho sinalizador de obstaculo, simples sem celula fotoeletrica</v>
          </cell>
          <cell r="C1690" t="str">
            <v>un</v>
          </cell>
          <cell r="D1690" t="str">
            <v>9.14</v>
          </cell>
          <cell r="E1690" t="str">
            <v>1.67</v>
          </cell>
          <cell r="F1690" t="str">
            <v>10.81</v>
          </cell>
        </row>
        <row r="1691">
          <cell r="A1691" t="str">
            <v>420508</v>
          </cell>
          <cell r="B1691" t="str">
            <v>Caixa de inspecao do terra, cilindrica, cimento amianto, h= 400mm</v>
          </cell>
          <cell r="C1691" t="str">
            <v>un</v>
          </cell>
          <cell r="D1691" t="str">
            <v>12.45</v>
          </cell>
          <cell r="E1691" t="str">
            <v>6.75</v>
          </cell>
          <cell r="F1691" t="str">
            <v>19.20</v>
          </cell>
        </row>
        <row r="1692">
          <cell r="A1692" t="str">
            <v>420510</v>
          </cell>
          <cell r="B1692" t="str">
            <v>Caixa de inspecao suspensa</v>
          </cell>
          <cell r="C1692" t="str">
            <v>un</v>
          </cell>
          <cell r="D1692" t="str">
            <v>9.20</v>
          </cell>
          <cell r="E1692" t="str">
            <v>6.75</v>
          </cell>
          <cell r="F1692" t="str">
            <v>15.95</v>
          </cell>
        </row>
        <row r="1693">
          <cell r="A1693" t="str">
            <v>420512</v>
          </cell>
          <cell r="B1693" t="str">
            <v>Conector de emenda para cabo de ate No. 50mm2, latao, 4 parafusos</v>
          </cell>
          <cell r="C1693" t="str">
            <v>un</v>
          </cell>
          <cell r="D1693" t="str">
            <v>9.49</v>
          </cell>
          <cell r="E1693" t="str">
            <v>0.66</v>
          </cell>
          <cell r="F1693" t="str">
            <v>10.15</v>
          </cell>
        </row>
        <row r="1694">
          <cell r="A1694" t="str">
            <v>420514</v>
          </cell>
          <cell r="B1694" t="str">
            <v>Conector olhal cabo/haste de 3/4"</v>
          </cell>
          <cell r="C1694" t="str">
            <v>un</v>
          </cell>
          <cell r="D1694" t="str">
            <v>1.58</v>
          </cell>
          <cell r="E1694" t="str">
            <v>0.66</v>
          </cell>
          <cell r="F1694" t="str">
            <v>2.24</v>
          </cell>
        </row>
        <row r="1695">
          <cell r="A1695" t="str">
            <v>420516</v>
          </cell>
          <cell r="B1695" t="str">
            <v>Conector olhal cabo/haste de 5/8"</v>
          </cell>
          <cell r="C1695" t="str">
            <v>un</v>
          </cell>
          <cell r="D1695" t="str">
            <v>0.60</v>
          </cell>
          <cell r="E1695" t="str">
            <v>0.66</v>
          </cell>
          <cell r="F1695" t="str">
            <v>1.26</v>
          </cell>
        </row>
        <row r="1696">
          <cell r="A1696" t="str">
            <v>420518</v>
          </cell>
          <cell r="B1696" t="str">
            <v>Esticador para cabo de cobre, latao</v>
          </cell>
          <cell r="C1696" t="str">
            <v>un</v>
          </cell>
          <cell r="D1696" t="str">
            <v>3.85</v>
          </cell>
          <cell r="E1696" t="str">
            <v>1.67</v>
          </cell>
          <cell r="F1696" t="str">
            <v>5.52</v>
          </cell>
        </row>
        <row r="1697">
          <cell r="A1697" t="str">
            <v>420520</v>
          </cell>
          <cell r="B1697" t="str">
            <v>Haste de aterramento de 5/8" x  2,40 m</v>
          </cell>
          <cell r="C1697" t="str">
            <v>un</v>
          </cell>
          <cell r="D1697" t="str">
            <v>8.13</v>
          </cell>
          <cell r="E1697" t="str">
            <v>3.37</v>
          </cell>
          <cell r="F1697" t="str">
            <v>11.50</v>
          </cell>
        </row>
        <row r="1698">
          <cell r="A1698" t="str">
            <v>420522</v>
          </cell>
          <cell r="B1698" t="str">
            <v>Mastro para sinalizador de obstaculo, de 1,50m x 3/4"</v>
          </cell>
          <cell r="C1698" t="str">
            <v>un</v>
          </cell>
          <cell r="D1698" t="str">
            <v>169.91</v>
          </cell>
          <cell r="E1698" t="str">
            <v>1.67</v>
          </cell>
          <cell r="F1698" t="str">
            <v>171.58</v>
          </cell>
        </row>
        <row r="1699">
          <cell r="A1699" t="str">
            <v>420524</v>
          </cell>
          <cell r="B1699" t="str">
            <v>Suporte para tubo de protecao com chapa de encosto, diam 2"</v>
          </cell>
          <cell r="C1699" t="str">
            <v>un</v>
          </cell>
          <cell r="D1699" t="str">
            <v>1.76</v>
          </cell>
          <cell r="E1699" t="str">
            <v>1.67</v>
          </cell>
          <cell r="F1699" t="str">
            <v>3.43</v>
          </cell>
        </row>
        <row r="1700">
          <cell r="A1700" t="str">
            <v>420526</v>
          </cell>
          <cell r="B1700" t="str">
            <v>Suporte para tubo de protecao com grapa para chumbar, diam 2"</v>
          </cell>
          <cell r="C1700" t="str">
            <v>un</v>
          </cell>
          <cell r="D1700" t="str">
            <v>1.82</v>
          </cell>
          <cell r="E1700" t="str">
            <v>1.67</v>
          </cell>
          <cell r="F1700" t="str">
            <v>3.49</v>
          </cell>
        </row>
        <row r="1701">
          <cell r="A1701" t="str">
            <v>420528</v>
          </cell>
          <cell r="B1701" t="str">
            <v>Suporte para tubo de protecao com rosca soberba, diam 2"</v>
          </cell>
          <cell r="C1701" t="str">
            <v>un</v>
          </cell>
          <cell r="D1701" t="str">
            <v>1.69</v>
          </cell>
          <cell r="E1701" t="str">
            <v>1.67</v>
          </cell>
          <cell r="F1701" t="str">
            <v>3.36</v>
          </cell>
        </row>
        <row r="1702">
          <cell r="A1702" t="str">
            <v>420530</v>
          </cell>
          <cell r="B1702" t="str">
            <v>Tampa para caixa de inspecao cilindrica, aco galvanizado</v>
          </cell>
          <cell r="C1702" t="str">
            <v>un</v>
          </cell>
          <cell r="D1702" t="str">
            <v>13.83</v>
          </cell>
          <cell r="E1702" t="str">
            <v>0.30</v>
          </cell>
          <cell r="F1702" t="str">
            <v>14.13</v>
          </cell>
        </row>
        <row r="1703">
          <cell r="A1703" t="str">
            <v>430000</v>
          </cell>
          <cell r="B1703" t="str">
            <v>Aparelhos eletricos e hidraulicos</v>
          </cell>
        </row>
        <row r="1704">
          <cell r="A1704" t="str">
            <v>430100</v>
          </cell>
          <cell r="B1704" t="str">
            <v>Bebedouros</v>
          </cell>
        </row>
        <row r="1705">
          <cell r="A1705" t="str">
            <v>430102</v>
          </cell>
          <cell r="B1705" t="str">
            <v>Bebedouro eletrico com capacidade de 40 l</v>
          </cell>
          <cell r="C1705" t="str">
            <v>un</v>
          </cell>
          <cell r="D1705" t="str">
            <v>361.46</v>
          </cell>
          <cell r="E1705" t="str">
            <v>13.57</v>
          </cell>
          <cell r="F1705" t="str">
            <v>375.03</v>
          </cell>
        </row>
        <row r="1706">
          <cell r="A1706" t="str">
            <v>430200</v>
          </cell>
          <cell r="B1706" t="str">
            <v>Chuveiros</v>
          </cell>
        </row>
        <row r="1707">
          <cell r="A1707" t="str">
            <v>430202</v>
          </cell>
          <cell r="B1707" t="str">
            <v>Chuveiro com braco e articulacao de 15 cm - linha DECA</v>
          </cell>
          <cell r="C1707" t="str">
            <v>un</v>
          </cell>
          <cell r="D1707" t="str">
            <v>93.16</v>
          </cell>
          <cell r="E1707" t="str">
            <v>3.39</v>
          </cell>
          <cell r="F1707" t="str">
            <v>96.55</v>
          </cell>
        </row>
        <row r="1708">
          <cell r="A1708" t="str">
            <v>430204</v>
          </cell>
          <cell r="B1708" t="str">
            <v>Chuveiro eletrico de 220 V - plastico comum</v>
          </cell>
          <cell r="C1708" t="str">
            <v>un</v>
          </cell>
          <cell r="D1708" t="str">
            <v>16.95</v>
          </cell>
          <cell r="E1708" t="str">
            <v>5.31</v>
          </cell>
          <cell r="F1708" t="str">
            <v>22.26</v>
          </cell>
        </row>
        <row r="1709">
          <cell r="A1709" t="str">
            <v>430206</v>
          </cell>
          <cell r="B1709" t="str">
            <v>Chuveiro fixo de metal cromado comum - linha DECA</v>
          </cell>
          <cell r="C1709" t="str">
            <v>un</v>
          </cell>
          <cell r="D1709" t="str">
            <v>97.79</v>
          </cell>
          <cell r="E1709" t="str">
            <v>3.39</v>
          </cell>
          <cell r="F1709" t="str">
            <v>101.18</v>
          </cell>
        </row>
        <row r="1710">
          <cell r="A1710" t="str">
            <v>430300</v>
          </cell>
          <cell r="B1710" t="str">
            <v>Aquecedores</v>
          </cell>
        </row>
        <row r="1711">
          <cell r="A1711" t="str">
            <v>430302</v>
          </cell>
          <cell r="B1711" t="str">
            <v>Aquecedor eletrico de agua capacidade 75 l</v>
          </cell>
          <cell r="C1711" t="str">
            <v>un</v>
          </cell>
          <cell r="D1711" t="str">
            <v>632.55</v>
          </cell>
          <cell r="E1711" t="str">
            <v>34.03</v>
          </cell>
          <cell r="F1711" t="str">
            <v>666.58</v>
          </cell>
        </row>
        <row r="1712">
          <cell r="A1712" t="str">
            <v>430304</v>
          </cell>
          <cell r="B1712" t="str">
            <v>Aquecedor eletrico de agua capacidade 100 l</v>
          </cell>
          <cell r="C1712" t="str">
            <v>un</v>
          </cell>
          <cell r="D1712" t="str">
            <v>677.27</v>
          </cell>
          <cell r="E1712" t="str">
            <v>34.03</v>
          </cell>
          <cell r="F1712" t="str">
            <v>711.30</v>
          </cell>
        </row>
        <row r="1713">
          <cell r="A1713" t="str">
            <v>430306</v>
          </cell>
          <cell r="B1713" t="str">
            <v>Aquecedor eletrico de agua capacidade 150 l</v>
          </cell>
          <cell r="C1713" t="str">
            <v>un</v>
          </cell>
          <cell r="D1713" t="str">
            <v>808.02</v>
          </cell>
          <cell r="E1713" t="str">
            <v>34.03</v>
          </cell>
          <cell r="F1713" t="str">
            <v>842.05</v>
          </cell>
        </row>
        <row r="1714">
          <cell r="A1714" t="str">
            <v>430308</v>
          </cell>
          <cell r="B1714" t="str">
            <v>Aquecedor eletrico de agua capacidade 200 l</v>
          </cell>
          <cell r="C1714" t="str">
            <v>un</v>
          </cell>
          <cell r="D1714" t="str">
            <v>1080.80</v>
          </cell>
          <cell r="E1714" t="str">
            <v>34.03</v>
          </cell>
          <cell r="F1714" t="str">
            <v>1114.83</v>
          </cell>
        </row>
        <row r="1715">
          <cell r="A1715" t="str">
            <v>430400</v>
          </cell>
          <cell r="B1715" t="str">
            <v>Torneiras eletricas</v>
          </cell>
        </row>
        <row r="1716">
          <cell r="A1716" t="str">
            <v>430402</v>
          </cell>
          <cell r="B1716" t="str">
            <v>Torneira eletrica</v>
          </cell>
          <cell r="C1716" t="str">
            <v>un</v>
          </cell>
          <cell r="D1716" t="str">
            <v>43.41</v>
          </cell>
          <cell r="E1716" t="str">
            <v>5.31</v>
          </cell>
          <cell r="F1716" t="str">
            <v>48.72</v>
          </cell>
        </row>
        <row r="1717">
          <cell r="A1717" t="str">
            <v>430500</v>
          </cell>
          <cell r="B1717" t="str">
            <v>Exaustor</v>
          </cell>
        </row>
        <row r="1718">
          <cell r="A1718" t="str">
            <v>430502</v>
          </cell>
          <cell r="B1718" t="str">
            <v>Exaustor eletrico tipo domiciliar</v>
          </cell>
          <cell r="C1718" t="str">
            <v>un</v>
          </cell>
          <cell r="D1718" t="str">
            <v>84.89</v>
          </cell>
          <cell r="E1718" t="str">
            <v>19.64</v>
          </cell>
          <cell r="F1718" t="str">
            <v>104.53</v>
          </cell>
        </row>
        <row r="1719">
          <cell r="A1719" t="str">
            <v>431000</v>
          </cell>
          <cell r="B1719" t="str">
            <v>Bombas</v>
          </cell>
        </row>
        <row r="1720">
          <cell r="A1720" t="str">
            <v>431002</v>
          </cell>
          <cell r="B1720" t="str">
            <v>Conj motor-bomba (centrifuga) 1/4 hp (3000 l/h-20 mca)</v>
          </cell>
          <cell r="C1720" t="str">
            <v>un</v>
          </cell>
          <cell r="D1720" t="str">
            <v>170.00</v>
          </cell>
          <cell r="E1720" t="str">
            <v>54.55</v>
          </cell>
          <cell r="F1720" t="str">
            <v>224.55</v>
          </cell>
        </row>
        <row r="1721">
          <cell r="A1721" t="str">
            <v>431004</v>
          </cell>
          <cell r="B1721" t="str">
            <v>Conj motor-bomba (centrifuga) 1/2 hp (3400 l/h-20 mca)</v>
          </cell>
          <cell r="C1721" t="str">
            <v>un</v>
          </cell>
          <cell r="D1721" t="str">
            <v>150.00</v>
          </cell>
          <cell r="E1721" t="str">
            <v>54.55</v>
          </cell>
          <cell r="F1721" t="str">
            <v>204.55</v>
          </cell>
        </row>
        <row r="1722">
          <cell r="A1722" t="str">
            <v>431006</v>
          </cell>
          <cell r="B1722" t="str">
            <v>Conj motor-bomba (centrifuga) 3/4 hp (7400 l/h-20 mca)</v>
          </cell>
          <cell r="C1722" t="str">
            <v>un</v>
          </cell>
          <cell r="D1722" t="str">
            <v>182.00</v>
          </cell>
          <cell r="E1722" t="str">
            <v>54.55</v>
          </cell>
          <cell r="F1722" t="str">
            <v>236.55</v>
          </cell>
        </row>
        <row r="1723">
          <cell r="A1723" t="str">
            <v>431008</v>
          </cell>
          <cell r="B1723" t="str">
            <v>Conj motor-bomba (centrifuga) 1,0 hp (8500 l/h-20 mca)</v>
          </cell>
          <cell r="C1723" t="str">
            <v>un</v>
          </cell>
          <cell r="D1723" t="str">
            <v>182.00</v>
          </cell>
          <cell r="E1723" t="str">
            <v>54.55</v>
          </cell>
          <cell r="F1723" t="str">
            <v>236.55</v>
          </cell>
        </row>
        <row r="1724">
          <cell r="A1724" t="str">
            <v>431010</v>
          </cell>
          <cell r="B1724" t="str">
            <v>Conj motor-bomba (centrifuga) 1,5 hp (10000 l/h-20 mca)</v>
          </cell>
          <cell r="C1724" t="str">
            <v>un</v>
          </cell>
          <cell r="D1724" t="str">
            <v>240.00</v>
          </cell>
          <cell r="E1724" t="str">
            <v>54.55</v>
          </cell>
          <cell r="F1724" t="str">
            <v>294.55</v>
          </cell>
        </row>
        <row r="1725">
          <cell r="A1725" t="str">
            <v>431012</v>
          </cell>
          <cell r="B1725" t="str">
            <v>Conj motor-bomba (centrifuga) 2,0 hp (13900 l/h-20 mca)</v>
          </cell>
          <cell r="C1725" t="str">
            <v>un</v>
          </cell>
          <cell r="D1725" t="str">
            <v>250.00</v>
          </cell>
          <cell r="E1725" t="str">
            <v>54.55</v>
          </cell>
          <cell r="F1725" t="str">
            <v>304.55</v>
          </cell>
        </row>
        <row r="1726">
          <cell r="A1726" t="str">
            <v>431014</v>
          </cell>
          <cell r="B1726" t="str">
            <v>Conj motor-bomba (centrifuga) 3,0 hp (25000 l/h-20 mca)</v>
          </cell>
          <cell r="C1726" t="str">
            <v>un</v>
          </cell>
          <cell r="D1726" t="str">
            <v>260.00</v>
          </cell>
          <cell r="E1726" t="str">
            <v>54.55</v>
          </cell>
          <cell r="F1726" t="str">
            <v>314.55</v>
          </cell>
        </row>
        <row r="1727">
          <cell r="A1727" t="str">
            <v>431016</v>
          </cell>
          <cell r="B1727" t="str">
            <v>Conj motor-bomba (centrifuga) 4,0 hp (31200 l/h-20 mca)</v>
          </cell>
          <cell r="C1727" t="str">
            <v>un</v>
          </cell>
          <cell r="D1727" t="str">
            <v>270.00</v>
          </cell>
          <cell r="E1727" t="str">
            <v>54.55</v>
          </cell>
          <cell r="F1727" t="str">
            <v>324.55</v>
          </cell>
        </row>
        <row r="1728">
          <cell r="A1728" t="str">
            <v>431018</v>
          </cell>
          <cell r="B1728" t="str">
            <v>Conj motor-bomba (centrifuga) 5,0 hp (31200l/h-20 mca)</v>
          </cell>
          <cell r="C1728" t="str">
            <v>un</v>
          </cell>
          <cell r="D1728" t="str">
            <v>280.00</v>
          </cell>
          <cell r="E1728" t="str">
            <v>54.55</v>
          </cell>
          <cell r="F1728" t="str">
            <v>334.55</v>
          </cell>
        </row>
        <row r="1729">
          <cell r="A1729" t="str">
            <v>431020</v>
          </cell>
          <cell r="B1729" t="str">
            <v>Conj motor-bomba submersivel 1,0hp (extr 700 a 2000 l/h, hm=120 a 80 m)</v>
          </cell>
          <cell r="C1729" t="str">
            <v>un</v>
          </cell>
          <cell r="D1729" t="str">
            <v>1688.88</v>
          </cell>
          <cell r="E1729" t="str">
            <v>57.40</v>
          </cell>
          <cell r="F1729" t="str">
            <v>1746.28</v>
          </cell>
        </row>
        <row r="1730">
          <cell r="A1730" t="str">
            <v>431022</v>
          </cell>
          <cell r="B1730" t="str">
            <v>Conj motor-bomba submersivel 1,5hp (extr 1700 a 2600l/h, hm=140 a 80m)</v>
          </cell>
          <cell r="C1730" t="str">
            <v>un</v>
          </cell>
          <cell r="D1730" t="str">
            <v>1926.80</v>
          </cell>
          <cell r="E1730" t="str">
            <v>57.40</v>
          </cell>
          <cell r="F1730" t="str">
            <v>1984.20</v>
          </cell>
        </row>
        <row r="1731">
          <cell r="A1731" t="str">
            <v>431024</v>
          </cell>
          <cell r="B1731" t="str">
            <v>Conj motor-bomba submersivel 2,0hp (extr 2200 a 4000 l/h, hm=160 a 100m)</v>
          </cell>
          <cell r="C1731" t="str">
            <v>un</v>
          </cell>
          <cell r="D1731" t="str">
            <v>2211.17</v>
          </cell>
          <cell r="E1731" t="str">
            <v>57.40</v>
          </cell>
          <cell r="F1731" t="str">
            <v>2268.57</v>
          </cell>
        </row>
        <row r="1732">
          <cell r="A1732" t="str">
            <v>431026</v>
          </cell>
          <cell r="B1732" t="str">
            <v>Conj motor-bomba submersivel 3,0hp (extr 2600 a 4900 l/h, hm=160 a 100m)</v>
          </cell>
          <cell r="C1732" t="str">
            <v>un</v>
          </cell>
          <cell r="D1732" t="str">
            <v>2450.42</v>
          </cell>
          <cell r="E1732" t="str">
            <v>57.40</v>
          </cell>
          <cell r="F1732" t="str">
            <v>2507.82</v>
          </cell>
        </row>
        <row r="1733">
          <cell r="A1733" t="str">
            <v>431028</v>
          </cell>
          <cell r="B1733" t="str">
            <v>Conj motor-bomba submersivel 5,0hp (extr 3000 a 5700 l/h, hm=180 a 100m)</v>
          </cell>
          <cell r="C1733" t="str">
            <v>un</v>
          </cell>
          <cell r="D1733" t="str">
            <v>5776.21</v>
          </cell>
          <cell r="E1733" t="str">
            <v>57.40</v>
          </cell>
          <cell r="F1733" t="str">
            <v>5833.61</v>
          </cell>
        </row>
        <row r="1734">
          <cell r="A1734" t="str">
            <v>440000</v>
          </cell>
          <cell r="B1734" t="str">
            <v>Aparelhos e metais sanitarios</v>
          </cell>
        </row>
        <row r="1735">
          <cell r="A1735" t="str">
            <v>440100</v>
          </cell>
          <cell r="B1735" t="str">
            <v>Loucas sanitarias</v>
          </cell>
        </row>
        <row r="1736">
          <cell r="A1736" t="str">
            <v>440101</v>
          </cell>
          <cell r="B1736" t="str">
            <v>Bacia sifonada de louca com tampa e metais</v>
          </cell>
          <cell r="C1736" t="str">
            <v>un</v>
          </cell>
          <cell r="D1736" t="str">
            <v>53.79</v>
          </cell>
          <cell r="E1736" t="str">
            <v>20.45</v>
          </cell>
          <cell r="F1736" t="str">
            <v>74.24</v>
          </cell>
        </row>
        <row r="1737">
          <cell r="A1737" t="str">
            <v>440102</v>
          </cell>
          <cell r="B1737" t="str">
            <v>Bacia sifonada com caixa de descarga acoplada e tampa e metais</v>
          </cell>
          <cell r="C1737" t="str">
            <v>un</v>
          </cell>
          <cell r="D1737" t="str">
            <v>114.46</v>
          </cell>
          <cell r="E1737" t="str">
            <v>20.45</v>
          </cell>
          <cell r="F1737" t="str">
            <v>134.91</v>
          </cell>
        </row>
        <row r="1738">
          <cell r="A1738" t="str">
            <v>440103</v>
          </cell>
          <cell r="B1738" t="str">
            <v>Bacia turca de louca</v>
          </cell>
          <cell r="C1738" t="str">
            <v>un</v>
          </cell>
          <cell r="D1738" t="str">
            <v>39.38</v>
          </cell>
          <cell r="E1738" t="str">
            <v>26.52</v>
          </cell>
          <cell r="F1738" t="str">
            <v>65.90</v>
          </cell>
        </row>
        <row r="1739">
          <cell r="A1739" t="str">
            <v>440110</v>
          </cell>
          <cell r="B1739" t="str">
            <v>Lavatorio de louca sem coluna com metais</v>
          </cell>
          <cell r="C1739" t="str">
            <v>un</v>
          </cell>
          <cell r="D1739" t="str">
            <v>68.88</v>
          </cell>
          <cell r="E1739" t="str">
            <v>17.03</v>
          </cell>
          <cell r="F1739" t="str">
            <v>85.91</v>
          </cell>
        </row>
        <row r="1740">
          <cell r="A1740" t="str">
            <v>440111</v>
          </cell>
          <cell r="B1740" t="str">
            <v>Lavatorio de louca com coluna e metais</v>
          </cell>
          <cell r="C1740" t="str">
            <v>un</v>
          </cell>
          <cell r="D1740" t="str">
            <v>150.57</v>
          </cell>
          <cell r="E1740" t="str">
            <v>20.45</v>
          </cell>
          <cell r="F1740" t="str">
            <v>171.02</v>
          </cell>
        </row>
        <row r="1741">
          <cell r="A1741" t="str">
            <v>440120</v>
          </cell>
          <cell r="B1741" t="str">
            <v>Mictorio de louca sifonado/auto aspirante com metais</v>
          </cell>
          <cell r="C1741" t="str">
            <v>un</v>
          </cell>
          <cell r="D1741" t="str">
            <v>57.69</v>
          </cell>
          <cell r="E1741" t="str">
            <v>17.03</v>
          </cell>
          <cell r="F1741" t="str">
            <v>74.72</v>
          </cell>
        </row>
        <row r="1742">
          <cell r="A1742" t="str">
            <v>440121</v>
          </cell>
          <cell r="B1742" t="str">
            <v>Mictorio coletivo de aco inoxidavel com metais</v>
          </cell>
          <cell r="C1742" t="str">
            <v>m</v>
          </cell>
          <cell r="D1742" t="str">
            <v>189.43</v>
          </cell>
          <cell r="E1742" t="str">
            <v>17.03</v>
          </cell>
          <cell r="F1742" t="str">
            <v>206.46</v>
          </cell>
        </row>
        <row r="1743">
          <cell r="A1743" t="str">
            <v>440130</v>
          </cell>
          <cell r="B1743" t="str">
            <v>Tanque de louca pequeno com metais</v>
          </cell>
          <cell r="C1743" t="str">
            <v>un</v>
          </cell>
          <cell r="D1743" t="str">
            <v>79.84</v>
          </cell>
          <cell r="E1743" t="str">
            <v>20.45</v>
          </cell>
          <cell r="F1743" t="str">
            <v>100.29</v>
          </cell>
        </row>
        <row r="1744">
          <cell r="A1744" t="str">
            <v>440131</v>
          </cell>
          <cell r="B1744" t="str">
            <v>Tanque de louca grande com metais</v>
          </cell>
          <cell r="C1744" t="str">
            <v>un</v>
          </cell>
          <cell r="D1744" t="str">
            <v>83.71</v>
          </cell>
          <cell r="E1744" t="str">
            <v>20.45</v>
          </cell>
          <cell r="F1744" t="str">
            <v>104.16</v>
          </cell>
        </row>
        <row r="1745">
          <cell r="A1745" t="str">
            <v>440132</v>
          </cell>
          <cell r="B1745" t="str">
            <v>Tanque simples de concreto pre-moldado 600x600mm com apoio e metais</v>
          </cell>
          <cell r="C1745" t="str">
            <v>un</v>
          </cell>
          <cell r="D1745" t="str">
            <v>27.54</v>
          </cell>
          <cell r="E1745" t="str">
            <v>29.46</v>
          </cell>
          <cell r="F1745" t="str">
            <v>57.00</v>
          </cell>
        </row>
        <row r="1746">
          <cell r="A1746" t="str">
            <v>440133</v>
          </cell>
          <cell r="B1746" t="str">
            <v>Tanque de aco inoxidavel com metais</v>
          </cell>
          <cell r="C1746" t="str">
            <v>un</v>
          </cell>
          <cell r="D1746" t="str">
            <v>208.22</v>
          </cell>
          <cell r="E1746" t="str">
            <v>20.45</v>
          </cell>
          <cell r="F1746" t="str">
            <v>228.67</v>
          </cell>
        </row>
        <row r="1747">
          <cell r="A1747" t="str">
            <v>440140</v>
          </cell>
          <cell r="B1747" t="str">
            <v>Cuba de aco inoxidavel 435x270x140mm com pertences</v>
          </cell>
          <cell r="C1747" t="str">
            <v>un</v>
          </cell>
          <cell r="D1747" t="str">
            <v>88.12</v>
          </cell>
          <cell r="E1747" t="str">
            <v>13.63</v>
          </cell>
          <cell r="F1747" t="str">
            <v>101.75</v>
          </cell>
        </row>
        <row r="1748">
          <cell r="A1748" t="str">
            <v>440141</v>
          </cell>
          <cell r="B1748" t="str">
            <v>Cuba de aco inoxidavel 465x300x140mm com pertences</v>
          </cell>
          <cell r="C1748" t="str">
            <v>un</v>
          </cell>
          <cell r="D1748" t="str">
            <v>88.12</v>
          </cell>
          <cell r="E1748" t="str">
            <v>13.63</v>
          </cell>
          <cell r="F1748" t="str">
            <v>101.75</v>
          </cell>
        </row>
        <row r="1749">
          <cell r="A1749" t="str">
            <v>440142</v>
          </cell>
          <cell r="B1749" t="str">
            <v>Cuba de aco inoxidavel dupla com metais</v>
          </cell>
          <cell r="C1749" t="str">
            <v>un</v>
          </cell>
          <cell r="D1749" t="str">
            <v>291.39</v>
          </cell>
          <cell r="E1749" t="str">
            <v>23.85</v>
          </cell>
          <cell r="F1749" t="str">
            <v>315.24</v>
          </cell>
        </row>
        <row r="1750">
          <cell r="A1750" t="str">
            <v>440143</v>
          </cell>
          <cell r="B1750" t="str">
            <v>Cuba de louca  de embutir com metais</v>
          </cell>
          <cell r="C1750" t="str">
            <v>un</v>
          </cell>
          <cell r="D1750" t="str">
            <v>76.06</v>
          </cell>
          <cell r="E1750" t="str">
            <v>10.21</v>
          </cell>
          <cell r="F1750" t="str">
            <v>86.27</v>
          </cell>
        </row>
        <row r="1751">
          <cell r="A1751" t="str">
            <v>440200</v>
          </cell>
          <cell r="B1751" t="str">
            <v>Bancadas</v>
          </cell>
        </row>
        <row r="1752">
          <cell r="A1752" t="str">
            <v>440202</v>
          </cell>
          <cell r="B1752" t="str">
            <v>Tampo em  aco inoxidavel chapa 16</v>
          </cell>
          <cell r="C1752" t="str">
            <v>m2</v>
          </cell>
          <cell r="D1752" t="str">
            <v>202.79</v>
          </cell>
          <cell r="E1752" t="str">
            <v>12.88</v>
          </cell>
          <cell r="F1752" t="str">
            <v>215.67</v>
          </cell>
        </row>
        <row r="1753">
          <cell r="A1753" t="str">
            <v>440204</v>
          </cell>
          <cell r="B1753" t="str">
            <v>Tampo em  aco inoxidavel chapa 18</v>
          </cell>
          <cell r="C1753" t="str">
            <v>m2</v>
          </cell>
          <cell r="D1753" t="str">
            <v>162.53</v>
          </cell>
          <cell r="E1753" t="str">
            <v>12.88</v>
          </cell>
          <cell r="F1753" t="str">
            <v>175.41</v>
          </cell>
        </row>
        <row r="1754">
          <cell r="A1754" t="str">
            <v>440206</v>
          </cell>
          <cell r="B1754" t="str">
            <v>Tampo em  granito espessura de 3 cm</v>
          </cell>
          <cell r="C1754" t="str">
            <v>m2</v>
          </cell>
          <cell r="D1754" t="str">
            <v>140.26</v>
          </cell>
          <cell r="E1754" t="str">
            <v>12.88</v>
          </cell>
          <cell r="F1754" t="str">
            <v>153.14</v>
          </cell>
        </row>
        <row r="1755">
          <cell r="A1755" t="str">
            <v>440208</v>
          </cell>
          <cell r="B1755" t="str">
            <v>Tampo em  granilite</v>
          </cell>
          <cell r="C1755" t="str">
            <v>m2</v>
          </cell>
          <cell r="D1755" t="str">
            <v>54.37</v>
          </cell>
          <cell r="E1755" t="str">
            <v>12.88</v>
          </cell>
          <cell r="F1755" t="str">
            <v>67.25</v>
          </cell>
        </row>
        <row r="1756">
          <cell r="A1756" t="str">
            <v>440210</v>
          </cell>
          <cell r="B1756" t="str">
            <v>Tampo em  marmore nacional espessura de 3 cm</v>
          </cell>
          <cell r="C1756" t="str">
            <v>m2</v>
          </cell>
          <cell r="D1756" t="str">
            <v>98.76</v>
          </cell>
          <cell r="E1756" t="str">
            <v>12.88</v>
          </cell>
          <cell r="F1756" t="str">
            <v>111.64</v>
          </cell>
        </row>
        <row r="1757">
          <cell r="A1757" t="str">
            <v>440300</v>
          </cell>
          <cell r="B1757" t="str">
            <v>Acessorios e metais sanitarios</v>
          </cell>
        </row>
        <row r="1758">
          <cell r="A1758" t="str">
            <v>440302</v>
          </cell>
          <cell r="B1758" t="str">
            <v>Saboneteira de louca de 7,5x15 cm</v>
          </cell>
          <cell r="C1758" t="str">
            <v>un</v>
          </cell>
          <cell r="D1758" t="str">
            <v>4.65</v>
          </cell>
          <cell r="E1758" t="str">
            <v>7.23</v>
          </cell>
          <cell r="F1758" t="str">
            <v>11.88</v>
          </cell>
        </row>
        <row r="1759">
          <cell r="A1759" t="str">
            <v>440304</v>
          </cell>
          <cell r="B1759" t="str">
            <v>Saboneteira de louca de 15x15 cm</v>
          </cell>
          <cell r="C1759" t="str">
            <v>un</v>
          </cell>
          <cell r="D1759" t="str">
            <v>4.85</v>
          </cell>
          <cell r="E1759" t="str">
            <v>7.23</v>
          </cell>
          <cell r="F1759" t="str">
            <v>12.08</v>
          </cell>
        </row>
        <row r="1760">
          <cell r="A1760" t="str">
            <v>440306</v>
          </cell>
          <cell r="B1760" t="str">
            <v>Saboneteira de louca de 15x15 cm com alca</v>
          </cell>
          <cell r="C1760" t="str">
            <v>un</v>
          </cell>
          <cell r="D1760" t="str">
            <v>7.69</v>
          </cell>
          <cell r="E1760" t="str">
            <v>7.23</v>
          </cell>
          <cell r="F1760" t="str">
            <v>14.92</v>
          </cell>
        </row>
        <row r="1761">
          <cell r="A1761" t="str">
            <v>440308</v>
          </cell>
          <cell r="B1761" t="str">
            <v>Porta-papel de louca 15x15 cm</v>
          </cell>
          <cell r="C1761" t="str">
            <v>un</v>
          </cell>
          <cell r="D1761" t="str">
            <v>8.02</v>
          </cell>
          <cell r="E1761" t="str">
            <v>7.23</v>
          </cell>
          <cell r="F1761" t="str">
            <v>15.25</v>
          </cell>
        </row>
        <row r="1762">
          <cell r="A1762" t="str">
            <v>440310</v>
          </cell>
          <cell r="B1762" t="str">
            <v>Cabide de louca com 2 ganchos</v>
          </cell>
          <cell r="C1762" t="str">
            <v>un</v>
          </cell>
          <cell r="D1762" t="str">
            <v>1.90</v>
          </cell>
          <cell r="E1762" t="str">
            <v>7.23</v>
          </cell>
          <cell r="F1762" t="str">
            <v>9.13</v>
          </cell>
        </row>
        <row r="1763">
          <cell r="A1763" t="str">
            <v>440312</v>
          </cell>
          <cell r="B1763" t="str">
            <v>Porta-toalhas com bastao</v>
          </cell>
          <cell r="C1763" t="str">
            <v>un</v>
          </cell>
          <cell r="D1763" t="str">
            <v>3.12</v>
          </cell>
          <cell r="E1763" t="str">
            <v>7.23</v>
          </cell>
          <cell r="F1763" t="str">
            <v>10.35</v>
          </cell>
        </row>
        <row r="1764">
          <cell r="A1764" t="str">
            <v>440322</v>
          </cell>
          <cell r="B1764" t="str">
            <v>Porta-papel de parede tipo LALEKLA</v>
          </cell>
          <cell r="C1764" t="str">
            <v>un</v>
          </cell>
          <cell r="D1764" t="str">
            <v>47.00</v>
          </cell>
          <cell r="E1764" t="str">
            <v>1.76</v>
          </cell>
          <cell r="F1764" t="str">
            <v>48.76</v>
          </cell>
        </row>
        <row r="1765">
          <cell r="A1765" t="str">
            <v>440324</v>
          </cell>
          <cell r="B1765" t="str">
            <v>Saboneteira para sabao liquido</v>
          </cell>
          <cell r="C1765" t="str">
            <v>un</v>
          </cell>
          <cell r="D1765" t="str">
            <v>31.90</v>
          </cell>
          <cell r="E1765" t="str">
            <v>1.76</v>
          </cell>
          <cell r="F1765" t="str">
            <v>33.66</v>
          </cell>
        </row>
        <row r="1766">
          <cell r="A1766" t="str">
            <v>440326</v>
          </cell>
          <cell r="B1766" t="str">
            <v>Armario para lavatorio de embutir plastico</v>
          </cell>
          <cell r="C1766" t="str">
            <v>un</v>
          </cell>
          <cell r="D1766" t="str">
            <v>20.96</v>
          </cell>
          <cell r="E1766" t="str">
            <v>7.23</v>
          </cell>
          <cell r="F1766" t="str">
            <v>28.19</v>
          </cell>
        </row>
        <row r="1767">
          <cell r="A1767" t="str">
            <v>440328</v>
          </cell>
          <cell r="B1767" t="str">
            <v>Caixa de descarga capacidade 18 l de plastico de sobrepor</v>
          </cell>
          <cell r="C1767" t="str">
            <v>un</v>
          </cell>
          <cell r="D1767" t="str">
            <v>52.08</v>
          </cell>
          <cell r="E1767" t="str">
            <v>17.03</v>
          </cell>
          <cell r="F1767" t="str">
            <v>69.11</v>
          </cell>
        </row>
        <row r="1768">
          <cell r="A1768" t="str">
            <v>440332</v>
          </cell>
          <cell r="B1768" t="str">
            <v>Torneira de lavagem com canopla de 1/2"</v>
          </cell>
          <cell r="C1768" t="str">
            <v>un</v>
          </cell>
          <cell r="D1768" t="str">
            <v>7.11</v>
          </cell>
          <cell r="E1768" t="str">
            <v>3.39</v>
          </cell>
          <cell r="F1768" t="str">
            <v>10.50</v>
          </cell>
        </row>
        <row r="1769">
          <cell r="A1769" t="str">
            <v>440334</v>
          </cell>
          <cell r="B1769" t="str">
            <v>Torneira de jardim de 3/4"</v>
          </cell>
          <cell r="C1769" t="str">
            <v>un</v>
          </cell>
          <cell r="D1769" t="str">
            <v>8.34</v>
          </cell>
          <cell r="E1769" t="str">
            <v>3.39</v>
          </cell>
          <cell r="F1769" t="str">
            <v>11.73</v>
          </cell>
        </row>
        <row r="1770">
          <cell r="A1770" t="str">
            <v>440336</v>
          </cell>
          <cell r="B1770" t="str">
            <v>Ducha manual cromada linha ACTIVA da DECA</v>
          </cell>
          <cell r="C1770" t="str">
            <v>un</v>
          </cell>
          <cell r="D1770" t="str">
            <v>68.46</v>
          </cell>
          <cell r="E1770" t="str">
            <v>3.39</v>
          </cell>
          <cell r="F1770" t="str">
            <v>71.85</v>
          </cell>
        </row>
        <row r="1771">
          <cell r="A1771" t="str">
            <v>440400</v>
          </cell>
          <cell r="B1771" t="str">
            <v>Prateleiras</v>
          </cell>
        </row>
        <row r="1772">
          <cell r="A1772" t="str">
            <v>440402</v>
          </cell>
          <cell r="B1772" t="str">
            <v>Prateleira de marmore</v>
          </cell>
          <cell r="C1772" t="str">
            <v>m2</v>
          </cell>
          <cell r="D1772" t="str">
            <v>49.51</v>
          </cell>
          <cell r="E1772" t="str">
            <v>12.88</v>
          </cell>
          <cell r="F1772" t="str">
            <v>62.39</v>
          </cell>
        </row>
        <row r="1773">
          <cell r="A1773" t="str">
            <v>440404</v>
          </cell>
          <cell r="B1773" t="str">
            <v>Prateleira de granilite</v>
          </cell>
          <cell r="C1773" t="str">
            <v>m2</v>
          </cell>
          <cell r="D1773" t="str">
            <v>57.84</v>
          </cell>
          <cell r="E1773" t="str">
            <v>12.88</v>
          </cell>
          <cell r="F1773" t="str">
            <v>70.72</v>
          </cell>
        </row>
        <row r="1774">
          <cell r="A1774" t="str">
            <v>442000</v>
          </cell>
          <cell r="B1774" t="str">
            <v>Reparos, conservacoes e complementos</v>
          </cell>
        </row>
        <row r="1775">
          <cell r="A1775" t="str">
            <v>442002</v>
          </cell>
          <cell r="B1775" t="str">
            <v>Recolocacao de torneiras</v>
          </cell>
          <cell r="C1775" t="str">
            <v>un</v>
          </cell>
          <cell r="D1775" t="str">
            <v>0.01</v>
          </cell>
          <cell r="E1775" t="str">
            <v>3.39</v>
          </cell>
          <cell r="F1775" t="str">
            <v>3.40</v>
          </cell>
        </row>
        <row r="1776">
          <cell r="A1776" t="str">
            <v>442004</v>
          </cell>
          <cell r="B1776" t="str">
            <v>Recolocacao de sifoes</v>
          </cell>
          <cell r="C1776" t="str">
            <v>un</v>
          </cell>
          <cell r="D1776" t="str">
            <v>0.01</v>
          </cell>
          <cell r="E1776" t="str">
            <v>3.39</v>
          </cell>
          <cell r="F1776" t="str">
            <v>3.40</v>
          </cell>
        </row>
        <row r="1777">
          <cell r="A1777" t="str">
            <v>442006</v>
          </cell>
          <cell r="B1777" t="str">
            <v>Recolocacao de aparelhos sanitarios incluindo acessorios</v>
          </cell>
          <cell r="C1777" t="str">
            <v>un</v>
          </cell>
          <cell r="D1777" t="str">
            <v>13.13</v>
          </cell>
          <cell r="E1777" t="str">
            <v>20.45</v>
          </cell>
          <cell r="F1777" t="str">
            <v>33.58</v>
          </cell>
        </row>
        <row r="1778">
          <cell r="A1778" t="str">
            <v>442008</v>
          </cell>
          <cell r="B1778" t="str">
            <v>Recolocacao de caixas de descarga de sobrepor</v>
          </cell>
          <cell r="C1778" t="str">
            <v>un</v>
          </cell>
          <cell r="D1778" t="str">
            <v>0.00</v>
          </cell>
          <cell r="E1778" t="str">
            <v>17.03</v>
          </cell>
          <cell r="F1778" t="str">
            <v>17.03</v>
          </cell>
        </row>
        <row r="1779">
          <cell r="A1779" t="str">
            <v>442012</v>
          </cell>
          <cell r="B1779" t="str">
            <v>Canopla para valvula de descarga</v>
          </cell>
          <cell r="C1779" t="str">
            <v>un</v>
          </cell>
          <cell r="D1779" t="str">
            <v>6.44</v>
          </cell>
          <cell r="E1779" t="str">
            <v>0.48</v>
          </cell>
          <cell r="F1779" t="str">
            <v>6.92</v>
          </cell>
        </row>
        <row r="1780">
          <cell r="A1780" t="str">
            <v>442014</v>
          </cell>
          <cell r="B1780" t="str">
            <v>Volante cromado para registro</v>
          </cell>
          <cell r="C1780" t="str">
            <v>un</v>
          </cell>
          <cell r="D1780" t="str">
            <v>13.50</v>
          </cell>
          <cell r="E1780" t="str">
            <v>0.48</v>
          </cell>
          <cell r="F1780" t="str">
            <v>13.98</v>
          </cell>
        </row>
        <row r="1781">
          <cell r="A1781" t="str">
            <v>442016</v>
          </cell>
          <cell r="B1781" t="str">
            <v>Botao para valvula de descarga</v>
          </cell>
          <cell r="C1781" t="str">
            <v>un</v>
          </cell>
          <cell r="D1781" t="str">
            <v>4.86</v>
          </cell>
          <cell r="E1781" t="str">
            <v>0.48</v>
          </cell>
          <cell r="F1781" t="str">
            <v>5.34</v>
          </cell>
        </row>
        <row r="1782">
          <cell r="A1782" t="str">
            <v>442018</v>
          </cell>
          <cell r="B1782" t="str">
            <v>Reparo para valvula de descarga</v>
          </cell>
          <cell r="C1782" t="str">
            <v>un</v>
          </cell>
          <cell r="D1782" t="str">
            <v>7.20</v>
          </cell>
          <cell r="E1782" t="str">
            <v>6.11</v>
          </cell>
          <cell r="F1782" t="str">
            <v>13.31</v>
          </cell>
        </row>
        <row r="1783">
          <cell r="A1783" t="str">
            <v>442020</v>
          </cell>
          <cell r="B1783" t="str">
            <v>Sifao de metal cromado tipo pesado 2"</v>
          </cell>
          <cell r="C1783" t="str">
            <v>un</v>
          </cell>
          <cell r="D1783" t="str">
            <v>27.85</v>
          </cell>
          <cell r="E1783" t="str">
            <v>3.39</v>
          </cell>
          <cell r="F1783" t="str">
            <v>31.24</v>
          </cell>
        </row>
        <row r="1784">
          <cell r="A1784" t="str">
            <v>442022</v>
          </cell>
          <cell r="B1784" t="str">
            <v>Sifao de metal cromado tipo pesado de 1.1/2"</v>
          </cell>
          <cell r="C1784" t="str">
            <v>un</v>
          </cell>
          <cell r="D1784" t="str">
            <v>21.28</v>
          </cell>
          <cell r="E1784" t="str">
            <v>3.39</v>
          </cell>
          <cell r="F1784" t="str">
            <v>24.67</v>
          </cell>
        </row>
        <row r="1785">
          <cell r="A1785" t="str">
            <v>442024</v>
          </cell>
          <cell r="B1785" t="str">
            <v>Sifao plastico com copo tipo reforcado, rigido de 1.1/2"</v>
          </cell>
          <cell r="C1785" t="str">
            <v>un</v>
          </cell>
          <cell r="D1785" t="str">
            <v>3.05</v>
          </cell>
          <cell r="E1785" t="str">
            <v>2.69</v>
          </cell>
          <cell r="F1785" t="str">
            <v>5.74</v>
          </cell>
        </row>
        <row r="1786">
          <cell r="A1786" t="str">
            <v>442026</v>
          </cell>
          <cell r="B1786" t="str">
            <v>Sifao plastico com copo tipo reforcado. rigido de 2"</v>
          </cell>
          <cell r="C1786" t="str">
            <v>un</v>
          </cell>
          <cell r="D1786" t="str">
            <v>3.05</v>
          </cell>
          <cell r="E1786" t="str">
            <v>2.69</v>
          </cell>
          <cell r="F1786" t="str">
            <v>5.74</v>
          </cell>
        </row>
        <row r="1787">
          <cell r="A1787" t="str">
            <v>442028</v>
          </cell>
          <cell r="B1787" t="str">
            <v>Tampa de plastico para bacia sanitaria</v>
          </cell>
          <cell r="C1787" t="str">
            <v>un</v>
          </cell>
          <cell r="D1787" t="str">
            <v>8.00</v>
          </cell>
          <cell r="E1787" t="str">
            <v>0.41</v>
          </cell>
          <cell r="F1787" t="str">
            <v>8.41</v>
          </cell>
        </row>
        <row r="1788">
          <cell r="A1788" t="str">
            <v>442030</v>
          </cell>
          <cell r="B1788" t="str">
            <v>Bolsa para bacia sanitaria</v>
          </cell>
          <cell r="C1788" t="str">
            <v>un</v>
          </cell>
          <cell r="D1788" t="str">
            <v>0.62</v>
          </cell>
          <cell r="E1788" t="str">
            <v>1.14</v>
          </cell>
          <cell r="F1788" t="str">
            <v>1.76</v>
          </cell>
        </row>
        <row r="1789">
          <cell r="A1789" t="str">
            <v>442032</v>
          </cell>
          <cell r="B1789" t="str">
            <v>Filtro de pressao tipo lete de ferro esmaltado para 20 l/h</v>
          </cell>
          <cell r="C1789" t="str">
            <v>un</v>
          </cell>
          <cell r="D1789" t="str">
            <v>13.80</v>
          </cell>
          <cell r="E1789" t="str">
            <v>10.21</v>
          </cell>
          <cell r="F1789" t="str">
            <v>24.01</v>
          </cell>
        </row>
        <row r="1790">
          <cell r="A1790" t="str">
            <v>442034</v>
          </cell>
          <cell r="B1790" t="str">
            <v>Filtro de pressao tipo lete de ferro esmaltado para 40 l/h</v>
          </cell>
          <cell r="C1790" t="str">
            <v>un</v>
          </cell>
          <cell r="D1790" t="str">
            <v>24.05</v>
          </cell>
          <cell r="E1790" t="str">
            <v>10.21</v>
          </cell>
          <cell r="F1790" t="str">
            <v>34.26</v>
          </cell>
        </row>
        <row r="1791">
          <cell r="A1791" t="str">
            <v>442036</v>
          </cell>
          <cell r="B1791" t="str">
            <v>Filtro de pressao tipo cuno AMF de poliestireno para 400 l/h</v>
          </cell>
          <cell r="C1791" t="str">
            <v>un</v>
          </cell>
          <cell r="D1791" t="str">
            <v>61.32</v>
          </cell>
          <cell r="E1791" t="str">
            <v>10.21</v>
          </cell>
          <cell r="F1791" t="str">
            <v>71.53</v>
          </cell>
        </row>
        <row r="1792">
          <cell r="A1792" t="str">
            <v>442040</v>
          </cell>
          <cell r="B1792" t="str">
            <v>Vela de filtro tipo lete, inclusive guarnicoes borracha para 20 l/h</v>
          </cell>
          <cell r="C1792" t="str">
            <v>un</v>
          </cell>
          <cell r="D1792" t="str">
            <v>3.80</v>
          </cell>
          <cell r="E1792" t="str">
            <v>0.97</v>
          </cell>
          <cell r="F1792" t="str">
            <v>4.77</v>
          </cell>
        </row>
        <row r="1793">
          <cell r="A1793" t="str">
            <v>442042</v>
          </cell>
          <cell r="B1793" t="str">
            <v>Vela de filtro tipo lete, inclusive guarnicoes borracha para 40 l/h</v>
          </cell>
          <cell r="C1793" t="str">
            <v>un</v>
          </cell>
          <cell r="D1793" t="str">
            <v>6.33</v>
          </cell>
          <cell r="E1793" t="str">
            <v>0.97</v>
          </cell>
          <cell r="F1793" t="str">
            <v>7.30</v>
          </cell>
        </row>
        <row r="1794">
          <cell r="A1794" t="str">
            <v>442044</v>
          </cell>
          <cell r="B1794" t="str">
            <v>Vela de filtro tipo cuno AMF carvao ativado para 400 l/h</v>
          </cell>
          <cell r="C1794" t="str">
            <v>un</v>
          </cell>
          <cell r="D1794" t="str">
            <v>13.64</v>
          </cell>
          <cell r="E1794" t="str">
            <v>0.97</v>
          </cell>
          <cell r="F1794" t="str">
            <v>14.61</v>
          </cell>
        </row>
        <row r="1795">
          <cell r="A1795" t="str">
            <v>442052</v>
          </cell>
          <cell r="B1795" t="str">
            <v>Cuba de aco inoxidavel 465x300x140mm simples - sem pertences</v>
          </cell>
          <cell r="C1795" t="str">
            <v>un</v>
          </cell>
          <cell r="D1795" t="str">
            <v>32.88</v>
          </cell>
          <cell r="E1795" t="str">
            <v>6.81</v>
          </cell>
          <cell r="F1795" t="str">
            <v>39.69</v>
          </cell>
        </row>
        <row r="1796">
          <cell r="A1796" t="str">
            <v>442054</v>
          </cell>
          <cell r="B1796" t="str">
            <v>Cuba de aco inoxidavel 560x330x140mm simples - sem pertences</v>
          </cell>
          <cell r="C1796" t="str">
            <v>un</v>
          </cell>
          <cell r="D1796" t="str">
            <v>25.83</v>
          </cell>
          <cell r="E1796" t="str">
            <v>6.81</v>
          </cell>
          <cell r="F1796" t="str">
            <v>32.64</v>
          </cell>
        </row>
        <row r="1797">
          <cell r="A1797" t="str">
            <v>442056</v>
          </cell>
          <cell r="B1797" t="str">
            <v>Cuba de aco inoxidavel 400x340x140mm simples - sem pertences</v>
          </cell>
          <cell r="C1797" t="str">
            <v>un</v>
          </cell>
          <cell r="D1797" t="str">
            <v>37.68</v>
          </cell>
          <cell r="E1797" t="str">
            <v>6.81</v>
          </cell>
          <cell r="F1797" t="str">
            <v>44.49</v>
          </cell>
        </row>
        <row r="1798">
          <cell r="A1798" t="str">
            <v>442058</v>
          </cell>
          <cell r="B1798" t="str">
            <v>Cuba de aco inoxidavel 835x340x140mm dupla - sem pertences</v>
          </cell>
          <cell r="C1798" t="str">
            <v>un</v>
          </cell>
          <cell r="D1798" t="str">
            <v>77.99</v>
          </cell>
          <cell r="E1798" t="str">
            <v>10.21</v>
          </cell>
          <cell r="F1798" t="str">
            <v>88.20</v>
          </cell>
        </row>
        <row r="1799">
          <cell r="A1799" t="str">
            <v>442060</v>
          </cell>
          <cell r="B1799" t="str">
            <v>Cuba de aco inoxidavel 715x400x140mm dupla - sem pertences</v>
          </cell>
          <cell r="C1799" t="str">
            <v>un</v>
          </cell>
          <cell r="D1799" t="str">
            <v>57.34</v>
          </cell>
          <cell r="E1799" t="str">
            <v>10.21</v>
          </cell>
          <cell r="F1799" t="str">
            <v>67.55</v>
          </cell>
        </row>
        <row r="1800">
          <cell r="A1800" t="str">
            <v>442062</v>
          </cell>
          <cell r="B1800" t="str">
            <v>Valvula americana</v>
          </cell>
          <cell r="C1800" t="str">
            <v>un</v>
          </cell>
          <cell r="D1800" t="str">
            <v>9.28</v>
          </cell>
          <cell r="E1800" t="str">
            <v>0.28</v>
          </cell>
          <cell r="F1800" t="str">
            <v>9.56</v>
          </cell>
        </row>
        <row r="1801">
          <cell r="A1801" t="str">
            <v>442064</v>
          </cell>
          <cell r="B1801" t="str">
            <v>Valvula de metal cromado de 1.1/2"</v>
          </cell>
          <cell r="C1801" t="str">
            <v>un</v>
          </cell>
          <cell r="D1801" t="str">
            <v>23.46</v>
          </cell>
          <cell r="E1801" t="str">
            <v>3.39</v>
          </cell>
          <cell r="F1801" t="str">
            <v>26.85</v>
          </cell>
        </row>
        <row r="1802">
          <cell r="A1802" t="str">
            <v>442070</v>
          </cell>
          <cell r="B1802" t="str">
            <v>Espargidor de ferro galvanizado para mictorio tipo cocho</v>
          </cell>
          <cell r="C1802" t="str">
            <v>m</v>
          </cell>
          <cell r="D1802" t="str">
            <v>4.15</v>
          </cell>
          <cell r="E1802" t="str">
            <v>7.48</v>
          </cell>
          <cell r="F1802" t="str">
            <v>11.63</v>
          </cell>
        </row>
        <row r="1803">
          <cell r="A1803" t="str">
            <v>450000</v>
          </cell>
          <cell r="B1803" t="str">
            <v>Hidraulica, Entrada de agua/incendio e gas</v>
          </cell>
        </row>
        <row r="1804">
          <cell r="A1804" t="str">
            <v>450100</v>
          </cell>
          <cell r="B1804" t="str">
            <v>Entrada de agua</v>
          </cell>
        </row>
        <row r="1805">
          <cell r="A1805" t="str">
            <v>450102</v>
          </cell>
          <cell r="B1805" t="str">
            <v>Entrada completa de agua diam 3/4" com abrigo</v>
          </cell>
          <cell r="C1805" t="str">
            <v>un</v>
          </cell>
          <cell r="D1805" t="str">
            <v>63.62</v>
          </cell>
          <cell r="E1805" t="str">
            <v>85.78</v>
          </cell>
          <cell r="F1805" t="str">
            <v>149.40</v>
          </cell>
        </row>
        <row r="1806">
          <cell r="A1806" t="str">
            <v>450104</v>
          </cell>
          <cell r="B1806" t="str">
            <v>Entrada completa de agua diam 1" com abrigo</v>
          </cell>
          <cell r="C1806" t="str">
            <v>un</v>
          </cell>
          <cell r="D1806" t="str">
            <v>73.16</v>
          </cell>
          <cell r="E1806" t="str">
            <v>85.78</v>
          </cell>
          <cell r="F1806" t="str">
            <v>158.94</v>
          </cell>
        </row>
        <row r="1807">
          <cell r="A1807" t="str">
            <v>450106</v>
          </cell>
          <cell r="B1807" t="str">
            <v>Entrada completa de agua diam 1.1/2" com abrigo</v>
          </cell>
          <cell r="C1807" t="str">
            <v>un</v>
          </cell>
          <cell r="D1807" t="str">
            <v>119.06</v>
          </cell>
          <cell r="E1807" t="str">
            <v>151.46</v>
          </cell>
          <cell r="F1807" t="str">
            <v>270.52</v>
          </cell>
        </row>
        <row r="1808">
          <cell r="A1808" t="str">
            <v>450200</v>
          </cell>
          <cell r="B1808" t="str">
            <v>Entrada de gas</v>
          </cell>
        </row>
        <row r="1809">
          <cell r="A1809" t="str">
            <v>450202</v>
          </cell>
          <cell r="B1809" t="str">
            <v>Entrada completa de gas (glp) domiciliar com 2 bujoes de 13kg</v>
          </cell>
          <cell r="C1809" t="str">
            <v>un</v>
          </cell>
          <cell r="D1809" t="str">
            <v>254.60</v>
          </cell>
          <cell r="E1809" t="str">
            <v>110.65</v>
          </cell>
          <cell r="F1809" t="str">
            <v>365.25</v>
          </cell>
        </row>
        <row r="1810">
          <cell r="A1810" t="str">
            <v>450204</v>
          </cell>
          <cell r="B1810" t="str">
            <v>Entrada completa de gas (glp) com 2 cilindros de 45kg</v>
          </cell>
          <cell r="C1810" t="str">
            <v>un</v>
          </cell>
          <cell r="D1810" t="str">
            <v>815.39</v>
          </cell>
          <cell r="E1810" t="str">
            <v>237.16</v>
          </cell>
          <cell r="F1810" t="str">
            <v>1052.55</v>
          </cell>
        </row>
        <row r="1811">
          <cell r="A1811" t="str">
            <v>450206</v>
          </cell>
          <cell r="B1811" t="str">
            <v>Entrada completa de gas (glp) com 4 cilindros de 45kg</v>
          </cell>
          <cell r="C1811" t="str">
            <v>un</v>
          </cell>
          <cell r="D1811" t="str">
            <v>1297.81</v>
          </cell>
          <cell r="E1811" t="str">
            <v>312.68</v>
          </cell>
          <cell r="F1811" t="str">
            <v>1610.49</v>
          </cell>
        </row>
        <row r="1812">
          <cell r="A1812" t="str">
            <v>450208</v>
          </cell>
          <cell r="B1812" t="str">
            <v>Entrada completa de gas (glp) com 6 cilindros de 45kg</v>
          </cell>
          <cell r="C1812" t="str">
            <v>un</v>
          </cell>
          <cell r="D1812" t="str">
            <v>1746.81</v>
          </cell>
          <cell r="E1812" t="str">
            <v>379.16</v>
          </cell>
          <cell r="F1812" t="str">
            <v>2125.97</v>
          </cell>
        </row>
        <row r="1813">
          <cell r="A1813" t="str">
            <v>450220</v>
          </cell>
          <cell r="B1813" t="str">
            <v>Abrigo padronizado de gas (glp) encanado</v>
          </cell>
          <cell r="C1813" t="str">
            <v>un</v>
          </cell>
          <cell r="D1813" t="str">
            <v>86.97</v>
          </cell>
          <cell r="E1813" t="str">
            <v>74.50</v>
          </cell>
          <cell r="F1813" t="str">
            <v>161.47</v>
          </cell>
        </row>
        <row r="1814">
          <cell r="A1814" t="str">
            <v>460000</v>
          </cell>
          <cell r="B1814" t="str">
            <v>Hidraulica, Tubulacoes</v>
          </cell>
        </row>
        <row r="1815">
          <cell r="A1815" t="str">
            <v>460100</v>
          </cell>
          <cell r="B1815" t="str">
            <v>Tubulacao c/conexoes em  PVC rig. marrom - agua fria domiciliar</v>
          </cell>
        </row>
        <row r="1816">
          <cell r="A1816" t="str">
            <v>460101</v>
          </cell>
          <cell r="B1816" t="str">
            <v>Tubo de PVC rigido, DE= 20mm - (1/2") - inclusive conexoes</v>
          </cell>
          <cell r="C1816" t="str">
            <v>m</v>
          </cell>
          <cell r="D1816" t="str">
            <v>1.15</v>
          </cell>
          <cell r="E1816" t="str">
            <v>4.74</v>
          </cell>
          <cell r="F1816" t="str">
            <v>5.89</v>
          </cell>
        </row>
        <row r="1817">
          <cell r="A1817" t="str">
            <v>460102</v>
          </cell>
          <cell r="B1817" t="str">
            <v>Tubo de PVC rigido, DE= 25mm - (3/4") - inclusive conexoes</v>
          </cell>
          <cell r="C1817" t="str">
            <v>m</v>
          </cell>
          <cell r="D1817" t="str">
            <v>1.47</v>
          </cell>
          <cell r="E1817" t="str">
            <v>5.42</v>
          </cell>
          <cell r="F1817" t="str">
            <v>6.89</v>
          </cell>
        </row>
        <row r="1818">
          <cell r="A1818" t="str">
            <v>460103</v>
          </cell>
          <cell r="B1818" t="str">
            <v>Tubo de PVC rigido, DE= 32mm - (1") - inclusive conexoes</v>
          </cell>
          <cell r="C1818" t="str">
            <v>m</v>
          </cell>
          <cell r="D1818" t="str">
            <v>2.49</v>
          </cell>
          <cell r="E1818" t="str">
            <v>6.11</v>
          </cell>
          <cell r="F1818" t="str">
            <v>8.60</v>
          </cell>
        </row>
        <row r="1819">
          <cell r="A1819" t="str">
            <v>460104</v>
          </cell>
          <cell r="B1819" t="str">
            <v>Tubo de PVC rigido, DE= 40mm - (1.1/4") - inclusive conexoes</v>
          </cell>
          <cell r="C1819" t="str">
            <v>m</v>
          </cell>
          <cell r="D1819" t="str">
            <v>3.16</v>
          </cell>
          <cell r="E1819" t="str">
            <v>6.81</v>
          </cell>
          <cell r="F1819" t="str">
            <v>9.97</v>
          </cell>
        </row>
        <row r="1820">
          <cell r="A1820" t="str">
            <v>460105</v>
          </cell>
          <cell r="B1820" t="str">
            <v>Tubo de PVC rigido, DE= 50mm - (1.1/2") - inclusive conexoes</v>
          </cell>
          <cell r="C1820" t="str">
            <v>m</v>
          </cell>
          <cell r="D1820" t="str">
            <v>4.11</v>
          </cell>
          <cell r="E1820" t="str">
            <v>7.81</v>
          </cell>
          <cell r="F1820" t="str">
            <v>11.92</v>
          </cell>
        </row>
        <row r="1821">
          <cell r="A1821" t="str">
            <v>460106</v>
          </cell>
          <cell r="B1821" t="str">
            <v>Tubo de PVC rigido, DE= 60mm - (2") - inclusive conexoes</v>
          </cell>
          <cell r="C1821" t="str">
            <v>m</v>
          </cell>
          <cell r="D1821" t="str">
            <v>6.19</v>
          </cell>
          <cell r="E1821" t="str">
            <v>8.51</v>
          </cell>
          <cell r="F1821" t="str">
            <v>14.70</v>
          </cell>
        </row>
        <row r="1822">
          <cell r="A1822" t="str">
            <v>460107</v>
          </cell>
          <cell r="B1822" t="str">
            <v>Tubo de PVC rigido, DE= 75mm - (2.1/2") - inclusive conexoes</v>
          </cell>
          <cell r="C1822" t="str">
            <v>m</v>
          </cell>
          <cell r="D1822" t="str">
            <v>9.51</v>
          </cell>
          <cell r="E1822" t="str">
            <v>9.51</v>
          </cell>
          <cell r="F1822" t="str">
            <v>19.02</v>
          </cell>
        </row>
        <row r="1823">
          <cell r="A1823" t="str">
            <v>460108</v>
          </cell>
          <cell r="B1823" t="str">
            <v>Tubo de PVC rigido, DE= 85mm - (3") - inclusive conexoes</v>
          </cell>
          <cell r="C1823" t="str">
            <v>m</v>
          </cell>
          <cell r="D1823" t="str">
            <v>10.65</v>
          </cell>
          <cell r="E1823" t="str">
            <v>10.90</v>
          </cell>
          <cell r="F1823" t="str">
            <v>21.55</v>
          </cell>
        </row>
        <row r="1824">
          <cell r="A1824" t="str">
            <v>460109</v>
          </cell>
          <cell r="B1824" t="str">
            <v>Tubo de PVC rigido, DE= 110mm - (4") - inclusive conexoes</v>
          </cell>
          <cell r="C1824" t="str">
            <v>m</v>
          </cell>
          <cell r="D1824" t="str">
            <v>16.71</v>
          </cell>
          <cell r="E1824" t="str">
            <v>12.24</v>
          </cell>
          <cell r="F1824" t="str">
            <v>28.95</v>
          </cell>
        </row>
        <row r="1825">
          <cell r="A1825" t="str">
            <v>460200</v>
          </cell>
          <cell r="B1825" t="str">
            <v>Tubulacao c/conexoes em  PVC rigido branco - esgoto domiciliar</v>
          </cell>
        </row>
        <row r="1826">
          <cell r="A1826" t="str">
            <v>460201</v>
          </cell>
          <cell r="B1826" t="str">
            <v>Tubo de PVC rigido, pontas lisas, DE= 40mm - inclusive conexoes</v>
          </cell>
          <cell r="C1826" t="str">
            <v>m</v>
          </cell>
          <cell r="D1826" t="str">
            <v>1.61</v>
          </cell>
          <cell r="E1826" t="str">
            <v>5.42</v>
          </cell>
          <cell r="F1826" t="str">
            <v>7.03</v>
          </cell>
        </row>
        <row r="1827">
          <cell r="A1827" t="str">
            <v>460205</v>
          </cell>
          <cell r="B1827" t="str">
            <v>Tubo de PVC rigido, PxB c/anel de borracha, DE= 50mm - inclusive conexoes</v>
          </cell>
          <cell r="C1827" t="str">
            <v>m</v>
          </cell>
          <cell r="D1827" t="str">
            <v>2.75</v>
          </cell>
          <cell r="E1827" t="str">
            <v>5.42</v>
          </cell>
          <cell r="F1827" t="str">
            <v>8.17</v>
          </cell>
        </row>
        <row r="1828">
          <cell r="A1828" t="str">
            <v>460206</v>
          </cell>
          <cell r="B1828" t="str">
            <v>Tubo de PVC rigido, PxB c/anel de borracha, DE= 75mm - inclusive conexoes</v>
          </cell>
          <cell r="C1828" t="str">
            <v>m</v>
          </cell>
          <cell r="D1828" t="str">
            <v>3.36</v>
          </cell>
          <cell r="E1828" t="str">
            <v>6.11</v>
          </cell>
          <cell r="F1828" t="str">
            <v>9.47</v>
          </cell>
        </row>
        <row r="1829">
          <cell r="A1829" t="str">
            <v>460207</v>
          </cell>
          <cell r="B1829" t="str">
            <v>Tubo de PVC rigido, PxB c/anel de borracha, DE= 100mm - inclusive conexoes</v>
          </cell>
          <cell r="C1829" t="str">
            <v>m</v>
          </cell>
          <cell r="D1829" t="str">
            <v>4.07</v>
          </cell>
          <cell r="E1829" t="str">
            <v>6.81</v>
          </cell>
          <cell r="F1829" t="str">
            <v>10.88</v>
          </cell>
        </row>
        <row r="1830">
          <cell r="A1830" t="str">
            <v>460300</v>
          </cell>
          <cell r="B1830" t="str">
            <v>Tubulacao eom conexoes em  PVC rigido branco SeRIE R - agua pluvial e esgoto domiciliar</v>
          </cell>
        </row>
        <row r="1831">
          <cell r="A1831" t="str">
            <v>460301</v>
          </cell>
          <cell r="B1831" t="str">
            <v>Tubo de PVC rigido SeRIE R, ponta lisas, DN= 75mm - inclusive conexoes</v>
          </cell>
          <cell r="C1831" t="str">
            <v>m</v>
          </cell>
          <cell r="D1831" t="str">
            <v>3.94</v>
          </cell>
          <cell r="E1831" t="str">
            <v>6.11</v>
          </cell>
          <cell r="F1831" t="str">
            <v>10.05</v>
          </cell>
        </row>
        <row r="1832">
          <cell r="A1832" t="str">
            <v>460302</v>
          </cell>
          <cell r="B1832" t="str">
            <v>Tubo de PVC rigido SeRIE R, ponta lisas, DN= 100mm - inclusive conexoes</v>
          </cell>
          <cell r="C1832" t="str">
            <v>m</v>
          </cell>
          <cell r="D1832" t="str">
            <v>6.25</v>
          </cell>
          <cell r="E1832" t="str">
            <v>6.81</v>
          </cell>
          <cell r="F1832" t="str">
            <v>13.06</v>
          </cell>
        </row>
        <row r="1833">
          <cell r="A1833" t="str">
            <v>460303</v>
          </cell>
          <cell r="B1833" t="str">
            <v>Tubo de PVC rigido SeRIE R, ponta lisas, DN= 150mm - inclusive conexoes</v>
          </cell>
          <cell r="C1833" t="str">
            <v>m</v>
          </cell>
          <cell r="D1833" t="str">
            <v>12.11</v>
          </cell>
          <cell r="E1833" t="str">
            <v>8.16</v>
          </cell>
          <cell r="F1833" t="str">
            <v>20.27</v>
          </cell>
        </row>
        <row r="1834">
          <cell r="A1834" t="str">
            <v>460304</v>
          </cell>
          <cell r="B1834" t="str">
            <v>Tubo de PVC rigido, PxB c/anel de borracha, DE= 75mm - inclusive conexoes</v>
          </cell>
          <cell r="C1834" t="str">
            <v>m</v>
          </cell>
          <cell r="D1834" t="str">
            <v>4.32</v>
          </cell>
          <cell r="E1834" t="str">
            <v>6.11</v>
          </cell>
          <cell r="F1834" t="str">
            <v>10.43</v>
          </cell>
        </row>
        <row r="1835">
          <cell r="A1835" t="str">
            <v>460305</v>
          </cell>
          <cell r="B1835" t="str">
            <v>Tubo de PVC rigido, PxB c/anel de borracha, DE= 100mm - inclusive conexoes</v>
          </cell>
          <cell r="C1835" t="str">
            <v>m</v>
          </cell>
          <cell r="D1835" t="str">
            <v>6.80</v>
          </cell>
          <cell r="E1835" t="str">
            <v>6.81</v>
          </cell>
          <cell r="F1835" t="str">
            <v>13.61</v>
          </cell>
        </row>
        <row r="1836">
          <cell r="A1836" t="str">
            <v>460306</v>
          </cell>
          <cell r="B1836" t="str">
            <v>Tubo de PVC rigido, PxB c/anel de borracha, DE= 150mm - inclusive cone</v>
          </cell>
          <cell r="C1836" t="str">
            <v>m</v>
          </cell>
          <cell r="D1836" t="str">
            <v>14.45</v>
          </cell>
          <cell r="E1836" t="str">
            <v>8.16</v>
          </cell>
          <cell r="F1836" t="str">
            <v>22.61</v>
          </cell>
        </row>
        <row r="1837">
          <cell r="A1837" t="str">
            <v>460400</v>
          </cell>
          <cell r="B1837" t="str">
            <v>Tubulacao c/conexoes em  PVC rigido com junta elastica - aducao e distribuicao de agua</v>
          </cell>
        </row>
        <row r="1838">
          <cell r="A1838" t="str">
            <v>460401</v>
          </cell>
          <cell r="B1838" t="str">
            <v>Tubo de PVC rigido, tipo  PBA, DN= 50mm,  (DE= 60mm)  - inclusive conexoes</v>
          </cell>
          <cell r="C1838" t="str">
            <v>m</v>
          </cell>
          <cell r="D1838" t="str">
            <v>6.57</v>
          </cell>
          <cell r="E1838" t="str">
            <v>6.11</v>
          </cell>
          <cell r="F1838" t="str">
            <v>12.68</v>
          </cell>
        </row>
        <row r="1839">
          <cell r="A1839" t="str">
            <v>460402</v>
          </cell>
          <cell r="B1839" t="str">
            <v>Tubo de PVC rigido, tipo  PBA, DN= 75mm,  (DE= 85mm)  - inclusive conexoes</v>
          </cell>
          <cell r="C1839" t="str">
            <v>m</v>
          </cell>
          <cell r="D1839" t="str">
            <v>12.60</v>
          </cell>
          <cell r="E1839" t="str">
            <v>6.11</v>
          </cell>
          <cell r="F1839" t="str">
            <v>18.71</v>
          </cell>
        </row>
        <row r="1840">
          <cell r="A1840" t="str">
            <v>460403</v>
          </cell>
          <cell r="B1840" t="str">
            <v>Tubo de PVC rigido, tipo  PBA, DN= 100mm,  (DE= 110mm)  - inclusive conexoes</v>
          </cell>
          <cell r="C1840" t="str">
            <v>m</v>
          </cell>
          <cell r="D1840" t="str">
            <v>20.86</v>
          </cell>
          <cell r="E1840" t="str">
            <v>6.81</v>
          </cell>
          <cell r="F1840" t="str">
            <v>27.67</v>
          </cell>
        </row>
        <row r="1841">
          <cell r="A1841" t="str">
            <v>460500</v>
          </cell>
          <cell r="B1841" t="str">
            <v>Tubulacao com conexoes em  PVC rigido com junta elastica - rede de esgoto sanitário</v>
          </cell>
        </row>
        <row r="1842">
          <cell r="A1842" t="str">
            <v>460501</v>
          </cell>
          <cell r="B1842" t="str">
            <v>Tubo PVC rigido, junta elastica, tipo Vinilfort, DN= 75 mm - inclusive conexoes</v>
          </cell>
          <cell r="C1842" t="str">
            <v>m</v>
          </cell>
          <cell r="D1842" t="str">
            <v>5.84</v>
          </cell>
          <cell r="E1842" t="str">
            <v>6.11</v>
          </cell>
          <cell r="F1842" t="str">
            <v>11.95</v>
          </cell>
        </row>
        <row r="1843">
          <cell r="A1843" t="str">
            <v>460502</v>
          </cell>
          <cell r="B1843" t="str">
            <v>Tubo PVC rigido, junta elastica, tipo Vinilfort, DN= 100 mm - inclusive conexoes</v>
          </cell>
          <cell r="C1843" t="str">
            <v>m</v>
          </cell>
          <cell r="D1843" t="str">
            <v>9.74</v>
          </cell>
          <cell r="E1843" t="str">
            <v>6.81</v>
          </cell>
          <cell r="F1843" t="str">
            <v>16.55</v>
          </cell>
        </row>
        <row r="1844">
          <cell r="A1844" t="str">
            <v>460504</v>
          </cell>
          <cell r="B1844" t="str">
            <v>Tubo PVC rigido, junta elastica, tipo Vinilfort, DN= 150 mm - inclusive conexões</v>
          </cell>
          <cell r="C1844" t="str">
            <v>m</v>
          </cell>
          <cell r="D1844" t="str">
            <v>17.02</v>
          </cell>
          <cell r="E1844" t="str">
            <v>7.92</v>
          </cell>
          <cell r="F1844" t="str">
            <v>24.94</v>
          </cell>
        </row>
        <row r="1845">
          <cell r="A1845" t="str">
            <v>460505</v>
          </cell>
          <cell r="B1845" t="str">
            <v>Tubo PVC rigido, junta elastica, tipo Vinilfort, DN= 200 mm - inclusive conexões</v>
          </cell>
          <cell r="C1845" t="str">
            <v>m</v>
          </cell>
          <cell r="D1845" t="str">
            <v>27.44</v>
          </cell>
          <cell r="E1845" t="str">
            <v>9.24</v>
          </cell>
          <cell r="F1845" t="str">
            <v>36.68</v>
          </cell>
        </row>
        <row r="1846">
          <cell r="A1846" t="str">
            <v>460506</v>
          </cell>
          <cell r="B1846" t="str">
            <v>Tubo PVC rigido, junta elastica, tipo Vinilfort, DN= 250 mm - inclusive conexões</v>
          </cell>
          <cell r="C1846" t="str">
            <v>m</v>
          </cell>
          <cell r="D1846" t="str">
            <v>45.34</v>
          </cell>
          <cell r="E1846" t="str">
            <v>10.57</v>
          </cell>
          <cell r="F1846" t="str">
            <v>55.91</v>
          </cell>
        </row>
        <row r="1847">
          <cell r="A1847" t="str">
            <v>460507</v>
          </cell>
          <cell r="B1847" t="str">
            <v>Tubo PVC rigido, junta elastica, tipo Vinilfort, DN= 300 mm - inclusive conexões</v>
          </cell>
          <cell r="C1847" t="str">
            <v>m</v>
          </cell>
          <cell r="D1847" t="str">
            <v>71.34</v>
          </cell>
          <cell r="E1847" t="str">
            <v>11.89</v>
          </cell>
          <cell r="F1847" t="str">
            <v>83.23</v>
          </cell>
        </row>
        <row r="1848">
          <cell r="A1848" t="str">
            <v>460600</v>
          </cell>
          <cell r="B1848" t="str">
            <v>Tubulacao com conexoes em  PVC rigido furado - drenagem</v>
          </cell>
        </row>
        <row r="1849">
          <cell r="A1849" t="str">
            <v>460601</v>
          </cell>
          <cell r="B1849" t="str">
            <v>Tubo de PVC rigido corrugado, perfurado DE= 50mm - inclusive conexoes</v>
          </cell>
          <cell r="C1849" t="str">
            <v>m</v>
          </cell>
          <cell r="D1849" t="str">
            <v>3.51</v>
          </cell>
          <cell r="E1849" t="str">
            <v>5.42</v>
          </cell>
          <cell r="F1849" t="str">
            <v>8.93</v>
          </cell>
        </row>
        <row r="1850">
          <cell r="A1850" t="str">
            <v>460602</v>
          </cell>
          <cell r="B1850" t="str">
            <v>Tubo de PVC rigido corrugado, perfurado DE= 75mm - inclusive conexoes</v>
          </cell>
          <cell r="C1850" t="str">
            <v>m</v>
          </cell>
          <cell r="D1850" t="str">
            <v>3.44</v>
          </cell>
          <cell r="E1850" t="str">
            <v>6.11</v>
          </cell>
          <cell r="F1850" t="str">
            <v>9.55</v>
          </cell>
        </row>
        <row r="1851">
          <cell r="A1851" t="str">
            <v>460603</v>
          </cell>
          <cell r="B1851" t="str">
            <v>Tubo de PVC rigido corrugado, perfurado DE= 100mm - inclusive conexoes</v>
          </cell>
          <cell r="C1851" t="str">
            <v>m</v>
          </cell>
          <cell r="D1851" t="str">
            <v>7.28</v>
          </cell>
          <cell r="E1851" t="str">
            <v>6.81</v>
          </cell>
          <cell r="F1851" t="str">
            <v>14.09</v>
          </cell>
        </row>
        <row r="1852">
          <cell r="A1852" t="str">
            <v>460604</v>
          </cell>
          <cell r="B1852" t="str">
            <v>Tubo de PVC rigido corrugado, perfurado DE= 150mm - inclusive conexoes</v>
          </cell>
          <cell r="C1852" t="str">
            <v>m</v>
          </cell>
          <cell r="D1852" t="str">
            <v>11.08</v>
          </cell>
          <cell r="E1852" t="str">
            <v>8.16</v>
          </cell>
          <cell r="F1852" t="str">
            <v>19.24</v>
          </cell>
        </row>
        <row r="1853">
          <cell r="A1853" t="str">
            <v>460700</v>
          </cell>
          <cell r="B1853" t="str">
            <v>Tubulacao com conexoes em  ferro galvanizado</v>
          </cell>
        </row>
        <row r="1854">
          <cell r="A1854" t="str">
            <v>460701</v>
          </cell>
          <cell r="B1854" t="str">
            <v>Tubo de ferro galvanizado DN= 1/2" - inclusive conexoes</v>
          </cell>
          <cell r="C1854" t="str">
            <v>m</v>
          </cell>
          <cell r="D1854" t="str">
            <v>3.08</v>
          </cell>
          <cell r="E1854" t="str">
            <v>6.81</v>
          </cell>
          <cell r="F1854" t="str">
            <v>9.89</v>
          </cell>
        </row>
        <row r="1855">
          <cell r="A1855" t="str">
            <v>460702</v>
          </cell>
          <cell r="B1855" t="str">
            <v>Tubo de ferro galvanizado DN= 3/4" - inclusive conexoes</v>
          </cell>
          <cell r="C1855" t="str">
            <v>m</v>
          </cell>
          <cell r="D1855" t="str">
            <v>3.92</v>
          </cell>
          <cell r="E1855" t="str">
            <v>7.48</v>
          </cell>
          <cell r="F1855" t="str">
            <v>11.40</v>
          </cell>
        </row>
        <row r="1856">
          <cell r="A1856" t="str">
            <v>460703</v>
          </cell>
          <cell r="B1856" t="str">
            <v>Tubo de ferro galvanizado DN= 1" - inclusive conexoes</v>
          </cell>
          <cell r="C1856" t="str">
            <v>m</v>
          </cell>
          <cell r="D1856" t="str">
            <v>5.43</v>
          </cell>
          <cell r="E1856" t="str">
            <v>8.85</v>
          </cell>
          <cell r="F1856" t="str">
            <v>14.28</v>
          </cell>
        </row>
        <row r="1857">
          <cell r="A1857" t="str">
            <v>460704</v>
          </cell>
          <cell r="B1857" t="str">
            <v>Tubo de ferro galvanizado DN= 1.1/4" - inclusive conexoes</v>
          </cell>
          <cell r="C1857" t="str">
            <v>m</v>
          </cell>
          <cell r="D1857" t="str">
            <v>6.45</v>
          </cell>
          <cell r="E1857" t="str">
            <v>9.51</v>
          </cell>
          <cell r="F1857" t="str">
            <v>15.96</v>
          </cell>
        </row>
        <row r="1858">
          <cell r="A1858" t="str">
            <v>460705</v>
          </cell>
          <cell r="B1858" t="str">
            <v>Tubo de ferro galvanizado DN= 1.1/2" - inclusive conexoes</v>
          </cell>
          <cell r="C1858" t="str">
            <v>m</v>
          </cell>
          <cell r="D1858" t="str">
            <v>7.47</v>
          </cell>
          <cell r="E1858" t="str">
            <v>10.90</v>
          </cell>
          <cell r="F1858" t="str">
            <v>18.37</v>
          </cell>
        </row>
        <row r="1859">
          <cell r="A1859" t="str">
            <v>460706</v>
          </cell>
          <cell r="B1859" t="str">
            <v>Tubo de ferro galvanizado DN= 2" - inclusive conexoes</v>
          </cell>
          <cell r="C1859" t="str">
            <v>m</v>
          </cell>
          <cell r="D1859" t="str">
            <v>9.71</v>
          </cell>
          <cell r="E1859" t="str">
            <v>11.91</v>
          </cell>
          <cell r="F1859" t="str">
            <v>21.62</v>
          </cell>
        </row>
        <row r="1860">
          <cell r="A1860" t="str">
            <v>460707</v>
          </cell>
          <cell r="B1860" t="str">
            <v>Tubo de ferro galvanizado DN= 2.1/2" - inclusive conexoes</v>
          </cell>
          <cell r="C1860" t="str">
            <v>m</v>
          </cell>
          <cell r="D1860" t="str">
            <v>13.33</v>
          </cell>
          <cell r="E1860" t="str">
            <v>13.63</v>
          </cell>
          <cell r="F1860" t="str">
            <v>26.96</v>
          </cell>
        </row>
        <row r="1861">
          <cell r="A1861" t="str">
            <v>460708</v>
          </cell>
          <cell r="B1861" t="str">
            <v>Tubo de ferro galvanizado DN= 3" - inclusive conexoes</v>
          </cell>
          <cell r="C1861" t="str">
            <v>m</v>
          </cell>
          <cell r="D1861" t="str">
            <v>15.56</v>
          </cell>
          <cell r="E1861" t="str">
            <v>15.33</v>
          </cell>
          <cell r="F1861" t="str">
            <v>30.89</v>
          </cell>
        </row>
        <row r="1862">
          <cell r="A1862" t="str">
            <v>460709</v>
          </cell>
          <cell r="B1862" t="str">
            <v>Tubo de ferro galvanizado DN= 4" - inclusive conexoes</v>
          </cell>
          <cell r="C1862" t="str">
            <v>m</v>
          </cell>
          <cell r="D1862" t="str">
            <v>21.90</v>
          </cell>
          <cell r="E1862" t="str">
            <v>17.03</v>
          </cell>
          <cell r="F1862" t="str">
            <v>38.93</v>
          </cell>
        </row>
        <row r="1863">
          <cell r="A1863" t="str">
            <v>460710</v>
          </cell>
          <cell r="B1863" t="str">
            <v>Tubo de ferro galvanizado DN= 6" - inclusive conexoes</v>
          </cell>
          <cell r="C1863" t="str">
            <v>m</v>
          </cell>
          <cell r="D1863" t="str">
            <v>64.57</v>
          </cell>
          <cell r="E1863" t="str">
            <v>18.73</v>
          </cell>
          <cell r="F1863" t="str">
            <v>83.30</v>
          </cell>
        </row>
        <row r="1864">
          <cell r="A1864" t="str">
            <v>460800</v>
          </cell>
          <cell r="B1864" t="str">
            <v>Tubulacao com conexoes em  aco galvanizado classe schedule</v>
          </cell>
        </row>
        <row r="1865">
          <cell r="A1865" t="str">
            <v>460801</v>
          </cell>
          <cell r="B1865" t="str">
            <v>Tubo aco galvanizado s/costura Schedule 40,  DE= 3/4" - inclusive conexões</v>
          </cell>
          <cell r="C1865" t="str">
            <v>m</v>
          </cell>
          <cell r="D1865" t="str">
            <v>6.67</v>
          </cell>
          <cell r="E1865" t="str">
            <v>7.48</v>
          </cell>
          <cell r="F1865" t="str">
            <v>14.15</v>
          </cell>
        </row>
        <row r="1866">
          <cell r="A1866" t="str">
            <v>460802</v>
          </cell>
          <cell r="B1866" t="str">
            <v>Tubo aco galvanizado s/costura Schedule 40,  DE= 1" - inclusive conexoes</v>
          </cell>
          <cell r="C1866" t="str">
            <v>m</v>
          </cell>
          <cell r="D1866" t="str">
            <v>6.92</v>
          </cell>
          <cell r="E1866" t="str">
            <v>8.85</v>
          </cell>
          <cell r="F1866" t="str">
            <v>15.77</v>
          </cell>
        </row>
        <row r="1867">
          <cell r="A1867" t="str">
            <v>460803</v>
          </cell>
          <cell r="B1867" t="str">
            <v>Tubo aco galvanizado s/costura Schedule 40,  DE= 1.1/4" - inclusive conexões</v>
          </cell>
          <cell r="C1867" t="str">
            <v>m</v>
          </cell>
          <cell r="D1867" t="str">
            <v>8.50</v>
          </cell>
          <cell r="E1867" t="str">
            <v>9.51</v>
          </cell>
          <cell r="F1867" t="str">
            <v>18.01</v>
          </cell>
        </row>
        <row r="1868">
          <cell r="A1868" t="str">
            <v>460804</v>
          </cell>
          <cell r="B1868" t="str">
            <v>Tubo aco galvanizado s/costura Schedule 40,  DE= 1.1/2" - inclusive conexões</v>
          </cell>
          <cell r="C1868" t="str">
            <v>m</v>
          </cell>
          <cell r="D1868" t="str">
            <v>24.21</v>
          </cell>
          <cell r="E1868" t="str">
            <v>10.90</v>
          </cell>
          <cell r="F1868" t="str">
            <v>35.11</v>
          </cell>
        </row>
        <row r="1869">
          <cell r="A1869" t="str">
            <v>460900</v>
          </cell>
          <cell r="B1869" t="str">
            <v>Tubulacao com conexoes em  ferro fundido - esgoto secundario</v>
          </cell>
        </row>
        <row r="1870">
          <cell r="A1870" t="str">
            <v>460901</v>
          </cell>
          <cell r="B1870" t="str">
            <v>Tubo de ferro fundido, DN= 50mm - inclusive conexoes</v>
          </cell>
          <cell r="C1870" t="str">
            <v>m</v>
          </cell>
          <cell r="D1870" t="str">
            <v>11.85</v>
          </cell>
          <cell r="E1870" t="str">
            <v>5.42</v>
          </cell>
          <cell r="F1870" t="str">
            <v>17.27</v>
          </cell>
        </row>
        <row r="1871">
          <cell r="A1871" t="str">
            <v>460902</v>
          </cell>
          <cell r="B1871" t="str">
            <v>Tubo de ferro fundido, DN= 75mm - inclusive conexoes</v>
          </cell>
          <cell r="C1871" t="str">
            <v>m</v>
          </cell>
          <cell r="D1871" t="str">
            <v>22.70</v>
          </cell>
          <cell r="E1871" t="str">
            <v>6.11</v>
          </cell>
          <cell r="F1871" t="str">
            <v>28.81</v>
          </cell>
        </row>
        <row r="1872">
          <cell r="A1872" t="str">
            <v>460903</v>
          </cell>
          <cell r="B1872" t="str">
            <v>Tubo de ferro fundido, DN= 100mm - inclusive conexoes</v>
          </cell>
          <cell r="C1872" t="str">
            <v>m</v>
          </cell>
          <cell r="D1872" t="str">
            <v>27.12</v>
          </cell>
          <cell r="E1872" t="str">
            <v>7.48</v>
          </cell>
          <cell r="F1872" t="str">
            <v>34.60</v>
          </cell>
        </row>
        <row r="1873">
          <cell r="A1873" t="str">
            <v>460904</v>
          </cell>
          <cell r="B1873" t="str">
            <v>Tubo de ferro fundido, DN= 150mm - inclusive conexoes</v>
          </cell>
          <cell r="C1873" t="str">
            <v>m</v>
          </cell>
          <cell r="D1873" t="str">
            <v>49.98</v>
          </cell>
          <cell r="E1873" t="str">
            <v>8.85</v>
          </cell>
          <cell r="F1873" t="str">
            <v>58.83</v>
          </cell>
        </row>
        <row r="1874">
          <cell r="A1874" t="str">
            <v>461000</v>
          </cell>
          <cell r="B1874" t="str">
            <v>Tubulacao c/conexoes em  cobre classe A - agua quente, gas, vapor</v>
          </cell>
        </row>
        <row r="1875">
          <cell r="A1875" t="str">
            <v>461001</v>
          </cell>
          <cell r="B1875" t="str">
            <v>Tubo de cobre classe A, DN= 15mm (1/2") - inclusive conexoes</v>
          </cell>
          <cell r="C1875" t="str">
            <v>m</v>
          </cell>
          <cell r="D1875" t="str">
            <v>3.90</v>
          </cell>
          <cell r="E1875" t="str">
            <v>7.48</v>
          </cell>
          <cell r="F1875" t="str">
            <v>11.38</v>
          </cell>
        </row>
        <row r="1876">
          <cell r="A1876" t="str">
            <v>461002</v>
          </cell>
          <cell r="B1876" t="str">
            <v>Tubo de cobre classe A, DN= 22mm (3/4") - inclusive conexoes</v>
          </cell>
          <cell r="C1876" t="str">
            <v>m</v>
          </cell>
          <cell r="D1876" t="str">
            <v>6.44</v>
          </cell>
          <cell r="E1876" t="str">
            <v>8.16</v>
          </cell>
          <cell r="F1876" t="str">
            <v>14.60</v>
          </cell>
        </row>
        <row r="1877">
          <cell r="A1877" t="str">
            <v>461003</v>
          </cell>
          <cell r="B1877" t="str">
            <v>Tubo de cobre classe A, DN= 28mm (1") - inclusive conexoes</v>
          </cell>
          <cell r="C1877" t="str">
            <v>m</v>
          </cell>
          <cell r="D1877" t="str">
            <v>7.39</v>
          </cell>
          <cell r="E1877" t="str">
            <v>9.51</v>
          </cell>
          <cell r="F1877" t="str">
            <v>16.90</v>
          </cell>
        </row>
        <row r="1878">
          <cell r="A1878" t="str">
            <v>461004</v>
          </cell>
          <cell r="B1878" t="str">
            <v>Tubo de cobre classe A, DN= 35mm (1.1/4") - inclusive conexoes</v>
          </cell>
          <cell r="C1878" t="str">
            <v>m</v>
          </cell>
          <cell r="D1878" t="str">
            <v>16.59</v>
          </cell>
          <cell r="E1878" t="str">
            <v>10.90</v>
          </cell>
          <cell r="F1878" t="str">
            <v>27.49</v>
          </cell>
        </row>
        <row r="1879">
          <cell r="A1879" t="str">
            <v>461005</v>
          </cell>
          <cell r="B1879" t="str">
            <v>Tubo de cobre classe A, DN= 42mm (1.1/2") - inclusive conexoes</v>
          </cell>
          <cell r="C1879" t="str">
            <v>m</v>
          </cell>
          <cell r="D1879" t="str">
            <v>18.97</v>
          </cell>
          <cell r="E1879" t="str">
            <v>12.24</v>
          </cell>
          <cell r="F1879" t="str">
            <v>31.21</v>
          </cell>
        </row>
        <row r="1880">
          <cell r="A1880" t="str">
            <v>461006</v>
          </cell>
          <cell r="B1880" t="str">
            <v>Tubo de cobre classe A, DN= 54mm (2") - inclusive conexoes</v>
          </cell>
          <cell r="C1880" t="str">
            <v>m</v>
          </cell>
          <cell r="D1880" t="str">
            <v>26.91</v>
          </cell>
          <cell r="E1880" t="str">
            <v>13.63</v>
          </cell>
          <cell r="F1880" t="str">
            <v>40.54</v>
          </cell>
        </row>
        <row r="1881">
          <cell r="A1881" t="str">
            <v>461007</v>
          </cell>
          <cell r="B1881" t="str">
            <v>Tubo de cobre classe A, DN= 66mm (2.1/2") - inclusive conexoes</v>
          </cell>
          <cell r="C1881" t="str">
            <v>m</v>
          </cell>
          <cell r="D1881" t="str">
            <v>36.64</v>
          </cell>
          <cell r="E1881" t="str">
            <v>14.98</v>
          </cell>
          <cell r="F1881" t="str">
            <v>51.62</v>
          </cell>
        </row>
        <row r="1882">
          <cell r="A1882" t="str">
            <v>461008</v>
          </cell>
          <cell r="B1882" t="str">
            <v>Tubo de cobre classe A, DN= 79mm (2") - inclusive conexoes</v>
          </cell>
          <cell r="C1882" t="str">
            <v>m</v>
          </cell>
          <cell r="D1882" t="str">
            <v>50.10</v>
          </cell>
          <cell r="E1882" t="str">
            <v>17.03</v>
          </cell>
          <cell r="F1882" t="str">
            <v>67.13</v>
          </cell>
        </row>
        <row r="1883">
          <cell r="A1883" t="str">
            <v>461009</v>
          </cell>
          <cell r="B1883" t="str">
            <v>Tubo de cobre classe A, DN= 104mm (4") - inclusive conexoes</v>
          </cell>
          <cell r="C1883" t="str">
            <v>m</v>
          </cell>
          <cell r="D1883" t="str">
            <v>71.45</v>
          </cell>
          <cell r="E1883" t="str">
            <v>19.06</v>
          </cell>
          <cell r="F1883" t="str">
            <v>90.51</v>
          </cell>
        </row>
        <row r="1884">
          <cell r="A1884" t="str">
            <v>461100</v>
          </cell>
          <cell r="B1884" t="str">
            <v>Tubulacao com conexoes em  ceramica vidrada classe B - rede de esgoto sanitário</v>
          </cell>
        </row>
        <row r="1885">
          <cell r="A1885" t="str">
            <v>461101</v>
          </cell>
          <cell r="B1885" t="str">
            <v>Tubo de ceramica vidrada classe B, D= 100mm (4") - inclusive conexoes</v>
          </cell>
          <cell r="C1885" t="str">
            <v>m</v>
          </cell>
          <cell r="D1885" t="str">
            <v>7.03</v>
          </cell>
          <cell r="E1885" t="str">
            <v>7.10</v>
          </cell>
          <cell r="F1885" t="str">
            <v>14.13</v>
          </cell>
        </row>
        <row r="1886">
          <cell r="A1886" t="str">
            <v>461102</v>
          </cell>
          <cell r="B1886" t="str">
            <v>Tubo de ceramica vidrada classe B, D= 150mm (6") - inclusive conexoes</v>
          </cell>
          <cell r="C1886" t="str">
            <v>m</v>
          </cell>
          <cell r="D1886" t="str">
            <v>9.94</v>
          </cell>
          <cell r="E1886" t="str">
            <v>8.43</v>
          </cell>
          <cell r="F1886" t="str">
            <v>18.37</v>
          </cell>
        </row>
        <row r="1887">
          <cell r="A1887" t="str">
            <v>461103</v>
          </cell>
          <cell r="B1887" t="str">
            <v>Tubo de ceramica vidrada classe B, D= 200mm (8") - inclusive conexoes</v>
          </cell>
          <cell r="C1887" t="str">
            <v>m</v>
          </cell>
          <cell r="D1887" t="str">
            <v>19.14</v>
          </cell>
          <cell r="E1887" t="str">
            <v>9.75</v>
          </cell>
          <cell r="F1887" t="str">
            <v>28.89</v>
          </cell>
        </row>
        <row r="1888">
          <cell r="A1888" t="str">
            <v>461104</v>
          </cell>
          <cell r="B1888" t="str">
            <v>Tubo de ceramica vidrada classe B, D= 250mm (10") - inclusive conexoes</v>
          </cell>
          <cell r="C1888" t="str">
            <v>m</v>
          </cell>
          <cell r="D1888" t="str">
            <v>31.19</v>
          </cell>
          <cell r="E1888" t="str">
            <v>11.07</v>
          </cell>
          <cell r="F1888" t="str">
            <v>42.26</v>
          </cell>
        </row>
        <row r="1889">
          <cell r="A1889" t="str">
            <v>461200</v>
          </cell>
          <cell r="B1889" t="str">
            <v>Tubulacao em  concreto - aguas pluviais</v>
          </cell>
        </row>
        <row r="1890">
          <cell r="A1890" t="str">
            <v>461201</v>
          </cell>
          <cell r="B1890" t="str">
            <v>Tubo de concreto (C-1) - DN= 300mm</v>
          </cell>
          <cell r="C1890" t="str">
            <v>m</v>
          </cell>
          <cell r="D1890" t="str">
            <v>7.58</v>
          </cell>
          <cell r="E1890" t="str">
            <v>4.56</v>
          </cell>
          <cell r="F1890" t="str">
            <v>12.14</v>
          </cell>
        </row>
        <row r="1891">
          <cell r="A1891" t="str">
            <v>461202</v>
          </cell>
          <cell r="B1891" t="str">
            <v>Tubo de concreto (C-1) - DN= 400mm</v>
          </cell>
          <cell r="C1891" t="str">
            <v>m</v>
          </cell>
          <cell r="D1891" t="str">
            <v>13.31</v>
          </cell>
          <cell r="E1891" t="str">
            <v>5.82</v>
          </cell>
          <cell r="F1891" t="str">
            <v>19.13</v>
          </cell>
        </row>
        <row r="1892">
          <cell r="A1892" t="str">
            <v>461203</v>
          </cell>
          <cell r="B1892" t="str">
            <v>Tubo de concreto (C-1) - DN= 500mm</v>
          </cell>
          <cell r="C1892" t="str">
            <v>m</v>
          </cell>
          <cell r="D1892" t="str">
            <v>15.18</v>
          </cell>
          <cell r="E1892" t="str">
            <v>7.65</v>
          </cell>
          <cell r="F1892" t="str">
            <v>22.83</v>
          </cell>
        </row>
        <row r="1893">
          <cell r="A1893" t="str">
            <v>461204</v>
          </cell>
          <cell r="B1893" t="str">
            <v>Tubo de concreto (C-1) - DN= 600mm</v>
          </cell>
          <cell r="C1893" t="str">
            <v>m</v>
          </cell>
          <cell r="D1893" t="str">
            <v>19.09</v>
          </cell>
          <cell r="E1893" t="str">
            <v>9.86</v>
          </cell>
          <cell r="F1893" t="str">
            <v>28.95</v>
          </cell>
        </row>
        <row r="1894">
          <cell r="A1894" t="str">
            <v>461205</v>
          </cell>
          <cell r="B1894" t="str">
            <v>Tubo de concreto (C-2) - DN= 300mm</v>
          </cell>
          <cell r="C1894" t="str">
            <v>m</v>
          </cell>
          <cell r="D1894" t="str">
            <v>10.10</v>
          </cell>
          <cell r="E1894" t="str">
            <v>4.56</v>
          </cell>
          <cell r="F1894" t="str">
            <v>14.66</v>
          </cell>
        </row>
        <row r="1895">
          <cell r="A1895" t="str">
            <v>461206</v>
          </cell>
          <cell r="B1895" t="str">
            <v>Tubo de concreto (C-2) - DN= 400mm</v>
          </cell>
          <cell r="C1895" t="str">
            <v>m</v>
          </cell>
          <cell r="D1895" t="str">
            <v>14.15</v>
          </cell>
          <cell r="E1895" t="str">
            <v>5.82</v>
          </cell>
          <cell r="F1895" t="str">
            <v>19.97</v>
          </cell>
        </row>
        <row r="1896">
          <cell r="A1896" t="str">
            <v>461207</v>
          </cell>
          <cell r="B1896" t="str">
            <v>Tubo de concreto (C-2) - DN= 500mm</v>
          </cell>
          <cell r="C1896" t="str">
            <v>m</v>
          </cell>
          <cell r="D1896" t="str">
            <v>19.29</v>
          </cell>
          <cell r="E1896" t="str">
            <v>7.65</v>
          </cell>
          <cell r="F1896" t="str">
            <v>26.94</v>
          </cell>
        </row>
        <row r="1897">
          <cell r="A1897" t="str">
            <v>461208</v>
          </cell>
          <cell r="B1897" t="str">
            <v>Tubo de concreto (CA-1) - DN= 600mm</v>
          </cell>
          <cell r="C1897" t="str">
            <v>m</v>
          </cell>
          <cell r="D1897" t="str">
            <v>28.39</v>
          </cell>
          <cell r="E1897" t="str">
            <v>9.86</v>
          </cell>
          <cell r="F1897" t="str">
            <v>38.25</v>
          </cell>
        </row>
        <row r="1898">
          <cell r="A1898" t="str">
            <v>461209</v>
          </cell>
          <cell r="B1898" t="str">
            <v>Tubo de concreto (CA-1) - DN= 700mm</v>
          </cell>
          <cell r="C1898" t="str">
            <v>m</v>
          </cell>
          <cell r="D1898" t="str">
            <v>31.38</v>
          </cell>
          <cell r="E1898" t="str">
            <v>11.71</v>
          </cell>
          <cell r="F1898" t="str">
            <v>43.09</v>
          </cell>
        </row>
        <row r="1899">
          <cell r="A1899" t="str">
            <v>461210</v>
          </cell>
          <cell r="B1899" t="str">
            <v>Tubo de concreto (CA-1) - DN= 800mm</v>
          </cell>
          <cell r="C1899" t="str">
            <v>m</v>
          </cell>
          <cell r="D1899" t="str">
            <v>43.04</v>
          </cell>
          <cell r="E1899" t="str">
            <v>14.23</v>
          </cell>
          <cell r="F1899" t="str">
            <v>57.27</v>
          </cell>
        </row>
        <row r="1900">
          <cell r="A1900" t="str">
            <v>461211</v>
          </cell>
          <cell r="B1900" t="str">
            <v>Tubo de concreto (CA-1) - DN= 900mm</v>
          </cell>
          <cell r="C1900" t="str">
            <v>m</v>
          </cell>
          <cell r="D1900" t="str">
            <v>50.76</v>
          </cell>
          <cell r="E1900" t="str">
            <v>17.63</v>
          </cell>
          <cell r="F1900" t="str">
            <v>68.39</v>
          </cell>
        </row>
        <row r="1901">
          <cell r="A1901" t="str">
            <v>461212</v>
          </cell>
          <cell r="B1901" t="str">
            <v>Tubo de concreto (CA-1) - DN= 1000mm</v>
          </cell>
          <cell r="C1901" t="str">
            <v>m</v>
          </cell>
          <cell r="D1901" t="str">
            <v>60.90</v>
          </cell>
          <cell r="E1901" t="str">
            <v>24.51</v>
          </cell>
          <cell r="F1901" t="str">
            <v>85.41</v>
          </cell>
        </row>
        <row r="1902">
          <cell r="A1902" t="str">
            <v>461213</v>
          </cell>
          <cell r="B1902" t="str">
            <v>Tubo de concreto (CA-1) - DN= 1100mm</v>
          </cell>
          <cell r="C1902" t="str">
            <v>m</v>
          </cell>
          <cell r="D1902" t="str">
            <v>62.45</v>
          </cell>
          <cell r="E1902" t="str">
            <v>28.02</v>
          </cell>
          <cell r="F1902" t="str">
            <v>90.47</v>
          </cell>
        </row>
        <row r="1903">
          <cell r="A1903" t="str">
            <v>461214</v>
          </cell>
          <cell r="B1903" t="str">
            <v>Tubo de concreto (CA-1) - DN= 1200mm</v>
          </cell>
          <cell r="C1903" t="str">
            <v>m</v>
          </cell>
          <cell r="D1903" t="str">
            <v>91.21</v>
          </cell>
          <cell r="E1903" t="str">
            <v>34.47</v>
          </cell>
          <cell r="F1903" t="str">
            <v>125.68</v>
          </cell>
        </row>
        <row r="1904">
          <cell r="A1904" t="str">
            <v>461215</v>
          </cell>
          <cell r="B1904" t="str">
            <v>Tubo de concreto (CA-2) -  DN= 600mm</v>
          </cell>
          <cell r="C1904" t="str">
            <v>m</v>
          </cell>
          <cell r="D1904" t="str">
            <v>30.12</v>
          </cell>
          <cell r="E1904" t="str">
            <v>9.86</v>
          </cell>
          <cell r="F1904" t="str">
            <v>39.98</v>
          </cell>
        </row>
        <row r="1905">
          <cell r="A1905" t="str">
            <v>461216</v>
          </cell>
          <cell r="B1905" t="str">
            <v>Tubo de concreto (CA-2) -  DN= 800mm</v>
          </cell>
          <cell r="C1905" t="str">
            <v>m</v>
          </cell>
          <cell r="D1905" t="str">
            <v>45.58</v>
          </cell>
          <cell r="E1905" t="str">
            <v>14.23</v>
          </cell>
          <cell r="F1905" t="str">
            <v>59.81</v>
          </cell>
        </row>
        <row r="1906">
          <cell r="A1906" t="str">
            <v>461217</v>
          </cell>
          <cell r="B1906" t="str">
            <v>Tubo de concreto (CA-2) -  DN= 1000mm</v>
          </cell>
          <cell r="C1906" t="str">
            <v>m</v>
          </cell>
          <cell r="D1906" t="str">
            <v>67.51</v>
          </cell>
          <cell r="E1906" t="str">
            <v>24.51</v>
          </cell>
          <cell r="F1906" t="str">
            <v>92.02</v>
          </cell>
        </row>
        <row r="1907">
          <cell r="A1907" t="str">
            <v>461218</v>
          </cell>
          <cell r="B1907" t="str">
            <v>Tubo de concreto (CA-3) -  DN= 600mm</v>
          </cell>
          <cell r="C1907" t="str">
            <v>m</v>
          </cell>
          <cell r="D1907" t="str">
            <v>38.37</v>
          </cell>
          <cell r="E1907" t="str">
            <v>9.86</v>
          </cell>
          <cell r="F1907" t="str">
            <v>48.23</v>
          </cell>
        </row>
        <row r="1908">
          <cell r="A1908" t="str">
            <v>461219</v>
          </cell>
          <cell r="B1908" t="str">
            <v>Tubo de concreto (CA-3) -  DN= 800mm</v>
          </cell>
          <cell r="C1908" t="str">
            <v>m</v>
          </cell>
          <cell r="D1908" t="str">
            <v>59.05</v>
          </cell>
          <cell r="E1908" t="str">
            <v>14.23</v>
          </cell>
          <cell r="F1908" t="str">
            <v>73.28</v>
          </cell>
        </row>
        <row r="1909">
          <cell r="A1909" t="str">
            <v>461220</v>
          </cell>
          <cell r="B1909" t="str">
            <v>Tubo de concreto (CA-3) -  DN= 1000mm</v>
          </cell>
          <cell r="C1909" t="str">
            <v>m</v>
          </cell>
          <cell r="D1909" t="str">
            <v>79.92</v>
          </cell>
          <cell r="E1909" t="str">
            <v>24.51</v>
          </cell>
          <cell r="F1909" t="str">
            <v>104.43</v>
          </cell>
        </row>
        <row r="1910">
          <cell r="A1910" t="str">
            <v>461221</v>
          </cell>
          <cell r="B1910" t="str">
            <v>Meio tubo de concreto  -  DN= 300mm</v>
          </cell>
          <cell r="C1910" t="str">
            <v>m</v>
          </cell>
          <cell r="D1910" t="str">
            <v>6.86</v>
          </cell>
          <cell r="E1910" t="str">
            <v>4.56</v>
          </cell>
          <cell r="F1910" t="str">
            <v>11.42</v>
          </cell>
        </row>
        <row r="1911">
          <cell r="A1911" t="str">
            <v>461222</v>
          </cell>
          <cell r="B1911" t="str">
            <v>Meio tubo de concreto  -  DN= 400mm</v>
          </cell>
          <cell r="C1911" t="str">
            <v>m</v>
          </cell>
          <cell r="D1911" t="str">
            <v>9.17</v>
          </cell>
          <cell r="E1911" t="str">
            <v>5.82</v>
          </cell>
          <cell r="F1911" t="str">
            <v>14.99</v>
          </cell>
        </row>
        <row r="1912">
          <cell r="A1912" t="str">
            <v>461223</v>
          </cell>
          <cell r="B1912" t="str">
            <v>Meio tubo de concreto  -  DN= 500mm</v>
          </cell>
          <cell r="C1912" t="str">
            <v>m</v>
          </cell>
          <cell r="D1912" t="str">
            <v>12.16</v>
          </cell>
          <cell r="E1912" t="str">
            <v>7.65</v>
          </cell>
          <cell r="F1912" t="str">
            <v>19.81</v>
          </cell>
        </row>
        <row r="1913">
          <cell r="A1913" t="str">
            <v>461224</v>
          </cell>
          <cell r="B1913" t="str">
            <v>Meio tubo de concreto  -  DN= 600mm</v>
          </cell>
          <cell r="C1913" t="str">
            <v>m</v>
          </cell>
          <cell r="D1913" t="str">
            <v>15.21</v>
          </cell>
          <cell r="E1913" t="str">
            <v>9.86</v>
          </cell>
          <cell r="F1913" t="str">
            <v>25.07</v>
          </cell>
        </row>
        <row r="1914">
          <cell r="A1914" t="str">
            <v>470000</v>
          </cell>
          <cell r="B1914" t="str">
            <v>Hidraulica, Registros e valvulas</v>
          </cell>
        </row>
        <row r="1915">
          <cell r="A1915" t="str">
            <v>470100</v>
          </cell>
          <cell r="B1915" t="str">
            <v>Registro de gaveta amarelo ou bruto</v>
          </cell>
        </row>
        <row r="1916">
          <cell r="A1916" t="str">
            <v>470101</v>
          </cell>
          <cell r="B1916" t="str">
            <v>Registro de gaveta amarelo ou bruto, DN= 1/2"</v>
          </cell>
          <cell r="C1916" t="str">
            <v>un</v>
          </cell>
          <cell r="D1916" t="str">
            <v>5.01</v>
          </cell>
          <cell r="E1916" t="str">
            <v>3.04</v>
          </cell>
          <cell r="F1916" t="str">
            <v>8.05</v>
          </cell>
        </row>
        <row r="1917">
          <cell r="A1917" t="str">
            <v>470102</v>
          </cell>
          <cell r="B1917" t="str">
            <v>Registro de gaveta amarelo ou bruto, DN= 3/4"</v>
          </cell>
          <cell r="C1917" t="str">
            <v>un</v>
          </cell>
          <cell r="D1917" t="str">
            <v>7.85</v>
          </cell>
          <cell r="E1917" t="str">
            <v>4.08</v>
          </cell>
          <cell r="F1917" t="str">
            <v>11.93</v>
          </cell>
        </row>
        <row r="1918">
          <cell r="A1918" t="str">
            <v>470103</v>
          </cell>
          <cell r="B1918" t="str">
            <v>Registro de gaveta amarela ou bruto, DN= 1"</v>
          </cell>
          <cell r="C1918" t="str">
            <v>un</v>
          </cell>
          <cell r="D1918" t="str">
            <v>8.56</v>
          </cell>
          <cell r="E1918" t="str">
            <v>5.09</v>
          </cell>
          <cell r="F1918" t="str">
            <v>13.65</v>
          </cell>
        </row>
        <row r="1919">
          <cell r="A1919" t="str">
            <v>470104</v>
          </cell>
          <cell r="B1919" t="str">
            <v>Registro de gaveta amarelo ou bruto, DN= 1.1/4"</v>
          </cell>
          <cell r="C1919" t="str">
            <v>un</v>
          </cell>
          <cell r="D1919" t="str">
            <v>11.43</v>
          </cell>
          <cell r="E1919" t="str">
            <v>6.11</v>
          </cell>
          <cell r="F1919" t="str">
            <v>17.54</v>
          </cell>
        </row>
        <row r="1920">
          <cell r="A1920" t="str">
            <v>470105</v>
          </cell>
          <cell r="B1920" t="str">
            <v>Registro de gaveta amarelo ou bruto, DN= 1.1/2"</v>
          </cell>
          <cell r="C1920" t="str">
            <v>un</v>
          </cell>
          <cell r="D1920" t="str">
            <v>13.84</v>
          </cell>
          <cell r="E1920" t="str">
            <v>6.81</v>
          </cell>
          <cell r="F1920" t="str">
            <v>20.65</v>
          </cell>
        </row>
        <row r="1921">
          <cell r="A1921" t="str">
            <v>470106</v>
          </cell>
          <cell r="B1921" t="str">
            <v>Registro de gaveta amarelo ou bruto, DN= 2"</v>
          </cell>
          <cell r="C1921" t="str">
            <v>un</v>
          </cell>
          <cell r="D1921" t="str">
            <v>21.33</v>
          </cell>
          <cell r="E1921" t="str">
            <v>8.51</v>
          </cell>
          <cell r="F1921" t="str">
            <v>29.84</v>
          </cell>
        </row>
        <row r="1922">
          <cell r="A1922" t="str">
            <v>470107</v>
          </cell>
          <cell r="B1922" t="str">
            <v>Registro de gaveta amarelo ou bruto, DN= 2.1/2"</v>
          </cell>
          <cell r="C1922" t="str">
            <v>un</v>
          </cell>
          <cell r="D1922" t="str">
            <v>50.39</v>
          </cell>
          <cell r="E1922" t="str">
            <v>10.21</v>
          </cell>
          <cell r="F1922" t="str">
            <v>60.60</v>
          </cell>
        </row>
        <row r="1923">
          <cell r="A1923" t="str">
            <v>470108</v>
          </cell>
          <cell r="B1923" t="str">
            <v>Registro de gaveta amarelo ou bruto, DN= 3"</v>
          </cell>
          <cell r="C1923" t="str">
            <v>un</v>
          </cell>
          <cell r="D1923" t="str">
            <v>70.91</v>
          </cell>
          <cell r="E1923" t="str">
            <v>13.63</v>
          </cell>
          <cell r="F1923" t="str">
            <v>84.54</v>
          </cell>
        </row>
        <row r="1924">
          <cell r="A1924" t="str">
            <v>470109</v>
          </cell>
          <cell r="B1924" t="str">
            <v>Registro de gaveta amarelo ou bruto, DN= 4"</v>
          </cell>
          <cell r="C1924" t="str">
            <v>un</v>
          </cell>
          <cell r="D1924" t="str">
            <v>109.01</v>
          </cell>
          <cell r="E1924" t="str">
            <v>20.45</v>
          </cell>
          <cell r="F1924" t="str">
            <v>129.46</v>
          </cell>
        </row>
        <row r="1925">
          <cell r="A1925" t="str">
            <v>470200</v>
          </cell>
          <cell r="B1925" t="str">
            <v>Registro de gaveta cromado</v>
          </cell>
        </row>
        <row r="1926">
          <cell r="A1926" t="str">
            <v>470201</v>
          </cell>
          <cell r="B1926" t="str">
            <v>Registro de gaveta cromado com canopla, DN= 1/2" - linha standard</v>
          </cell>
          <cell r="C1926" t="str">
            <v>un</v>
          </cell>
          <cell r="D1926" t="str">
            <v>23.55</v>
          </cell>
          <cell r="E1926" t="str">
            <v>3.04</v>
          </cell>
          <cell r="F1926" t="str">
            <v>26.59</v>
          </cell>
        </row>
        <row r="1927">
          <cell r="A1927" t="str">
            <v>470202</v>
          </cell>
          <cell r="B1927" t="str">
            <v>Registro de gaveta cromado com canopla, DN= 3/4" - linha standard</v>
          </cell>
          <cell r="C1927" t="str">
            <v>un</v>
          </cell>
          <cell r="D1927" t="str">
            <v>24.57</v>
          </cell>
          <cell r="E1927" t="str">
            <v>4.08</v>
          </cell>
          <cell r="F1927" t="str">
            <v>28.65</v>
          </cell>
        </row>
        <row r="1928">
          <cell r="A1928" t="str">
            <v>470203</v>
          </cell>
          <cell r="B1928" t="str">
            <v>Registro de gaveta cromado com canopla, DN= 1" - linha standard</v>
          </cell>
          <cell r="C1928" t="str">
            <v>un</v>
          </cell>
          <cell r="D1928" t="str">
            <v>27.15</v>
          </cell>
          <cell r="E1928" t="str">
            <v>5.09</v>
          </cell>
          <cell r="F1928" t="str">
            <v>32.24</v>
          </cell>
        </row>
        <row r="1929">
          <cell r="A1929" t="str">
            <v>470204</v>
          </cell>
          <cell r="B1929" t="str">
            <v>Registro de gaveta cromado com canopla, DN= 1.1/4" - linha standard</v>
          </cell>
          <cell r="C1929" t="str">
            <v>un</v>
          </cell>
          <cell r="D1929" t="str">
            <v>31.68</v>
          </cell>
          <cell r="E1929" t="str">
            <v>6.11</v>
          </cell>
          <cell r="F1929" t="str">
            <v>37.79</v>
          </cell>
        </row>
        <row r="1930">
          <cell r="A1930" t="str">
            <v>470205</v>
          </cell>
          <cell r="B1930" t="str">
            <v>Registro de gaveta cromado com canopla, DN= 1.1/2" - linha standard</v>
          </cell>
          <cell r="C1930" t="str">
            <v>un</v>
          </cell>
          <cell r="D1930" t="str">
            <v>41.45</v>
          </cell>
          <cell r="E1930" t="str">
            <v>6.81</v>
          </cell>
          <cell r="F1930" t="str">
            <v>48.26</v>
          </cell>
        </row>
        <row r="1931">
          <cell r="A1931" t="str">
            <v>470300</v>
          </cell>
          <cell r="B1931" t="str">
            <v>Registro de pressao cromado</v>
          </cell>
        </row>
        <row r="1932">
          <cell r="A1932" t="str">
            <v>470301</v>
          </cell>
          <cell r="B1932" t="str">
            <v>Registro de pressao cromado com canopla, DN= 1/2"- linha standard</v>
          </cell>
          <cell r="C1932" t="str">
            <v>un</v>
          </cell>
          <cell r="D1932" t="str">
            <v>35.48</v>
          </cell>
          <cell r="E1932" t="str">
            <v>3.04</v>
          </cell>
          <cell r="F1932" t="str">
            <v>38.52</v>
          </cell>
        </row>
        <row r="1933">
          <cell r="A1933" t="str">
            <v>470302</v>
          </cell>
          <cell r="B1933" t="str">
            <v>Registro de pressao cromado com canopla, DN= 3/4"- linha standard</v>
          </cell>
          <cell r="C1933" t="str">
            <v>un</v>
          </cell>
          <cell r="D1933" t="str">
            <v>37.42</v>
          </cell>
          <cell r="E1933" t="str">
            <v>4.08</v>
          </cell>
          <cell r="F1933" t="str">
            <v>41.50</v>
          </cell>
        </row>
        <row r="1934">
          <cell r="A1934" t="str">
            <v>470400</v>
          </cell>
          <cell r="B1934" t="str">
            <v>Valvula de descarga</v>
          </cell>
        </row>
        <row r="1935">
          <cell r="A1935" t="str">
            <v>470401</v>
          </cell>
          <cell r="B1935" t="str">
            <v>Valvula de descarga sem registro proprio, DN= 1.1/4"</v>
          </cell>
          <cell r="C1935" t="str">
            <v>un</v>
          </cell>
          <cell r="D1935" t="str">
            <v>39.87</v>
          </cell>
          <cell r="E1935" t="str">
            <v>13.63</v>
          </cell>
          <cell r="F1935" t="str">
            <v>53.50</v>
          </cell>
        </row>
        <row r="1936">
          <cell r="A1936" t="str">
            <v>470402</v>
          </cell>
          <cell r="B1936" t="str">
            <v>Valvula de descarga sem registro proprio, DN= 1.1/2"</v>
          </cell>
          <cell r="C1936" t="str">
            <v>un</v>
          </cell>
          <cell r="D1936" t="str">
            <v>40.39</v>
          </cell>
          <cell r="E1936" t="str">
            <v>13.63</v>
          </cell>
          <cell r="F1936" t="str">
            <v>54.02</v>
          </cell>
        </row>
        <row r="1937">
          <cell r="A1937" t="str">
            <v>470403</v>
          </cell>
          <cell r="B1937" t="str">
            <v>Valvula de descarga com registro proprio, DN= 1.1/4"</v>
          </cell>
          <cell r="C1937" t="str">
            <v>un</v>
          </cell>
          <cell r="D1937" t="str">
            <v>62.40</v>
          </cell>
          <cell r="E1937" t="str">
            <v>13.63</v>
          </cell>
          <cell r="F1937" t="str">
            <v>76.03</v>
          </cell>
        </row>
        <row r="1938">
          <cell r="A1938" t="str">
            <v>470404</v>
          </cell>
          <cell r="B1938" t="str">
            <v>Valvula de descarga com registro proprio, DN= 1.1/2"</v>
          </cell>
          <cell r="C1938" t="str">
            <v>un</v>
          </cell>
          <cell r="D1938" t="str">
            <v>62.92</v>
          </cell>
          <cell r="E1938" t="str">
            <v>13.63</v>
          </cell>
          <cell r="F1938" t="str">
            <v>76.55</v>
          </cell>
        </row>
        <row r="1939">
          <cell r="A1939" t="str">
            <v>470500</v>
          </cell>
          <cell r="B1939" t="str">
            <v>Valvula de retencao de bronze</v>
          </cell>
        </row>
        <row r="1940">
          <cell r="A1940" t="str">
            <v>470501</v>
          </cell>
          <cell r="B1940" t="str">
            <v>Valvula de retencao horizontal de bronze, DN= 3/4-"</v>
          </cell>
          <cell r="C1940" t="str">
            <v>un</v>
          </cell>
          <cell r="D1940" t="str">
            <v>15.45</v>
          </cell>
          <cell r="E1940" t="str">
            <v>4.08</v>
          </cell>
          <cell r="F1940" t="str">
            <v>19.53</v>
          </cell>
        </row>
        <row r="1941">
          <cell r="A1941" t="str">
            <v>470502</v>
          </cell>
          <cell r="B1941" t="str">
            <v>Valvula de retencao horizontal de bronze, DN= 1"</v>
          </cell>
          <cell r="C1941" t="str">
            <v>un</v>
          </cell>
          <cell r="D1941" t="str">
            <v>21.73</v>
          </cell>
          <cell r="E1941" t="str">
            <v>5.09</v>
          </cell>
          <cell r="F1941" t="str">
            <v>26.82</v>
          </cell>
        </row>
        <row r="1942">
          <cell r="A1942" t="str">
            <v>470503</v>
          </cell>
          <cell r="B1942" t="str">
            <v>Valvula de retencao horizontal de bronze, DN= 1.1/4-"</v>
          </cell>
          <cell r="C1942" t="str">
            <v>un</v>
          </cell>
          <cell r="D1942" t="str">
            <v>33.83</v>
          </cell>
          <cell r="E1942" t="str">
            <v>6.11</v>
          </cell>
          <cell r="F1942" t="str">
            <v>39.94</v>
          </cell>
        </row>
        <row r="1943">
          <cell r="A1943" t="str">
            <v>470504</v>
          </cell>
          <cell r="B1943" t="str">
            <v>Valvula de retencao horizontal de bronze, DN= 1.1/2"</v>
          </cell>
          <cell r="C1943" t="str">
            <v>un</v>
          </cell>
          <cell r="D1943" t="str">
            <v>40.32</v>
          </cell>
          <cell r="E1943" t="str">
            <v>6.81</v>
          </cell>
          <cell r="F1943" t="str">
            <v>47.13</v>
          </cell>
        </row>
        <row r="1944">
          <cell r="A1944" t="str">
            <v>470505</v>
          </cell>
          <cell r="B1944" t="str">
            <v>Valvula de retencao horizontal de bronze, DN= 2"</v>
          </cell>
          <cell r="C1944" t="str">
            <v>un</v>
          </cell>
          <cell r="D1944" t="str">
            <v>48.97</v>
          </cell>
          <cell r="E1944" t="str">
            <v>8.51</v>
          </cell>
          <cell r="F1944" t="str">
            <v>57.48</v>
          </cell>
        </row>
        <row r="1945">
          <cell r="A1945" t="str">
            <v>470506</v>
          </cell>
          <cell r="B1945" t="str">
            <v>Valvula de retencao horizontal de bronze, DN= 2.1/2"</v>
          </cell>
          <cell r="C1945" t="str">
            <v>un</v>
          </cell>
          <cell r="D1945" t="str">
            <v>86.70</v>
          </cell>
          <cell r="E1945" t="str">
            <v>10.21</v>
          </cell>
          <cell r="F1945" t="str">
            <v>96.91</v>
          </cell>
        </row>
        <row r="1946">
          <cell r="A1946" t="str">
            <v>470507</v>
          </cell>
          <cell r="B1946" t="str">
            <v>Valvula de retencao horizontal de bronze, DN= 3"</v>
          </cell>
          <cell r="C1946" t="str">
            <v>un</v>
          </cell>
          <cell r="D1946" t="str">
            <v>91.95</v>
          </cell>
          <cell r="E1946" t="str">
            <v>13.63</v>
          </cell>
          <cell r="F1946" t="str">
            <v>105.58</v>
          </cell>
        </row>
        <row r="1947">
          <cell r="A1947" t="str">
            <v>470508</v>
          </cell>
          <cell r="B1947" t="str">
            <v>Valvula de retencao horizontal de bronze, DN= 4"</v>
          </cell>
          <cell r="C1947" t="str">
            <v>un</v>
          </cell>
          <cell r="D1947" t="str">
            <v>152.15</v>
          </cell>
          <cell r="E1947" t="str">
            <v>20.45</v>
          </cell>
          <cell r="F1947" t="str">
            <v>172.60</v>
          </cell>
        </row>
        <row r="1948">
          <cell r="A1948" t="str">
            <v>470509</v>
          </cell>
          <cell r="B1948" t="str">
            <v>Valvula de retencao vertical de bronze, DN= 3/4"</v>
          </cell>
          <cell r="C1948" t="str">
            <v>un</v>
          </cell>
          <cell r="D1948" t="str">
            <v>10.58</v>
          </cell>
          <cell r="E1948" t="str">
            <v>4.08</v>
          </cell>
          <cell r="F1948" t="str">
            <v>14.66</v>
          </cell>
        </row>
        <row r="1949">
          <cell r="A1949" t="str">
            <v>470510</v>
          </cell>
          <cell r="B1949" t="str">
            <v>Valvula de retencao vertical de bronze, DN= 1"</v>
          </cell>
          <cell r="C1949" t="str">
            <v>un</v>
          </cell>
          <cell r="D1949" t="str">
            <v>11.61</v>
          </cell>
          <cell r="E1949" t="str">
            <v>5.09</v>
          </cell>
          <cell r="F1949" t="str">
            <v>16.70</v>
          </cell>
        </row>
        <row r="1950">
          <cell r="A1950" t="str">
            <v>470511</v>
          </cell>
          <cell r="B1950" t="str">
            <v>Valvula de retencao vertical de bronze, DN= 1.1/4"</v>
          </cell>
          <cell r="C1950" t="str">
            <v>un</v>
          </cell>
          <cell r="D1950" t="str">
            <v>12.54</v>
          </cell>
          <cell r="E1950" t="str">
            <v>6.11</v>
          </cell>
          <cell r="F1950" t="str">
            <v>18.65</v>
          </cell>
        </row>
        <row r="1951">
          <cell r="A1951" t="str">
            <v>470512</v>
          </cell>
          <cell r="B1951" t="str">
            <v>Valvula de retencao vertical de bronze, DN= 1.1/2"</v>
          </cell>
          <cell r="C1951" t="str">
            <v>un</v>
          </cell>
          <cell r="D1951" t="str">
            <v>21.44</v>
          </cell>
          <cell r="E1951" t="str">
            <v>6.81</v>
          </cell>
          <cell r="F1951" t="str">
            <v>28.25</v>
          </cell>
        </row>
        <row r="1952">
          <cell r="A1952" t="str">
            <v>470513</v>
          </cell>
          <cell r="B1952" t="str">
            <v>Valvula de retencao vertical de bronze, DN= 2"</v>
          </cell>
          <cell r="C1952" t="str">
            <v>un</v>
          </cell>
          <cell r="D1952" t="str">
            <v>29.98</v>
          </cell>
          <cell r="E1952" t="str">
            <v>8.51</v>
          </cell>
          <cell r="F1952" t="str">
            <v>38.49</v>
          </cell>
        </row>
        <row r="1953">
          <cell r="A1953" t="str">
            <v>470514</v>
          </cell>
          <cell r="B1953" t="str">
            <v>Valvula de retencao vertical de bronze, DN= 2.1/2"</v>
          </cell>
          <cell r="C1953" t="str">
            <v>un</v>
          </cell>
          <cell r="D1953" t="str">
            <v>57.60</v>
          </cell>
          <cell r="E1953" t="str">
            <v>10.21</v>
          </cell>
          <cell r="F1953" t="str">
            <v>67.81</v>
          </cell>
        </row>
        <row r="1954">
          <cell r="A1954" t="str">
            <v>470515</v>
          </cell>
          <cell r="B1954" t="str">
            <v>Valvula de retencao vertical de bronze, DN= 3"</v>
          </cell>
          <cell r="C1954" t="str">
            <v>un</v>
          </cell>
          <cell r="D1954" t="str">
            <v>69.01</v>
          </cell>
          <cell r="E1954" t="str">
            <v>13.63</v>
          </cell>
          <cell r="F1954" t="str">
            <v>82.64</v>
          </cell>
        </row>
        <row r="1955">
          <cell r="A1955" t="str">
            <v>470516</v>
          </cell>
          <cell r="B1955" t="str">
            <v>Valvula de retencao vertical de bronze, DN= 4"</v>
          </cell>
          <cell r="C1955" t="str">
            <v>un</v>
          </cell>
          <cell r="D1955" t="str">
            <v>119.81</v>
          </cell>
          <cell r="E1955" t="str">
            <v>20.45</v>
          </cell>
          <cell r="F1955" t="str">
            <v>140.26</v>
          </cell>
        </row>
        <row r="1956">
          <cell r="A1956" t="str">
            <v>470517</v>
          </cell>
          <cell r="B1956" t="str">
            <v>Valvula de retencao de pe com crivo de bronze, DN= 1"</v>
          </cell>
          <cell r="C1956" t="str">
            <v>un</v>
          </cell>
          <cell r="D1956" t="str">
            <v>12.22</v>
          </cell>
          <cell r="E1956" t="str">
            <v>5.09</v>
          </cell>
          <cell r="F1956" t="str">
            <v>17.31</v>
          </cell>
        </row>
        <row r="1957">
          <cell r="A1957" t="str">
            <v>470518</v>
          </cell>
          <cell r="B1957" t="str">
            <v>Valvula de retencao de pe com crivo de bronze, DN= 1.1/4"</v>
          </cell>
          <cell r="C1957" t="str">
            <v>un</v>
          </cell>
          <cell r="D1957" t="str">
            <v>16.16</v>
          </cell>
          <cell r="E1957" t="str">
            <v>6.81</v>
          </cell>
          <cell r="F1957" t="str">
            <v>22.97</v>
          </cell>
        </row>
        <row r="1958">
          <cell r="A1958" t="str">
            <v>470519</v>
          </cell>
          <cell r="B1958" t="str">
            <v>Valvula de retencao de pe com crivo de bronze, DN= 1.1/2"</v>
          </cell>
          <cell r="C1958" t="str">
            <v>un</v>
          </cell>
          <cell r="D1958" t="str">
            <v>19.65</v>
          </cell>
          <cell r="E1958" t="str">
            <v>6.81</v>
          </cell>
          <cell r="F1958" t="str">
            <v>26.46</v>
          </cell>
        </row>
        <row r="1959">
          <cell r="A1959" t="str">
            <v>470520</v>
          </cell>
          <cell r="B1959" t="str">
            <v>Valvula de retencao de pe com crivo de bronze, DN= 2"</v>
          </cell>
          <cell r="C1959" t="str">
            <v>un</v>
          </cell>
          <cell r="D1959" t="str">
            <v>28.53</v>
          </cell>
          <cell r="E1959" t="str">
            <v>8.51</v>
          </cell>
          <cell r="F1959" t="str">
            <v>37.04</v>
          </cell>
        </row>
        <row r="1960">
          <cell r="A1960" t="str">
            <v>470521</v>
          </cell>
          <cell r="B1960" t="str">
            <v>Valvula de retencao de pe com crivo de bronze, DN= 2.1/2"</v>
          </cell>
          <cell r="C1960" t="str">
            <v>un</v>
          </cell>
          <cell r="D1960" t="str">
            <v>53.52</v>
          </cell>
          <cell r="E1960" t="str">
            <v>10.21</v>
          </cell>
          <cell r="F1960" t="str">
            <v>63.73</v>
          </cell>
        </row>
        <row r="1961">
          <cell r="A1961" t="str">
            <v>480000</v>
          </cell>
          <cell r="B1961" t="str">
            <v>Hidraulica, Reservatorio</v>
          </cell>
        </row>
        <row r="1962">
          <cell r="A1962" t="str">
            <v>480100</v>
          </cell>
          <cell r="B1962" t="str">
            <v>Reservatorio em cimento amianto</v>
          </cell>
        </row>
        <row r="1963">
          <cell r="A1963" t="str">
            <v>480101</v>
          </cell>
          <cell r="B1963" t="str">
            <v>Reservatorio de cimento-amianto - capacidade de 250 l</v>
          </cell>
          <cell r="C1963" t="str">
            <v>un</v>
          </cell>
          <cell r="D1963" t="str">
            <v>49.88</v>
          </cell>
          <cell r="E1963" t="str">
            <v>27.27</v>
          </cell>
          <cell r="F1963" t="str">
            <v>77.15</v>
          </cell>
        </row>
        <row r="1964">
          <cell r="A1964" t="str">
            <v>480102</v>
          </cell>
          <cell r="B1964" t="str">
            <v>Reservatorio de cimento-amianto - capacidade de 500 l</v>
          </cell>
          <cell r="C1964" t="str">
            <v>un</v>
          </cell>
          <cell r="D1964" t="str">
            <v>70.40</v>
          </cell>
          <cell r="E1964" t="str">
            <v>27.27</v>
          </cell>
          <cell r="F1964" t="str">
            <v>97.67</v>
          </cell>
        </row>
        <row r="1965">
          <cell r="A1965" t="str">
            <v>480103</v>
          </cell>
          <cell r="B1965" t="str">
            <v>Reservatorio de cimento-amianto - capacidade de 750 l</v>
          </cell>
          <cell r="C1965" t="str">
            <v>un</v>
          </cell>
          <cell r="D1965" t="str">
            <v>103.97</v>
          </cell>
          <cell r="E1965" t="str">
            <v>27.27</v>
          </cell>
          <cell r="F1965" t="str">
            <v>131.24</v>
          </cell>
        </row>
        <row r="1966">
          <cell r="A1966" t="str">
            <v>480104</v>
          </cell>
          <cell r="B1966" t="str">
            <v>Reservatorio de cimento-amianto - capacidade de 1000 l</v>
          </cell>
          <cell r="C1966" t="str">
            <v>un</v>
          </cell>
          <cell r="D1966" t="str">
            <v>140.69</v>
          </cell>
          <cell r="E1966" t="str">
            <v>27.27</v>
          </cell>
          <cell r="F1966" t="str">
            <v>167.96</v>
          </cell>
        </row>
        <row r="1967">
          <cell r="A1967" t="str">
            <v>480500</v>
          </cell>
          <cell r="B1967" t="str">
            <v>Torneira de boia</v>
          </cell>
        </row>
        <row r="1968">
          <cell r="A1968" t="str">
            <v>480501</v>
          </cell>
          <cell r="B1968" t="str">
            <v>Torneira de boia, DN= 3/4"</v>
          </cell>
          <cell r="C1968" t="str">
            <v>un</v>
          </cell>
          <cell r="D1968" t="str">
            <v>13.19</v>
          </cell>
          <cell r="E1968" t="str">
            <v>2.03</v>
          </cell>
          <cell r="F1968" t="str">
            <v>15.22</v>
          </cell>
        </row>
        <row r="1969">
          <cell r="A1969" t="str">
            <v>480502</v>
          </cell>
          <cell r="B1969" t="str">
            <v>Torneira de boia, DN= 1"</v>
          </cell>
          <cell r="C1969" t="str">
            <v>un</v>
          </cell>
          <cell r="D1969" t="str">
            <v>17.28</v>
          </cell>
          <cell r="E1969" t="str">
            <v>2.69</v>
          </cell>
          <cell r="F1969" t="str">
            <v>19.97</v>
          </cell>
        </row>
        <row r="1970">
          <cell r="A1970" t="str">
            <v>480503</v>
          </cell>
          <cell r="B1970" t="str">
            <v>Torneira de boia, DN= 1.1/4"</v>
          </cell>
          <cell r="C1970" t="str">
            <v>un</v>
          </cell>
          <cell r="D1970" t="str">
            <v>25.01</v>
          </cell>
          <cell r="E1970" t="str">
            <v>3.04</v>
          </cell>
          <cell r="F1970" t="str">
            <v>28.05</v>
          </cell>
        </row>
        <row r="1971">
          <cell r="A1971" t="str">
            <v>480504</v>
          </cell>
          <cell r="B1971" t="str">
            <v>Torneira de boia, DN= 1.1/2"</v>
          </cell>
          <cell r="C1971" t="str">
            <v>un</v>
          </cell>
          <cell r="D1971" t="str">
            <v>30.48</v>
          </cell>
          <cell r="E1971" t="str">
            <v>3.39</v>
          </cell>
          <cell r="F1971" t="str">
            <v>33.87</v>
          </cell>
        </row>
        <row r="1972">
          <cell r="A1972" t="str">
            <v>480505</v>
          </cell>
          <cell r="B1972" t="str">
            <v>Torneira de boia, DN= 2"</v>
          </cell>
          <cell r="C1972" t="str">
            <v>un</v>
          </cell>
          <cell r="D1972" t="str">
            <v>36.23</v>
          </cell>
          <cell r="E1972" t="str">
            <v>4.08</v>
          </cell>
          <cell r="F1972" t="str">
            <v>40.31</v>
          </cell>
        </row>
        <row r="1973">
          <cell r="A1973" t="str">
            <v>482000</v>
          </cell>
          <cell r="B1973" t="str">
            <v>Reparos, conservacoes e complementos</v>
          </cell>
        </row>
        <row r="1974">
          <cell r="A1974" t="str">
            <v>482002</v>
          </cell>
          <cell r="B1974" t="str">
            <v>Limpeza de caixa d'agua ate 1.000 litros</v>
          </cell>
          <cell r="C1974" t="str">
            <v>un</v>
          </cell>
          <cell r="D1974" t="str">
            <v>0.00</v>
          </cell>
          <cell r="E1974" t="str">
            <v>8.73</v>
          </cell>
          <cell r="F1974" t="str">
            <v>8.73</v>
          </cell>
        </row>
        <row r="1975">
          <cell r="A1975" t="str">
            <v>482004</v>
          </cell>
          <cell r="B1975" t="str">
            <v>Limpeza de caixa d'agua de 1.001 ate 10.000 litros</v>
          </cell>
          <cell r="C1975" t="str">
            <v>un</v>
          </cell>
          <cell r="D1975" t="str">
            <v>0.00</v>
          </cell>
          <cell r="E1975" t="str">
            <v>23.30</v>
          </cell>
          <cell r="F1975" t="str">
            <v>23.30</v>
          </cell>
        </row>
        <row r="1976">
          <cell r="A1976" t="str">
            <v>482006</v>
          </cell>
          <cell r="B1976" t="str">
            <v>Limpeza de caixa d'agua acima de 10.000 litros</v>
          </cell>
          <cell r="C1976" t="str">
            <v>un</v>
          </cell>
          <cell r="D1976" t="str">
            <v>0.00</v>
          </cell>
          <cell r="E1976" t="str">
            <v>52.43</v>
          </cell>
          <cell r="F1976" t="str">
            <v>52.43</v>
          </cell>
        </row>
        <row r="1977">
          <cell r="A1977" t="str">
            <v>490000</v>
          </cell>
          <cell r="B1977" t="str">
            <v>Hidraulica, Caixas, ralos, grelha, acessorios e componentes p/esgoto e aguas pluviais</v>
          </cell>
        </row>
        <row r="1978">
          <cell r="A1978" t="str">
            <v>490100</v>
          </cell>
          <cell r="B1978" t="str">
            <v>Caixas sifonadas de PVC rigido</v>
          </cell>
        </row>
        <row r="1979">
          <cell r="A1979" t="str">
            <v>490101</v>
          </cell>
          <cell r="B1979" t="str">
            <v>Caixa sifonada de  PVC rigido de 100x100x40mm, com grelha</v>
          </cell>
          <cell r="C1979" t="str">
            <v>un</v>
          </cell>
          <cell r="D1979" t="str">
            <v>4.35</v>
          </cell>
          <cell r="E1979" t="str">
            <v>6.81</v>
          </cell>
          <cell r="F1979" t="str">
            <v>11.16</v>
          </cell>
        </row>
        <row r="1980">
          <cell r="A1980" t="str">
            <v>490102</v>
          </cell>
          <cell r="B1980" t="str">
            <v>Caixa sifonada de  PVC rigido de 100x150x50mm, com grelha</v>
          </cell>
          <cell r="C1980" t="str">
            <v>un</v>
          </cell>
          <cell r="D1980" t="str">
            <v>8.19</v>
          </cell>
          <cell r="E1980" t="str">
            <v>6.81</v>
          </cell>
          <cell r="F1980" t="str">
            <v>15.00</v>
          </cell>
        </row>
        <row r="1981">
          <cell r="A1981" t="str">
            <v>490103</v>
          </cell>
          <cell r="B1981" t="str">
            <v>Caixa sifonada de  PVC rigido de 150x150x50mm, com grelha</v>
          </cell>
          <cell r="C1981" t="str">
            <v>un</v>
          </cell>
          <cell r="D1981" t="str">
            <v>10.55</v>
          </cell>
          <cell r="E1981" t="str">
            <v>6.81</v>
          </cell>
          <cell r="F1981" t="str">
            <v>17.36</v>
          </cell>
        </row>
        <row r="1982">
          <cell r="A1982" t="str">
            <v>490104</v>
          </cell>
          <cell r="B1982" t="str">
            <v>Caixa sifonada de  PVC rigido de 150x185x75mm, com grelha</v>
          </cell>
          <cell r="C1982" t="str">
            <v>un</v>
          </cell>
          <cell r="D1982" t="str">
            <v>9.84</v>
          </cell>
          <cell r="E1982" t="str">
            <v>6.81</v>
          </cell>
          <cell r="F1982" t="str">
            <v>16.65</v>
          </cell>
        </row>
        <row r="1983">
          <cell r="A1983" t="str">
            <v>490105</v>
          </cell>
          <cell r="B1983" t="str">
            <v>Caixa sifonada de  PVC rigido de 250x172x50mm, com tampa cega</v>
          </cell>
          <cell r="C1983" t="str">
            <v>un</v>
          </cell>
          <cell r="D1983" t="str">
            <v>9.08</v>
          </cell>
          <cell r="E1983" t="str">
            <v>6.81</v>
          </cell>
          <cell r="F1983" t="str">
            <v>15.89</v>
          </cell>
        </row>
        <row r="1984">
          <cell r="A1984" t="str">
            <v>490106</v>
          </cell>
          <cell r="B1984" t="str">
            <v>Caixa seca de  PVC rigido de 100x100x40mm com altura regulavel e grelha</v>
          </cell>
          <cell r="C1984" t="str">
            <v>un</v>
          </cell>
          <cell r="D1984" t="str">
            <v>4.65</v>
          </cell>
          <cell r="E1984" t="str">
            <v>6.81</v>
          </cell>
          <cell r="F1984" t="str">
            <v>11.46</v>
          </cell>
        </row>
        <row r="1985">
          <cell r="A1985" t="str">
            <v>490400</v>
          </cell>
          <cell r="B1985" t="str">
            <v>Ralos de PVC rigido</v>
          </cell>
        </row>
        <row r="1986">
          <cell r="A1986" t="str">
            <v>490401</v>
          </cell>
          <cell r="B1986" t="str">
            <v>Ralo seco em  PVC rigido de 100x40mm, com grelha</v>
          </cell>
          <cell r="C1986" t="str">
            <v>un</v>
          </cell>
          <cell r="D1986" t="str">
            <v>4.63</v>
          </cell>
          <cell r="E1986" t="str">
            <v>6.81</v>
          </cell>
          <cell r="F1986" t="str">
            <v>11.44</v>
          </cell>
        </row>
        <row r="1987">
          <cell r="A1987" t="str">
            <v>490402</v>
          </cell>
          <cell r="B1987" t="str">
            <v>Ralo sifonado em  PVC rigido de 100x40mm com altura regulavel e grelha</v>
          </cell>
          <cell r="C1987" t="str">
            <v>un</v>
          </cell>
          <cell r="D1987" t="str">
            <v>4.99</v>
          </cell>
          <cell r="E1987" t="str">
            <v>6.81</v>
          </cell>
          <cell r="F1987" t="str">
            <v>11.80</v>
          </cell>
        </row>
        <row r="1988">
          <cell r="A1988" t="str">
            <v>490500</v>
          </cell>
          <cell r="B1988" t="str">
            <v>Ralos de ferro fundido</v>
          </cell>
        </row>
        <row r="1989">
          <cell r="A1989" t="str">
            <v>490502</v>
          </cell>
          <cell r="B1989" t="str">
            <v>Ralo seco em  ferro fundido, 100x165x50mm, com grelha metalica saida vertical</v>
          </cell>
          <cell r="C1989" t="str">
            <v>un</v>
          </cell>
          <cell r="D1989" t="str">
            <v>20.93</v>
          </cell>
          <cell r="E1989" t="str">
            <v>8.16</v>
          </cell>
          <cell r="F1989" t="str">
            <v>29.09</v>
          </cell>
        </row>
        <row r="1990">
          <cell r="A1990" t="str">
            <v>490503</v>
          </cell>
          <cell r="B1990" t="str">
            <v>Ralo sifonado em  ferro fundido de 100x127x40mm, com grelha</v>
          </cell>
          <cell r="C1990" t="str">
            <v>un</v>
          </cell>
          <cell r="D1990" t="str">
            <v>61.17</v>
          </cell>
          <cell r="E1990" t="str">
            <v>10.21</v>
          </cell>
          <cell r="F1990" t="str">
            <v>71.38</v>
          </cell>
        </row>
        <row r="1991">
          <cell r="A1991" t="str">
            <v>490504</v>
          </cell>
          <cell r="B1991" t="str">
            <v>Ralo sifonado em  ferro fundido de 150x240x75mm, com grelha</v>
          </cell>
          <cell r="C1991" t="str">
            <v>un</v>
          </cell>
          <cell r="D1991" t="str">
            <v>52.55</v>
          </cell>
          <cell r="E1991" t="str">
            <v>10.21</v>
          </cell>
          <cell r="F1991" t="str">
            <v>62.76</v>
          </cell>
        </row>
        <row r="1992">
          <cell r="A1992" t="str">
            <v>490600</v>
          </cell>
          <cell r="B1992" t="str">
            <v>Grelhas</v>
          </cell>
        </row>
        <row r="1993">
          <cell r="A1993" t="str">
            <v>490607</v>
          </cell>
          <cell r="B1993" t="str">
            <v>Grelha de ferro fundido (0,20 x 1,00m)</v>
          </cell>
          <cell r="C1993" t="str">
            <v>m</v>
          </cell>
          <cell r="D1993" t="str">
            <v>12.43</v>
          </cell>
          <cell r="E1993" t="str">
            <v>6.44</v>
          </cell>
          <cell r="F1993" t="str">
            <v>18.87</v>
          </cell>
        </row>
        <row r="1994">
          <cell r="A1994" t="str">
            <v>490700</v>
          </cell>
          <cell r="B1994" t="str">
            <v>Terminais de ventilacao</v>
          </cell>
        </row>
        <row r="1995">
          <cell r="A1995" t="str">
            <v>490701</v>
          </cell>
          <cell r="B1995" t="str">
            <v>Terminal de ventilacao de PVC - D= 50mm</v>
          </cell>
          <cell r="C1995" t="str">
            <v>un</v>
          </cell>
          <cell r="D1995" t="str">
            <v>1.94</v>
          </cell>
          <cell r="E1995" t="str">
            <v>1.34</v>
          </cell>
          <cell r="F1995" t="str">
            <v>3.28</v>
          </cell>
        </row>
        <row r="1996">
          <cell r="A1996" t="str">
            <v>490800</v>
          </cell>
          <cell r="B1996" t="str">
            <v>Caixas de passagem e inspecao</v>
          </cell>
        </row>
        <row r="1997">
          <cell r="A1997" t="str">
            <v>490801</v>
          </cell>
          <cell r="B1997" t="str">
            <v>Caixa de inspecao de alvenaria de tijolo de 0,60x0,60cm para esgoto</v>
          </cell>
          <cell r="C1997" t="str">
            <v>un</v>
          </cell>
          <cell r="D1997" t="str">
            <v>16.72</v>
          </cell>
          <cell r="E1997" t="str">
            <v>33.89</v>
          </cell>
          <cell r="F1997" t="str">
            <v>50.61</v>
          </cell>
        </row>
        <row r="1998">
          <cell r="A1998" t="str">
            <v>490802</v>
          </cell>
          <cell r="B1998" t="str">
            <v>Caixa de inspecao de alvenaria de tijolo de 0,80x0,80cm para esgoto</v>
          </cell>
          <cell r="C1998" t="str">
            <v>un</v>
          </cell>
          <cell r="D1998" t="str">
            <v>26.39</v>
          </cell>
          <cell r="E1998" t="str">
            <v>70.07</v>
          </cell>
          <cell r="F1998" t="str">
            <v>96.46</v>
          </cell>
        </row>
        <row r="1999">
          <cell r="A1999" t="str">
            <v>491100</v>
          </cell>
          <cell r="B1999" t="str">
            <v>Canaletas e afins</v>
          </cell>
        </row>
        <row r="2000">
          <cell r="A2000" t="str">
            <v>491102</v>
          </cell>
          <cell r="B2000" t="str">
            <v>Canaleta com largura de 30cm em  alvenaria secao retangular</v>
          </cell>
          <cell r="C2000" t="str">
            <v>m</v>
          </cell>
          <cell r="D2000" t="str">
            <v>9.71</v>
          </cell>
          <cell r="E2000" t="str">
            <v>24.96</v>
          </cell>
          <cell r="F2000" t="str">
            <v>34.67</v>
          </cell>
        </row>
        <row r="2001">
          <cell r="A2001" t="str">
            <v>491104</v>
          </cell>
          <cell r="B2001" t="str">
            <v>Canaleta com largura de 60cm em  concreto secao trapezoidal</v>
          </cell>
          <cell r="C2001" t="str">
            <v>m</v>
          </cell>
          <cell r="D2001" t="str">
            <v>3.25</v>
          </cell>
          <cell r="E2001" t="str">
            <v>6.15</v>
          </cell>
          <cell r="F2001" t="str">
            <v>9.40</v>
          </cell>
        </row>
        <row r="2002">
          <cell r="A2002" t="str">
            <v>491106</v>
          </cell>
          <cell r="B2002" t="str">
            <v>Canaleta com largura de 90cm em  concreto secao trapezoidal</v>
          </cell>
          <cell r="C2002" t="str">
            <v>m</v>
          </cell>
          <cell r="D2002" t="str">
            <v>4.43</v>
          </cell>
          <cell r="E2002" t="str">
            <v>8.78</v>
          </cell>
          <cell r="F2002" t="str">
            <v>13.21</v>
          </cell>
        </row>
        <row r="2003">
          <cell r="A2003" t="str">
            <v>491110</v>
          </cell>
          <cell r="B2003" t="str">
            <v>Grelha de ferro fundido para canaleta</v>
          </cell>
          <cell r="C2003" t="str">
            <v>m2</v>
          </cell>
          <cell r="D2003" t="str">
            <v>242.66</v>
          </cell>
          <cell r="E2003" t="str">
            <v>25.77</v>
          </cell>
          <cell r="F2003" t="str">
            <v>268.43</v>
          </cell>
        </row>
        <row r="2004">
          <cell r="A2004" t="str">
            <v>491112</v>
          </cell>
          <cell r="B2004" t="str">
            <v>Tampa em  concreto armado para canaleta</v>
          </cell>
          <cell r="C2004" t="str">
            <v>m2</v>
          </cell>
          <cell r="D2004" t="str">
            <v>9.75</v>
          </cell>
          <cell r="E2004" t="str">
            <v>26.94</v>
          </cell>
          <cell r="F2004" t="str">
            <v>36.69</v>
          </cell>
        </row>
        <row r="2005">
          <cell r="A2005" t="str">
            <v>491200</v>
          </cell>
          <cell r="B2005" t="str">
            <v>Poco de visita/boca de lobo/caixa de passagem e afins</v>
          </cell>
        </row>
        <row r="2006">
          <cell r="A2006" t="str">
            <v>491206</v>
          </cell>
          <cell r="B2006" t="str">
            <v>Boca de lobo dupla tipo PMSP</v>
          </cell>
          <cell r="C2006" t="str">
            <v>un</v>
          </cell>
          <cell r="D2006" t="str">
            <v>183.95</v>
          </cell>
          <cell r="E2006" t="str">
            <v>140.07</v>
          </cell>
          <cell r="F2006" t="str">
            <v>324.02</v>
          </cell>
        </row>
        <row r="2007">
          <cell r="A2007" t="str">
            <v>491208</v>
          </cell>
          <cell r="B2007" t="str">
            <v>Boca de lobo simples tipo PMSP</v>
          </cell>
          <cell r="C2007" t="str">
            <v>un</v>
          </cell>
          <cell r="D2007" t="str">
            <v>83.24</v>
          </cell>
          <cell r="E2007" t="str">
            <v>61.88</v>
          </cell>
          <cell r="F2007" t="str">
            <v>145.12</v>
          </cell>
        </row>
        <row r="2008">
          <cell r="A2008" t="str">
            <v>491210</v>
          </cell>
          <cell r="B2008" t="str">
            <v>Caixa coletora em  concreto armado 0,30 x 0,70x 1,00m</v>
          </cell>
          <cell r="C2008" t="str">
            <v>un</v>
          </cell>
          <cell r="D2008" t="str">
            <v>89.63</v>
          </cell>
          <cell r="E2008" t="str">
            <v>60.93</v>
          </cell>
          <cell r="F2008" t="str">
            <v>150.56</v>
          </cell>
        </row>
        <row r="2009">
          <cell r="A2009" t="str">
            <v>491212</v>
          </cell>
          <cell r="B2009" t="str">
            <v>Chamine poco de visita tipo PMSP em  alvenaria diam interno 70cm - pescoço</v>
          </cell>
          <cell r="C2009" t="str">
            <v>m</v>
          </cell>
          <cell r="D2009" t="str">
            <v>36.30</v>
          </cell>
          <cell r="E2009" t="str">
            <v>56.71</v>
          </cell>
          <cell r="F2009" t="str">
            <v>93.01</v>
          </cell>
        </row>
        <row r="2010">
          <cell r="A2010" t="str">
            <v>491214</v>
          </cell>
          <cell r="B2010" t="str">
            <v>Poco de visita em alvenaria com tampa de ferro fundido tipo PMSP - balão</v>
          </cell>
          <cell r="C2010" t="str">
            <v>un</v>
          </cell>
          <cell r="D2010" t="str">
            <v>324.08</v>
          </cell>
          <cell r="E2010" t="str">
            <v>434.64</v>
          </cell>
          <cell r="F2010" t="str">
            <v>758.72</v>
          </cell>
        </row>
        <row r="2011">
          <cell r="A2011" t="str">
            <v>491216</v>
          </cell>
          <cell r="B2011" t="str">
            <v>Tampao de ferro fundido tipo PMSP 600mm</v>
          </cell>
          <cell r="C2011" t="str">
            <v>un</v>
          </cell>
          <cell r="D2011" t="str">
            <v>40.19</v>
          </cell>
          <cell r="E2011" t="str">
            <v>12.88</v>
          </cell>
          <cell r="F2011" t="str">
            <v>53.07</v>
          </cell>
        </row>
        <row r="2012">
          <cell r="A2012" t="str">
            <v>500000</v>
          </cell>
          <cell r="B2012" t="str">
            <v>Sistema de combate a incendio</v>
          </cell>
        </row>
        <row r="2013">
          <cell r="A2013" t="str">
            <v>500100</v>
          </cell>
          <cell r="B2013" t="str">
            <v>Hidrantes e acessorios</v>
          </cell>
        </row>
        <row r="2014">
          <cell r="A2014" t="str">
            <v>500102</v>
          </cell>
          <cell r="B2014" t="str">
            <v>Abrigo de hidrante de 1.1/2" (38mm) completo - inclusive mangueira de 30 m</v>
          </cell>
          <cell r="C2014" t="str">
            <v>un</v>
          </cell>
          <cell r="D2014" t="str">
            <v>199.82</v>
          </cell>
          <cell r="E2014" t="str">
            <v>35.44</v>
          </cell>
          <cell r="F2014" t="str">
            <v>235.26</v>
          </cell>
        </row>
        <row r="2015">
          <cell r="A2015" t="str">
            <v>500104</v>
          </cell>
          <cell r="B2015" t="str">
            <v>Abrigo de hidrante de 2.1/2" (63mm) completo - inclusive mangueira de 30m</v>
          </cell>
          <cell r="C2015" t="str">
            <v>un</v>
          </cell>
          <cell r="D2015" t="str">
            <v>263.70</v>
          </cell>
          <cell r="E2015" t="str">
            <v>35.44</v>
          </cell>
          <cell r="F2015" t="str">
            <v>299.14</v>
          </cell>
        </row>
        <row r="2016">
          <cell r="A2016" t="str">
            <v>500106</v>
          </cell>
          <cell r="B2016" t="str">
            <v>Abrigo para hidrante/mangueira (embutir e externo)</v>
          </cell>
          <cell r="C2016" t="str">
            <v>un</v>
          </cell>
          <cell r="D2016" t="str">
            <v>37.16</v>
          </cell>
          <cell r="E2016" t="str">
            <v>23.85</v>
          </cell>
          <cell r="F2016" t="str">
            <v>61.01</v>
          </cell>
        </row>
        <row r="2017">
          <cell r="A2017" t="str">
            <v>500108</v>
          </cell>
          <cell r="B2017" t="str">
            <v>Mangueira com uniao de engate rapido, DN=1.1/2" (38mm)</v>
          </cell>
          <cell r="C2017" t="str">
            <v>m</v>
          </cell>
          <cell r="D2017" t="str">
            <v>3.33</v>
          </cell>
          <cell r="E2017" t="str">
            <v>0.66</v>
          </cell>
          <cell r="F2017" t="str">
            <v>3.99</v>
          </cell>
        </row>
        <row r="2018">
          <cell r="A2018" t="str">
            <v>500110</v>
          </cell>
          <cell r="B2018" t="str">
            <v>Mangueira com uniao de engate rapido, DN=2.1/2" (63mm)</v>
          </cell>
          <cell r="C2018" t="str">
            <v>m</v>
          </cell>
          <cell r="D2018" t="str">
            <v>8.85</v>
          </cell>
          <cell r="E2018" t="str">
            <v>0.66</v>
          </cell>
          <cell r="F2018" t="str">
            <v>9.51</v>
          </cell>
        </row>
        <row r="2019">
          <cell r="A2019" t="str">
            <v>500112</v>
          </cell>
          <cell r="B2019" t="str">
            <v>Esguicho latao c/engate rapido, DN= 1.1/2" Storz, requinte fixo</v>
          </cell>
          <cell r="C2019" t="str">
            <v>un</v>
          </cell>
          <cell r="D2019" t="str">
            <v>12.73</v>
          </cell>
          <cell r="E2019" t="str">
            <v>0.66</v>
          </cell>
          <cell r="F2019" t="str">
            <v>13.39</v>
          </cell>
        </row>
        <row r="2020">
          <cell r="A2020" t="str">
            <v>500114</v>
          </cell>
          <cell r="B2020" t="str">
            <v>Esguicho latao c/engate rapido, DN= 2.1/2" Storz, requinte fixo</v>
          </cell>
          <cell r="C2020" t="str">
            <v>un</v>
          </cell>
          <cell r="D2020" t="str">
            <v>27.59</v>
          </cell>
          <cell r="E2020" t="str">
            <v>0.66</v>
          </cell>
          <cell r="F2020" t="str">
            <v>28.25</v>
          </cell>
        </row>
        <row r="2021">
          <cell r="A2021" t="str">
            <v>500200</v>
          </cell>
          <cell r="B2021" t="str">
            <v>Registros e valvulas controladoras</v>
          </cell>
        </row>
        <row r="2022">
          <cell r="A2022" t="str">
            <v>500204</v>
          </cell>
          <cell r="B2022" t="str">
            <v>Fluxostato com sensor diafragma</v>
          </cell>
          <cell r="C2022" t="str">
            <v>un</v>
          </cell>
          <cell r="D2022" t="str">
            <v>172.27</v>
          </cell>
          <cell r="E2022" t="str">
            <v>19.92</v>
          </cell>
          <cell r="F2022" t="str">
            <v>192.19</v>
          </cell>
        </row>
        <row r="2023">
          <cell r="A2023" t="str">
            <v>501000</v>
          </cell>
          <cell r="B2023" t="str">
            <v>Extintores com suportes de parede</v>
          </cell>
        </row>
        <row r="2024">
          <cell r="A2024" t="str">
            <v>501002</v>
          </cell>
          <cell r="B2024" t="str">
            <v>Extintor manual de CO2 - capacidade de 6 kg</v>
          </cell>
          <cell r="C2024" t="str">
            <v>un</v>
          </cell>
          <cell r="D2024" t="str">
            <v>140.27</v>
          </cell>
          <cell r="E2024" t="str">
            <v>2.71</v>
          </cell>
          <cell r="F2024" t="str">
            <v>142.98</v>
          </cell>
        </row>
        <row r="2025">
          <cell r="A2025" t="str">
            <v>501004</v>
          </cell>
          <cell r="B2025" t="str">
            <v>Extintor manual de po quimico - capacidade de 4 kg</v>
          </cell>
          <cell r="C2025" t="str">
            <v>un</v>
          </cell>
          <cell r="D2025" t="str">
            <v>30.16</v>
          </cell>
          <cell r="E2025" t="str">
            <v>2.71</v>
          </cell>
          <cell r="F2025" t="str">
            <v>32.87</v>
          </cell>
        </row>
        <row r="2026">
          <cell r="A2026" t="str">
            <v>501006</v>
          </cell>
          <cell r="B2026" t="str">
            <v>Extintor manual de po quimico - capacidade de 8 kg</v>
          </cell>
          <cell r="C2026" t="str">
            <v>un</v>
          </cell>
          <cell r="D2026" t="str">
            <v>43.22</v>
          </cell>
          <cell r="E2026" t="str">
            <v>2.71</v>
          </cell>
          <cell r="F2026" t="str">
            <v>45.93</v>
          </cell>
        </row>
        <row r="2027">
          <cell r="A2027" t="str">
            <v>501008</v>
          </cell>
          <cell r="B2027" t="str">
            <v>Extintor manual de po quimico - capacidade de 12 kg</v>
          </cell>
          <cell r="C2027" t="str">
            <v>un</v>
          </cell>
          <cell r="D2027" t="str">
            <v>60.12</v>
          </cell>
          <cell r="E2027" t="str">
            <v>2.71</v>
          </cell>
          <cell r="F2027" t="str">
            <v>62.83</v>
          </cell>
        </row>
        <row r="2028">
          <cell r="A2028" t="str">
            <v>501010</v>
          </cell>
          <cell r="B2028" t="str">
            <v>Extintor manual de agua pressurizada - capacidade de 10 l</v>
          </cell>
          <cell r="C2028" t="str">
            <v>un</v>
          </cell>
          <cell r="D2028" t="str">
            <v>30.27</v>
          </cell>
          <cell r="E2028" t="str">
            <v>2.71</v>
          </cell>
          <cell r="F2028" t="str">
            <v>32.98</v>
          </cell>
        </row>
        <row r="2029">
          <cell r="A2029" t="str">
            <v>540000</v>
          </cell>
          <cell r="B2029" t="str">
            <v>Pavimentacao e passeios</v>
          </cell>
        </row>
        <row r="2030">
          <cell r="A2030" t="str">
            <v>540100</v>
          </cell>
          <cell r="B2030" t="str">
            <v>Pavimentacao preparo de base</v>
          </cell>
        </row>
        <row r="2031">
          <cell r="A2031" t="str">
            <v>540102</v>
          </cell>
          <cell r="B2031" t="str">
            <v>Regularizacao mecanizada de superficie</v>
          </cell>
          <cell r="C2031" t="str">
            <v>m2</v>
          </cell>
          <cell r="D2031" t="str">
            <v>1.39</v>
          </cell>
          <cell r="E2031" t="str">
            <v>0.08</v>
          </cell>
          <cell r="F2031" t="str">
            <v>1.47</v>
          </cell>
        </row>
        <row r="2032">
          <cell r="A2032" t="str">
            <v>540104</v>
          </cell>
          <cell r="B2032" t="str">
            <v>Abertura e preparo de caixa ate 40 cm</v>
          </cell>
          <cell r="C2032" t="str">
            <v>m2</v>
          </cell>
          <cell r="D2032" t="str">
            <v>2.13</v>
          </cell>
          <cell r="E2032" t="str">
            <v>0.15</v>
          </cell>
          <cell r="F2032" t="str">
            <v>2.28</v>
          </cell>
        </row>
        <row r="2033">
          <cell r="A2033" t="str">
            <v>540106</v>
          </cell>
          <cell r="B2033" t="str">
            <v>Compactacao de sub-leito a 95%  PN</v>
          </cell>
          <cell r="C2033" t="str">
            <v>m2</v>
          </cell>
          <cell r="D2033" t="str">
            <v>0.98</v>
          </cell>
          <cell r="E2033" t="str">
            <v>0.02</v>
          </cell>
          <cell r="F2033" t="str">
            <v>1.00</v>
          </cell>
        </row>
        <row r="2034">
          <cell r="A2034" t="str">
            <v>540108</v>
          </cell>
          <cell r="B2034" t="str">
            <v>Macadame hidraulico ou brita graduada</v>
          </cell>
          <cell r="C2034" t="str">
            <v>m3</v>
          </cell>
          <cell r="D2034" t="str">
            <v>47.72</v>
          </cell>
          <cell r="E2034" t="str">
            <v>8.85</v>
          </cell>
          <cell r="F2034" t="str">
            <v>56.57</v>
          </cell>
        </row>
        <row r="2035">
          <cell r="A2035" t="str">
            <v>540110</v>
          </cell>
          <cell r="B2035" t="str">
            <v>Macadame betuminoso</v>
          </cell>
          <cell r="C2035" t="str">
            <v>m3</v>
          </cell>
          <cell r="D2035" t="str">
            <v>58.65</v>
          </cell>
          <cell r="E2035" t="str">
            <v>10.57</v>
          </cell>
          <cell r="F2035" t="str">
            <v>69.22</v>
          </cell>
        </row>
        <row r="2036">
          <cell r="A2036" t="str">
            <v>540200</v>
          </cell>
          <cell r="B2036" t="str">
            <v>Pavimentacao com pedrisco e revestimento primario</v>
          </cell>
        </row>
        <row r="2037">
          <cell r="A2037" t="str">
            <v>540202</v>
          </cell>
          <cell r="B2037" t="str">
            <v>Revestimento primario com pedra britada</v>
          </cell>
          <cell r="C2037" t="str">
            <v>m3</v>
          </cell>
          <cell r="D2037" t="str">
            <v>32.12</v>
          </cell>
          <cell r="E2037" t="str">
            <v>0.08</v>
          </cell>
          <cell r="F2037" t="str">
            <v>32.20</v>
          </cell>
        </row>
        <row r="2038">
          <cell r="A2038" t="str">
            <v>540300</v>
          </cell>
          <cell r="B2038" t="str">
            <v>Pavimentacao flexivel</v>
          </cell>
        </row>
        <row r="2039">
          <cell r="A2039" t="str">
            <v>540302</v>
          </cell>
          <cell r="B2039" t="str">
            <v>Pavimentacao asfaltica com CBUQ Binder</v>
          </cell>
          <cell r="C2039" t="str">
            <v>m3</v>
          </cell>
          <cell r="D2039" t="str">
            <v>99.05</v>
          </cell>
          <cell r="E2039" t="str">
            <v>5.00</v>
          </cell>
          <cell r="F2039" t="str">
            <v>104.05</v>
          </cell>
        </row>
        <row r="2040">
          <cell r="A2040" t="str">
            <v>540304</v>
          </cell>
          <cell r="B2040" t="str">
            <v>Pavimentacao asfaltica com CBUQ Capa</v>
          </cell>
          <cell r="C2040" t="str">
            <v>m3</v>
          </cell>
          <cell r="D2040" t="str">
            <v>107.26</v>
          </cell>
          <cell r="E2040" t="str">
            <v>5.36</v>
          </cell>
          <cell r="F2040" t="str">
            <v>112.62</v>
          </cell>
        </row>
        <row r="2041">
          <cell r="A2041" t="str">
            <v>540306</v>
          </cell>
          <cell r="B2041" t="str">
            <v>Imprimacao betuminosa ligante</v>
          </cell>
          <cell r="C2041" t="str">
            <v>m2</v>
          </cell>
          <cell r="D2041" t="str">
            <v>0.27</v>
          </cell>
          <cell r="E2041" t="str">
            <v>0.06</v>
          </cell>
          <cell r="F2041" t="str">
            <v>0.33</v>
          </cell>
        </row>
        <row r="2042">
          <cell r="A2042" t="str">
            <v>540308</v>
          </cell>
          <cell r="B2042" t="str">
            <v>Imprimacao betuminosa impermeabilizante</v>
          </cell>
          <cell r="C2042" t="str">
            <v>m2</v>
          </cell>
          <cell r="D2042" t="str">
            <v>0.36</v>
          </cell>
          <cell r="E2042" t="str">
            <v>0.06</v>
          </cell>
          <cell r="F2042" t="str">
            <v>0.42</v>
          </cell>
        </row>
        <row r="2043">
          <cell r="A2043" t="str">
            <v>540400</v>
          </cell>
          <cell r="B2043" t="str">
            <v>Pavimentacao em  paralelepipedos e blocos de concreto</v>
          </cell>
        </row>
        <row r="2044">
          <cell r="A2044" t="str">
            <v>540402</v>
          </cell>
          <cell r="B2044" t="str">
            <v>Pavimentacao em  paralelepipedos sem rejunte</v>
          </cell>
          <cell r="C2044" t="str">
            <v>m2</v>
          </cell>
          <cell r="D2044" t="str">
            <v>20.43</v>
          </cell>
          <cell r="E2044" t="str">
            <v>7.01</v>
          </cell>
          <cell r="F2044" t="str">
            <v>27.44</v>
          </cell>
        </row>
        <row r="2045">
          <cell r="A2045" t="str">
            <v>540412</v>
          </cell>
          <cell r="B2045" t="str">
            <v>Pavimentacao em  lajota de concreto espessura de 6 cm sem rejunte</v>
          </cell>
          <cell r="C2045" t="str">
            <v>m2</v>
          </cell>
          <cell r="D2045" t="str">
            <v>16.76</v>
          </cell>
          <cell r="E2045" t="str">
            <v>2.84</v>
          </cell>
          <cell r="F2045" t="str">
            <v>19.60</v>
          </cell>
        </row>
        <row r="2046">
          <cell r="A2046" t="str">
            <v>540414</v>
          </cell>
          <cell r="B2046" t="str">
            <v>Pavimentacao em  lajota de concreto espessura de 8 cm sem rejunte</v>
          </cell>
          <cell r="C2046" t="str">
            <v>m2</v>
          </cell>
          <cell r="D2046" t="str">
            <v>20.49</v>
          </cell>
          <cell r="E2046" t="str">
            <v>2.84</v>
          </cell>
          <cell r="F2046" t="str">
            <v>23.33</v>
          </cell>
        </row>
        <row r="2047">
          <cell r="A2047" t="str">
            <v>540416</v>
          </cell>
          <cell r="B2047" t="str">
            <v>Pavimentacao em  lajota de concreto espessura de 10 cm sem rejunte</v>
          </cell>
          <cell r="C2047" t="str">
            <v>m2</v>
          </cell>
          <cell r="D2047" t="str">
            <v>21.11</v>
          </cell>
          <cell r="E2047" t="str">
            <v>2.84</v>
          </cell>
          <cell r="F2047" t="str">
            <v>23.95</v>
          </cell>
        </row>
        <row r="2048">
          <cell r="A2048" t="str">
            <v>540600</v>
          </cell>
          <cell r="B2048" t="str">
            <v>Guias/sarjetas</v>
          </cell>
        </row>
        <row r="2049">
          <cell r="A2049" t="str">
            <v>540602</v>
          </cell>
          <cell r="B2049" t="str">
            <v>Guia curva pre-moldada tipo PMSP</v>
          </cell>
          <cell r="C2049" t="str">
            <v>m</v>
          </cell>
          <cell r="D2049" t="str">
            <v>10.22</v>
          </cell>
          <cell r="E2049" t="str">
            <v>2.80</v>
          </cell>
          <cell r="F2049" t="str">
            <v>13.02</v>
          </cell>
        </row>
        <row r="2050">
          <cell r="A2050" t="str">
            <v>540604</v>
          </cell>
          <cell r="B2050" t="str">
            <v>Guia reta pre-moldada tipo PMSP</v>
          </cell>
          <cell r="C2050" t="str">
            <v>m</v>
          </cell>
          <cell r="D2050" t="str">
            <v>9.43</v>
          </cell>
          <cell r="E2050" t="str">
            <v>2.80</v>
          </cell>
          <cell r="F2050" t="str">
            <v>12.23</v>
          </cell>
        </row>
        <row r="2051">
          <cell r="A2051" t="str">
            <v>540606</v>
          </cell>
          <cell r="B2051" t="str">
            <v>Guia secao 45x15cm fundida no local</v>
          </cell>
          <cell r="C2051" t="str">
            <v>m</v>
          </cell>
          <cell r="D2051" t="str">
            <v>5.63</v>
          </cell>
          <cell r="E2051" t="str">
            <v>9.49</v>
          </cell>
          <cell r="F2051" t="str">
            <v>15.12</v>
          </cell>
        </row>
        <row r="2052">
          <cell r="A2052" t="str">
            <v>540608</v>
          </cell>
          <cell r="B2052" t="str">
            <v>Sarjetas, sarjetao de concreto moldado no local tipo PMSP</v>
          </cell>
          <cell r="C2052" t="str">
            <v>m3</v>
          </cell>
          <cell r="D2052" t="str">
            <v>124.74</v>
          </cell>
          <cell r="E2052" t="str">
            <v>26.85</v>
          </cell>
          <cell r="F2052" t="str">
            <v>151.59</v>
          </cell>
        </row>
        <row r="2053">
          <cell r="A2053" t="str">
            <v>540700</v>
          </cell>
          <cell r="B2053" t="str">
            <v>Calcadas e passeios</v>
          </cell>
        </row>
        <row r="2054">
          <cell r="A2054" t="str">
            <v>540702</v>
          </cell>
          <cell r="B2054" t="str">
            <v>Passeio em  ladrilho hidraulico</v>
          </cell>
          <cell r="C2054" t="str">
            <v>m2</v>
          </cell>
          <cell r="D2054" t="str">
            <v>6.56</v>
          </cell>
          <cell r="E2054" t="str">
            <v>4.59</v>
          </cell>
          <cell r="F2054" t="str">
            <v>11.15</v>
          </cell>
        </row>
        <row r="2055">
          <cell r="A2055" t="str">
            <v>540704</v>
          </cell>
          <cell r="B2055" t="str">
            <v>Passeio em  mosaico portugues</v>
          </cell>
          <cell r="C2055" t="str">
            <v>m2</v>
          </cell>
          <cell r="D2055" t="str">
            <v>26.14</v>
          </cell>
          <cell r="E2055" t="str">
            <v>0.00</v>
          </cell>
          <cell r="F2055" t="str">
            <v>26.14</v>
          </cell>
        </row>
        <row r="2056">
          <cell r="A2056" t="str">
            <v>542000</v>
          </cell>
          <cell r="B2056" t="str">
            <v>Reparos, conservacoes e complementos</v>
          </cell>
        </row>
        <row r="2057">
          <cell r="A2057" t="str">
            <v>542006</v>
          </cell>
          <cell r="B2057" t="str">
            <v>Reassentamento de guias pre-moldadas</v>
          </cell>
          <cell r="C2057" t="str">
            <v>m</v>
          </cell>
          <cell r="D2057" t="str">
            <v>2.98</v>
          </cell>
          <cell r="E2057" t="str">
            <v>2.80</v>
          </cell>
          <cell r="F2057" t="str">
            <v>5.78</v>
          </cell>
        </row>
        <row r="2058">
          <cell r="A2058" t="str">
            <v>550000</v>
          </cell>
          <cell r="B2058" t="str">
            <v>Limpeza e arremates</v>
          </cell>
        </row>
        <row r="2059">
          <cell r="A2059" t="str">
            <v>550100</v>
          </cell>
          <cell r="B2059" t="str">
            <v>Limpeza de obra</v>
          </cell>
        </row>
        <row r="2060">
          <cell r="A2060" t="str">
            <v>550102</v>
          </cell>
          <cell r="B2060" t="str">
            <v>Limpeza final da obra</v>
          </cell>
          <cell r="C2060" t="str">
            <v>m2</v>
          </cell>
          <cell r="D2060" t="str">
            <v>0.00</v>
          </cell>
          <cell r="E2060" t="str">
            <v>1.21</v>
          </cell>
          <cell r="F2060" t="str">
            <v>1.21</v>
          </cell>
        </row>
        <row r="2061">
          <cell r="A2061" t="str">
            <v>550107</v>
          </cell>
          <cell r="B2061" t="str">
            <v>Limpeza complementar e especial de piso com produtos quimicos</v>
          </cell>
          <cell r="C2061" t="str">
            <v>m2</v>
          </cell>
          <cell r="D2061" t="str">
            <v>0.33</v>
          </cell>
          <cell r="E2061" t="str">
            <v>0.57</v>
          </cell>
          <cell r="F2061" t="str">
            <v>0.90</v>
          </cell>
        </row>
        <row r="2062">
          <cell r="A2062" t="str">
            <v>550108</v>
          </cell>
          <cell r="B2062" t="str">
            <v>Limpeza complementar e especial de pecas e aparelhos samitarios</v>
          </cell>
          <cell r="C2062" t="str">
            <v>un</v>
          </cell>
          <cell r="D2062" t="str">
            <v>0.00</v>
          </cell>
          <cell r="E2062" t="str">
            <v>2.31</v>
          </cell>
          <cell r="F2062" t="str">
            <v>2.31</v>
          </cell>
        </row>
        <row r="2063">
          <cell r="A2063" t="str">
            <v>550110</v>
          </cell>
          <cell r="B2063" t="str">
            <v>Limpeza complementar e especial de vidros</v>
          </cell>
          <cell r="C2063" t="str">
            <v>m2</v>
          </cell>
          <cell r="D2063" t="str">
            <v>0.00</v>
          </cell>
          <cell r="E2063" t="str">
            <v>2.18</v>
          </cell>
          <cell r="F2063" t="str">
            <v>2.18</v>
          </cell>
        </row>
        <row r="2064">
          <cell r="A2064" t="str">
            <v>550200</v>
          </cell>
          <cell r="B2064" t="str">
            <v>Limpeza e desinfeccao sanitarios</v>
          </cell>
        </row>
        <row r="2065">
          <cell r="A2065" t="str">
            <v>550201</v>
          </cell>
          <cell r="B2065" t="str">
            <v>Limpeza de caixa de inspecao</v>
          </cell>
          <cell r="C2065" t="str">
            <v>un</v>
          </cell>
          <cell r="D2065" t="str">
            <v>0.00</v>
          </cell>
          <cell r="E2065" t="str">
            <v>0.86</v>
          </cell>
          <cell r="F2065" t="str">
            <v>0.86</v>
          </cell>
        </row>
        <row r="2066">
          <cell r="A2066" t="str">
            <v>550202</v>
          </cell>
          <cell r="B2066" t="str">
            <v>Limpeza de fossa septica</v>
          </cell>
          <cell r="C2066" t="str">
            <v>m3</v>
          </cell>
          <cell r="D2066" t="str">
            <v>18.00</v>
          </cell>
          <cell r="E2066" t="str">
            <v>0.00</v>
          </cell>
          <cell r="F2066" t="str">
            <v>18.00</v>
          </cell>
        </row>
        <row r="2067">
          <cell r="A2067" t="str">
            <v>550203</v>
          </cell>
          <cell r="B2067" t="str">
            <v>Limpeza de sumidouro por viagem de 6 m3</v>
          </cell>
          <cell r="C2067" t="str">
            <v>viagem</v>
          </cell>
          <cell r="D2067" t="str">
            <v>100.30</v>
          </cell>
          <cell r="E2067" t="str">
            <v>0.00</v>
          </cell>
          <cell r="F2067" t="str">
            <v>100.30</v>
          </cell>
        </row>
        <row r="2068">
          <cell r="A2068" t="str">
            <v>551000</v>
          </cell>
          <cell r="B2068" t="str">
            <v>Remocao de entulho</v>
          </cell>
        </row>
        <row r="2069">
          <cell r="A2069" t="str">
            <v>551002</v>
          </cell>
          <cell r="B2069" t="str">
            <v>Retirada de entulho manual dentro da obra ate o raio de 1,0 Km</v>
          </cell>
          <cell r="C2069" t="str">
            <v>m3</v>
          </cell>
          <cell r="D2069" t="str">
            <v>7.16</v>
          </cell>
          <cell r="E2069" t="str">
            <v>3.48</v>
          </cell>
          <cell r="F2069" t="str">
            <v>10.64</v>
          </cell>
        </row>
        <row r="2070">
          <cell r="A2070" t="str">
            <v>012110</v>
          </cell>
          <cell r="B2070" t="str">
            <v>Sondagem do terreno, a trado (minimo de 30 m)</v>
          </cell>
          <cell r="C2070" t="str">
            <v>m</v>
          </cell>
          <cell r="D2070" t="str">
            <v>15.00</v>
          </cell>
          <cell r="E2070" t="str">
            <v>00.00</v>
          </cell>
          <cell r="F2070" t="str">
            <v>15.00</v>
          </cell>
        </row>
        <row r="2071">
          <cell r="A2071" t="str">
            <v>031200</v>
          </cell>
          <cell r="B2071" t="str">
            <v>Demolicao completa de construcao para desapropriacoes e afins</v>
          </cell>
        </row>
        <row r="2072">
          <cell r="A2072" t="str">
            <v>031202</v>
          </cell>
          <cell r="B2072" t="str">
            <v>Demolicao de edificacao em alvenaria</v>
          </cell>
          <cell r="C2072" t="str">
            <v>m2</v>
          </cell>
          <cell r="D2072" t="str">
            <v>4.27</v>
          </cell>
          <cell r="E2072" t="str">
            <v>0.15</v>
          </cell>
          <cell r="F2072" t="str">
            <v>4.42</v>
          </cell>
        </row>
        <row r="2073">
          <cell r="A2073" t="str">
            <v>031204</v>
          </cell>
          <cell r="B2073" t="str">
            <v>Demolicao de edificacao em madeira</v>
          </cell>
          <cell r="C2073" t="str">
            <v>m2</v>
          </cell>
          <cell r="D2073" t="str">
            <v>1.75</v>
          </cell>
          <cell r="E2073" t="str">
            <v>0.06</v>
          </cell>
          <cell r="F2073" t="str">
            <v>1.81</v>
          </cell>
        </row>
        <row r="2074">
          <cell r="A2074" t="str">
            <v>071204</v>
          </cell>
          <cell r="B2074" t="str">
            <v>Aterro mecanizado por compensacao, solo de 1a. categoria em campo aberto</v>
          </cell>
          <cell r="C2074" t="str">
            <v>m3</v>
          </cell>
          <cell r="D2074" t="str">
            <v>2.61</v>
          </cell>
          <cell r="E2074" t="str">
            <v>0.13</v>
          </cell>
          <cell r="F2074" t="str">
            <v>2.74</v>
          </cell>
        </row>
        <row r="2075">
          <cell r="A2075" t="str">
            <v>110100</v>
          </cell>
          <cell r="B2075" t="str">
            <v>Concreto usinado com controle fck - fornecimento do material</v>
          </cell>
        </row>
        <row r="2076">
          <cell r="A2076" t="str">
            <v>143006</v>
          </cell>
          <cell r="B2076" t="str">
            <v>Divisoria em placas de comcreto polido com 5 cm</v>
          </cell>
          <cell r="C2076" t="str">
            <v>m2</v>
          </cell>
          <cell r="D2076" t="str">
            <v>9.63</v>
          </cell>
          <cell r="E2076" t="str">
            <v>36.34</v>
          </cell>
          <cell r="F2076" t="str">
            <v>45.97</v>
          </cell>
        </row>
        <row r="2077">
          <cell r="A2077" t="str">
            <v>280200</v>
          </cell>
          <cell r="B2077" t="str">
            <v>Ferragem para janela</v>
          </cell>
        </row>
        <row r="2078">
          <cell r="A2078" t="str">
            <v>280202</v>
          </cell>
          <cell r="B2078" t="str">
            <v>Ferragem completa para janela veneziana em madeira</v>
          </cell>
          <cell r="C2078" t="str">
            <v>cj</v>
          </cell>
          <cell r="D2078" t="str">
            <v>53.22</v>
          </cell>
          <cell r="E2078" t="str">
            <v>23.50</v>
          </cell>
          <cell r="F2078" t="str">
            <v>76.72</v>
          </cell>
        </row>
        <row r="2079">
          <cell r="A2079" t="str">
            <v>332000</v>
          </cell>
          <cell r="B2079" t="str">
            <v>Reparos conservacoes e complementos</v>
          </cell>
        </row>
        <row r="2080">
          <cell r="A2080" t="str">
            <v>332008</v>
          </cell>
          <cell r="B2080" t="str">
            <v>Reparo de trincas estruturais</v>
          </cell>
          <cell r="C2080" t="str">
            <v>m</v>
          </cell>
          <cell r="D2080" t="str">
            <v>0.41</v>
          </cell>
          <cell r="E2080" t="str">
            <v>5.14</v>
          </cell>
          <cell r="F2080" t="str">
            <v>5.55</v>
          </cell>
        </row>
        <row r="2081">
          <cell r="A2081" t="str">
            <v>362006</v>
          </cell>
          <cell r="B2081" t="str">
            <v>Bracadeira para fixacao de eletroduto</v>
          </cell>
          <cell r="C2081" t="str">
            <v>un</v>
          </cell>
          <cell r="D2081" t="str">
            <v>0.10</v>
          </cell>
          <cell r="E2081" t="str">
            <v>0.99</v>
          </cell>
          <cell r="F2081" t="str">
            <v>1.09</v>
          </cell>
        </row>
        <row r="2082">
          <cell r="A2082" t="str">
            <v>362008</v>
          </cell>
          <cell r="B2082" t="str">
            <v>Bucha de passagem para neutro</v>
          </cell>
          <cell r="C2082" t="str">
            <v>un</v>
          </cell>
          <cell r="D2082" t="str">
            <v>14.94</v>
          </cell>
          <cell r="E2082" t="str">
            <v>2.67</v>
          </cell>
          <cell r="F2082" t="str">
            <v>17.61</v>
          </cell>
        </row>
        <row r="2083">
          <cell r="A2083" t="str">
            <v>362010</v>
          </cell>
          <cell r="B2083" t="str">
            <v>Bucha para passagem interna/externa com isolacao para 15 kv</v>
          </cell>
          <cell r="C2083" t="str">
            <v>un</v>
          </cell>
          <cell r="D2083" t="str">
            <v>74.89</v>
          </cell>
          <cell r="E2083" t="str">
            <v>3.37</v>
          </cell>
          <cell r="F2083" t="str">
            <v>78.26</v>
          </cell>
        </row>
        <row r="2084">
          <cell r="A2084" t="str">
            <v>362012</v>
          </cell>
          <cell r="B2084" t="str">
            <v>Chapa de ferro de 1.50 x 0.50 m para bucha de passagem</v>
          </cell>
          <cell r="C2084" t="str">
            <v>un</v>
          </cell>
          <cell r="D2084" t="str">
            <v>77.78</v>
          </cell>
          <cell r="E2084" t="str">
            <v>3.37</v>
          </cell>
          <cell r="F2084" t="str">
            <v>81.15</v>
          </cell>
        </row>
        <row r="2085">
          <cell r="A2085" t="str">
            <v>362014</v>
          </cell>
          <cell r="B2085" t="str">
            <v>Cruzeta de madeira de 2400 mm</v>
          </cell>
          <cell r="C2085" t="str">
            <v>un</v>
          </cell>
          <cell r="D2085" t="str">
            <v>12.29</v>
          </cell>
          <cell r="E2085" t="str">
            <v>19.33</v>
          </cell>
          <cell r="F2085" t="str">
            <v>31.62</v>
          </cell>
        </row>
        <row r="2086">
          <cell r="A2086" t="str">
            <v>362030</v>
          </cell>
          <cell r="B2086" t="str">
            <v>Recolocacao de chapa de ferro para bucha de passagem</v>
          </cell>
          <cell r="C2086" t="str">
            <v>un</v>
          </cell>
          <cell r="D2086" t="str">
            <v>0.00</v>
          </cell>
          <cell r="E2086" t="str">
            <v>3.37</v>
          </cell>
          <cell r="F2086" t="str">
            <v>3.37</v>
          </cell>
        </row>
        <row r="2087">
          <cell r="A2087" t="str">
            <v>362032</v>
          </cell>
          <cell r="B2087" t="str">
            <v>Roldana de porcelana com parafuso de 30 x 30 mm</v>
          </cell>
          <cell r="C2087" t="str">
            <v>un</v>
          </cell>
          <cell r="D2087" t="str">
            <v>0.20</v>
          </cell>
          <cell r="E2087" t="str">
            <v>2.00</v>
          </cell>
          <cell r="F2087" t="str">
            <v>2.20</v>
          </cell>
        </row>
        <row r="2088">
          <cell r="A2088" t="str">
            <v>380901</v>
          </cell>
          <cell r="B2088" t="str">
            <v>Eletrocalha liza tipo C em chapa # 18 msg (300 x 50mm)</v>
          </cell>
          <cell r="C2088" t="str">
            <v>m</v>
          </cell>
          <cell r="D2088" t="str">
            <v>10.85</v>
          </cell>
          <cell r="E2088" t="str">
            <v>4.36</v>
          </cell>
          <cell r="F2088" t="str">
            <v>15.21</v>
          </cell>
        </row>
        <row r="2089">
          <cell r="A2089" t="str">
            <v>380902</v>
          </cell>
          <cell r="B2089" t="str">
            <v>Eletrocalha perfurada tipo C em chapa # 18 msg (300 x 50mm)</v>
          </cell>
          <cell r="C2089" t="str">
            <v>m</v>
          </cell>
          <cell r="D2089" t="str">
            <v>10.47</v>
          </cell>
          <cell r="E2089" t="str">
            <v>4.36</v>
          </cell>
          <cell r="F2089" t="str">
            <v>14.83</v>
          </cell>
        </row>
        <row r="2090">
          <cell r="A2090" t="str">
            <v>380903</v>
          </cell>
          <cell r="B2090" t="str">
            <v>Tampa de pressao para eletrocalha em chapa # 18 msg (300 x 50 mm)</v>
          </cell>
          <cell r="C2090" t="str">
            <v>m</v>
          </cell>
          <cell r="D2090" t="str">
            <v>5.31</v>
          </cell>
          <cell r="E2090" t="str">
            <v>1.67</v>
          </cell>
          <cell r="F2090" t="str">
            <v>6.98</v>
          </cell>
        </row>
        <row r="2091">
          <cell r="A2091" t="str">
            <v>380904</v>
          </cell>
          <cell r="B2091" t="str">
            <v>Suporte para suspensao de eletrocalha em chapa # 18 msg (300 x 50mm)</v>
          </cell>
          <cell r="C2091" t="str">
            <v>un</v>
          </cell>
          <cell r="D2091" t="str">
            <v>4.28</v>
          </cell>
          <cell r="E2091" t="str">
            <v>1.67</v>
          </cell>
          <cell r="F2091" t="str">
            <v>5.95</v>
          </cell>
        </row>
        <row r="2092">
          <cell r="A2092" t="str">
            <v>540601</v>
          </cell>
          <cell r="B2092" t="str">
            <v>Base de concreto para guias e sarjetas</v>
          </cell>
          <cell r="C2092" t="str">
            <v>m3</v>
          </cell>
          <cell r="D2092" t="str">
            <v>124.28</v>
          </cell>
          <cell r="E2092" t="str">
            <v>23.94</v>
          </cell>
          <cell r="F2092" t="str">
            <v>148.22</v>
          </cell>
        </row>
        <row r="2093">
          <cell r="A2093" t="str">
            <v>391004</v>
          </cell>
          <cell r="B2093" t="str">
            <v>Terminal de pressao para cabo # 6mm2</v>
          </cell>
          <cell r="C2093" t="str">
            <v>un</v>
          </cell>
          <cell r="D2093" t="str">
            <v>0.56</v>
          </cell>
          <cell r="E2093" t="str">
            <v>1.32</v>
          </cell>
          <cell r="F2093" t="str">
            <v>1.88</v>
          </cell>
        </row>
        <row r="2094">
          <cell r="A2094" t="str">
            <v>391006</v>
          </cell>
          <cell r="B2094" t="str">
            <v>Terminal de pressao para cabo # 10mm2</v>
          </cell>
          <cell r="C2094" t="str">
            <v>un</v>
          </cell>
          <cell r="D2094" t="str">
            <v>0.55</v>
          </cell>
          <cell r="E2094" t="str">
            <v>2.00</v>
          </cell>
          <cell r="F2094" t="str">
            <v>2.55</v>
          </cell>
        </row>
        <row r="2095">
          <cell r="A2095" t="str">
            <v>391008</v>
          </cell>
          <cell r="B2095" t="str">
            <v>Terminal de pressao para cabo # 16mm2</v>
          </cell>
          <cell r="C2095" t="str">
            <v>un</v>
          </cell>
          <cell r="D2095" t="str">
            <v>0.56</v>
          </cell>
          <cell r="E2095" t="str">
            <v>2.00</v>
          </cell>
          <cell r="F2095" t="str">
            <v>2.56</v>
          </cell>
        </row>
        <row r="2096">
          <cell r="A2096" t="str">
            <v>391016</v>
          </cell>
          <cell r="B2096" t="str">
            <v>Terminal de pressao para cabo # 50mm2</v>
          </cell>
          <cell r="C2096" t="str">
            <v>un</v>
          </cell>
          <cell r="D2096" t="str">
            <v>1.03</v>
          </cell>
          <cell r="E2096" t="str">
            <v>2.67</v>
          </cell>
          <cell r="F2096" t="str">
            <v>3.70</v>
          </cell>
        </row>
        <row r="2097">
          <cell r="A2097" t="str">
            <v>391020</v>
          </cell>
          <cell r="B2097" t="str">
            <v>Terminal de pressao para cabo # 70mm2</v>
          </cell>
          <cell r="C2097" t="str">
            <v>un</v>
          </cell>
          <cell r="D2097" t="str">
            <v>1.19</v>
          </cell>
          <cell r="E2097" t="str">
            <v>2.67</v>
          </cell>
          <cell r="F2097" t="str">
            <v>3.86</v>
          </cell>
        </row>
        <row r="2098">
          <cell r="A2098" t="str">
            <v>391024</v>
          </cell>
          <cell r="B2098" t="str">
            <v>Terminal de pressao para cabo # 90mm2</v>
          </cell>
          <cell r="C2098" t="str">
            <v>un</v>
          </cell>
          <cell r="D2098" t="str">
            <v>1.42</v>
          </cell>
          <cell r="E2098" t="str">
            <v>2.67</v>
          </cell>
          <cell r="F2098" t="str">
            <v>4.09</v>
          </cell>
        </row>
        <row r="2099">
          <cell r="A2099" t="str">
            <v>391026</v>
          </cell>
          <cell r="B2099" t="str">
            <v>Terminal de pressao para cabo # 120mm2</v>
          </cell>
          <cell r="C2099" t="str">
            <v>un</v>
          </cell>
          <cell r="D2099" t="str">
            <v>1.65</v>
          </cell>
          <cell r="E2099" t="str">
            <v>3.37</v>
          </cell>
          <cell r="F2099" t="str">
            <v>5.02</v>
          </cell>
        </row>
        <row r="2100">
          <cell r="A2100" t="str">
            <v>391028</v>
          </cell>
          <cell r="B2100" t="str">
            <v>Terminal de pressao para cabo # 185mm2</v>
          </cell>
          <cell r="C2100" t="str">
            <v>un</v>
          </cell>
          <cell r="D2100" t="str">
            <v>2.34</v>
          </cell>
          <cell r="E2100" t="str">
            <v>3.37</v>
          </cell>
          <cell r="F2100" t="str">
            <v>5.71</v>
          </cell>
        </row>
        <row r="2101">
          <cell r="A2101" t="str">
            <v>391030</v>
          </cell>
          <cell r="B2101" t="str">
            <v>Terminal de pressao para cabo # 240mm2</v>
          </cell>
          <cell r="C2101" t="str">
            <v>un</v>
          </cell>
          <cell r="D2101" t="str">
            <v>2.37</v>
          </cell>
          <cell r="E2101" t="str">
            <v>3.37</v>
          </cell>
          <cell r="F2101" t="str">
            <v>5.74</v>
          </cell>
        </row>
        <row r="2102">
          <cell r="A2102" t="str">
            <v>400406</v>
          </cell>
          <cell r="B2102" t="str">
            <v>Tomada 3P de 20 A - Industrial</v>
          </cell>
          <cell r="C2102" t="str">
            <v>un</v>
          </cell>
          <cell r="D2102" t="str">
            <v>4.99</v>
          </cell>
          <cell r="E2102" t="str">
            <v>1.78</v>
          </cell>
          <cell r="F2102" t="str">
            <v>6.77</v>
          </cell>
        </row>
        <row r="2103">
          <cell r="A2103" t="str">
            <v>411008</v>
          </cell>
          <cell r="B2103" t="str">
            <v>Cruzeta reforcada de ferro galvanizado para 2 projetores</v>
          </cell>
          <cell r="C2103" t="str">
            <v>un</v>
          </cell>
          <cell r="D2103" t="str">
            <v>21.59</v>
          </cell>
          <cell r="E2103" t="str">
            <v>20.26</v>
          </cell>
          <cell r="F2103" t="str">
            <v>41.85</v>
          </cell>
        </row>
        <row r="2104">
          <cell r="A2104" t="str">
            <v>491300</v>
          </cell>
          <cell r="B2104" t="str">
            <v>Filtros anaerobicos</v>
          </cell>
        </row>
        <row r="2105">
          <cell r="A2105" t="str">
            <v>491301</v>
          </cell>
          <cell r="B2105" t="str">
            <v>Filtro biologico anaerobico com aneis pre-moldados de concreto dian.1,50 m, h=2,00m</v>
          </cell>
          <cell r="C2105" t="str">
            <v>un</v>
          </cell>
          <cell r="D2105" t="str">
            <v>503.82</v>
          </cell>
          <cell r="E2105" t="str">
            <v>446.52</v>
          </cell>
          <cell r="F2105" t="str">
            <v>950.34</v>
          </cell>
        </row>
        <row r="2106">
          <cell r="A2106" t="str">
            <v>491302</v>
          </cell>
          <cell r="B2106" t="str">
            <v>Filtro biologico anaerobico com aneis pre-moldados de concreto diam.2,12m, h=2,00m</v>
          </cell>
          <cell r="C2106" t="str">
            <v>un</v>
          </cell>
          <cell r="D2106" t="str">
            <v>747.50</v>
          </cell>
          <cell r="E2106" t="str">
            <v>727.16</v>
          </cell>
          <cell r="F2106" t="str">
            <v>1,474.66</v>
          </cell>
        </row>
        <row r="2107">
          <cell r="A2107" t="str">
            <v>491303</v>
          </cell>
          <cell r="B2107" t="str">
            <v>Filtro biologico anaerobico com aneis pre-moldados de concreto diam.2,50m, h=2,00m</v>
          </cell>
          <cell r="C2107" t="str">
            <v>un</v>
          </cell>
          <cell r="D2107" t="str">
            <v>974.09</v>
          </cell>
          <cell r="E2107" t="str">
            <v>960.81</v>
          </cell>
          <cell r="F2107" t="str">
            <v>1,934.90</v>
          </cell>
        </row>
        <row r="2108">
          <cell r="A2108" t="str">
            <v>491400</v>
          </cell>
          <cell r="B2108" t="str">
            <v>Fossa septica</v>
          </cell>
        </row>
        <row r="2109">
          <cell r="A2109" t="str">
            <v>491401</v>
          </cell>
          <cell r="B2109" t="str">
            <v>Fossa septica camara unica com aneis pre-moldados em concreto diam. 1,50m</v>
          </cell>
          <cell r="C2109" t="str">
            <v>un</v>
          </cell>
          <cell r="D2109" t="str">
            <v>331.97</v>
          </cell>
          <cell r="E2109" t="str">
            <v>221.31</v>
          </cell>
          <cell r="F2109" t="str">
            <v>553.28</v>
          </cell>
        </row>
        <row r="2110">
          <cell r="A2110" t="str">
            <v>491402</v>
          </cell>
          <cell r="B2110" t="str">
            <v>Fossa septica camara unica com aneis pre-moldados em concreto diam. 2,50m</v>
          </cell>
          <cell r="C2110" t="str">
            <v>un</v>
          </cell>
          <cell r="D2110" t="str">
            <v>515.38</v>
          </cell>
          <cell r="E2110" t="str">
            <v>330.82</v>
          </cell>
          <cell r="F2110" t="str">
            <v>846.20</v>
          </cell>
        </row>
        <row r="2111">
          <cell r="A2111" t="str">
            <v>540420</v>
          </cell>
          <cell r="B2111" t="str">
            <v>Rejuntamento de paralelepipedo/bloco com areia</v>
          </cell>
          <cell r="C2111" t="str">
            <v>m2</v>
          </cell>
          <cell r="D2111" t="str">
            <v>0.52</v>
          </cell>
          <cell r="E2111" t="str">
            <v>0.33</v>
          </cell>
          <cell r="F2111" t="str">
            <v>0.85</v>
          </cell>
        </row>
        <row r="2112">
          <cell r="A2112" t="str">
            <v>540421</v>
          </cell>
          <cell r="B2112" t="str">
            <v>Rejuntamento de paralelepipedo/bloco com pedrisco</v>
          </cell>
          <cell r="C2112" t="str">
            <v>m2</v>
          </cell>
          <cell r="D2112" t="str">
            <v>0.55</v>
          </cell>
          <cell r="E2112" t="str">
            <v>0.39</v>
          </cell>
          <cell r="F2112" t="str">
            <v>0.94</v>
          </cell>
        </row>
        <row r="2113">
          <cell r="A2113" t="str">
            <v>540422</v>
          </cell>
          <cell r="B2113" t="str">
            <v>Rejuntamento de paralelepipedo/bloco com asfalto</v>
          </cell>
          <cell r="C2113" t="str">
            <v>m2</v>
          </cell>
          <cell r="D2113" t="str">
            <v>3.10</v>
          </cell>
          <cell r="E2113" t="str">
            <v>0.99</v>
          </cell>
          <cell r="F2113" t="str">
            <v>4.09</v>
          </cell>
        </row>
        <row r="2114">
          <cell r="A2114" t="str">
            <v>400100</v>
          </cell>
          <cell r="B2114" t="str">
            <v>Caixa de passagem estampada</v>
          </cell>
        </row>
        <row r="2115">
          <cell r="A2115" t="str">
            <v>400102</v>
          </cell>
          <cell r="B2115" t="str">
            <v>Caixa de ferro estampada 4 x 2"</v>
          </cell>
          <cell r="C2115" t="str">
            <v>un</v>
          </cell>
          <cell r="D2115" t="str">
            <v>0.93</v>
          </cell>
          <cell r="E2115" t="str">
            <v>1.67</v>
          </cell>
          <cell r="F2115" t="str">
            <v>2.60</v>
          </cell>
        </row>
        <row r="2116">
          <cell r="A2116" t="str">
            <v>400104</v>
          </cell>
          <cell r="B2116" t="str">
            <v>Caixa de ferro estampada 4 x 4"</v>
          </cell>
          <cell r="C2116" t="str">
            <v>un</v>
          </cell>
          <cell r="D2116" t="str">
            <v>1.47</v>
          </cell>
          <cell r="E2116" t="str">
            <v>2.00</v>
          </cell>
          <cell r="F2116" t="str">
            <v>3.47</v>
          </cell>
        </row>
        <row r="2117">
          <cell r="A2117" t="str">
            <v>400106</v>
          </cell>
          <cell r="B2117" t="str">
            <v>Caixa de ferro estampada sextavada 3 x 3"</v>
          </cell>
          <cell r="C2117" t="str">
            <v>un</v>
          </cell>
          <cell r="D2117" t="str">
            <v>0.79</v>
          </cell>
          <cell r="E2117" t="str">
            <v>2.00</v>
          </cell>
          <cell r="F2117" t="str">
            <v>2.79</v>
          </cell>
        </row>
        <row r="2118">
          <cell r="A2118" t="str">
            <v>400108</v>
          </cell>
          <cell r="B2118" t="str">
            <v>Caixa de ferro estampada octogonal FM 4 x 4"</v>
          </cell>
          <cell r="C2118" t="str">
            <v>un</v>
          </cell>
          <cell r="D2118" t="str">
            <v>3.14</v>
          </cell>
          <cell r="E2118" t="str">
            <v>2.00</v>
          </cell>
          <cell r="F2118" t="str">
            <v>5.14</v>
          </cell>
        </row>
        <row r="2119">
          <cell r="A2119" t="str">
            <v>400200</v>
          </cell>
          <cell r="B2119" t="str">
            <v>Caixa de passagem com tampa parafusada</v>
          </cell>
        </row>
        <row r="2120">
          <cell r="A2120" t="str">
            <v>400202</v>
          </cell>
          <cell r="B2120" t="str">
            <v>Caixa de passagem chapa tampa parafusada de 100x100x80mm</v>
          </cell>
          <cell r="C2120" t="str">
            <v>un</v>
          </cell>
          <cell r="D2120" t="str">
            <v>1.04</v>
          </cell>
          <cell r="E2120" t="str">
            <v>2.67</v>
          </cell>
          <cell r="F2120" t="str">
            <v>3.71</v>
          </cell>
        </row>
        <row r="2121">
          <cell r="A2121" t="str">
            <v>400204</v>
          </cell>
          <cell r="B2121" t="str">
            <v>Caixa de passagem chapa tampa parafusada 150x150x80mm</v>
          </cell>
          <cell r="C2121" t="str">
            <v>un</v>
          </cell>
          <cell r="D2121" t="str">
            <v>3.40</v>
          </cell>
          <cell r="E2121" t="str">
            <v>4.03</v>
          </cell>
          <cell r="F2121" t="str">
            <v>7.43</v>
          </cell>
        </row>
        <row r="2122">
          <cell r="A2122" t="str">
            <v>400206</v>
          </cell>
          <cell r="B2122" t="str">
            <v>Caixa de passagem chapa tampa parafusada 200x200x100mm</v>
          </cell>
          <cell r="C2122" t="str">
            <v>un</v>
          </cell>
          <cell r="D2122" t="str">
            <v>4.18</v>
          </cell>
          <cell r="E2122" t="str">
            <v>6.04</v>
          </cell>
          <cell r="F2122" t="str">
            <v>10.22</v>
          </cell>
        </row>
        <row r="2123">
          <cell r="A2123" t="str">
            <v>400208</v>
          </cell>
          <cell r="B2123" t="str">
            <v>Caixa de passagem chapa tampa parafusada 300x300x120mm</v>
          </cell>
          <cell r="C2123" t="str">
            <v>un</v>
          </cell>
          <cell r="D2123" t="str">
            <v>9.67</v>
          </cell>
          <cell r="E2123" t="str">
            <v>8.07</v>
          </cell>
          <cell r="F2123" t="str">
            <v>17.74</v>
          </cell>
        </row>
        <row r="2124">
          <cell r="A2124" t="str">
            <v>400210</v>
          </cell>
          <cell r="B2124" t="str">
            <v>Caixa de passagem chapa tampa parafusada 400x400x150mm</v>
          </cell>
          <cell r="C2124" t="str">
            <v>un</v>
          </cell>
          <cell r="D2124" t="str">
            <v>12.14</v>
          </cell>
          <cell r="E2124" t="str">
            <v>10.13</v>
          </cell>
          <cell r="F2124" t="str">
            <v>22.27</v>
          </cell>
        </row>
        <row r="2125">
          <cell r="A2125" t="str">
            <v>400212</v>
          </cell>
          <cell r="B2125" t="str">
            <v>Caixa de passagem chapa tampa parafusada 500x500x150mm</v>
          </cell>
          <cell r="C2125" t="str">
            <v>un</v>
          </cell>
          <cell r="D2125" t="str">
            <v>16.82</v>
          </cell>
          <cell r="E2125" t="str">
            <v>12.80</v>
          </cell>
          <cell r="F2125" t="str">
            <v>29.62</v>
          </cell>
        </row>
        <row r="2126">
          <cell r="A2126" t="str">
            <v>400300</v>
          </cell>
          <cell r="B2126" t="str">
            <v>Caixa de passagem em alvenaria</v>
          </cell>
        </row>
        <row r="2127">
          <cell r="A2127" t="str">
            <v>400302</v>
          </cell>
          <cell r="B2127" t="str">
            <v>Caixa de passagem em alvenaria de 400x400x400mm</v>
          </cell>
          <cell r="C2127" t="str">
            <v>un</v>
          </cell>
          <cell r="D2127" t="str">
            <v>9.64</v>
          </cell>
          <cell r="E2127" t="str">
            <v>20.70</v>
          </cell>
          <cell r="F2127" t="str">
            <v>30.34</v>
          </cell>
        </row>
        <row r="2128">
          <cell r="A2128" t="str">
            <v>400304</v>
          </cell>
          <cell r="B2128" t="str">
            <v>Caixa de passagem em alvenaria 600x600x600mm</v>
          </cell>
          <cell r="C2128" t="str">
            <v>un</v>
          </cell>
          <cell r="D2128" t="str">
            <v>19.38</v>
          </cell>
          <cell r="E2128" t="str">
            <v>44.62</v>
          </cell>
          <cell r="F2128" t="str">
            <v>64.00</v>
          </cell>
        </row>
        <row r="2129">
          <cell r="A2129" t="str">
            <v>400306</v>
          </cell>
          <cell r="B2129" t="str">
            <v>Caixa de passagem em alvenaria de 800x800x800mm</v>
          </cell>
          <cell r="C2129" t="str">
            <v>un</v>
          </cell>
          <cell r="D2129" t="str">
            <v>30.77</v>
          </cell>
          <cell r="E2129" t="str">
            <v>74.86</v>
          </cell>
          <cell r="F2129" t="str">
            <v>105.63</v>
          </cell>
        </row>
        <row r="2130">
          <cell r="A2130" t="str">
            <v>400308</v>
          </cell>
          <cell r="B2130" t="str">
            <v>Caixa de passagem em alvenaria de 1000x1000x500mm</v>
          </cell>
          <cell r="C2130" t="str">
            <v>un</v>
          </cell>
          <cell r="D2130" t="str">
            <v>30.29</v>
          </cell>
          <cell r="E2130" t="str">
            <v>67.11</v>
          </cell>
          <cell r="F2130" t="str">
            <v>97.40</v>
          </cell>
        </row>
        <row r="2131">
          <cell r="A2131" t="str">
            <v>400310</v>
          </cell>
          <cell r="B2131" t="str">
            <v>Caixa de passagem em alvenaria de 1000x1000x1000mm</v>
          </cell>
          <cell r="C2131" t="str">
            <v>un</v>
          </cell>
          <cell r="D2131" t="str">
            <v>45.67</v>
          </cell>
          <cell r="E2131" t="str">
            <v>113.08</v>
          </cell>
          <cell r="F2131" t="str">
            <v>158.75</v>
          </cell>
        </row>
        <row r="2132">
          <cell r="A2132" t="str">
            <v>400500</v>
          </cell>
          <cell r="B2132" t="str">
            <v>Interruptores</v>
          </cell>
        </row>
        <row r="2133">
          <cell r="A2133" t="str">
            <v>400502</v>
          </cell>
          <cell r="B2133" t="str">
            <v>Interruptor com uma tecla simples e placa</v>
          </cell>
          <cell r="C2133" t="str">
            <v>un</v>
          </cell>
          <cell r="D2133" t="str">
            <v>2.28</v>
          </cell>
          <cell r="E2133" t="str">
            <v>1.78</v>
          </cell>
          <cell r="F2133" t="str">
            <v>4.06</v>
          </cell>
        </row>
        <row r="2134">
          <cell r="A2134" t="str">
            <v>400504</v>
          </cell>
          <cell r="B2134" t="str">
            <v>Interruptor com 2 tecla simples e placa</v>
          </cell>
          <cell r="C2134" t="str">
            <v>un</v>
          </cell>
          <cell r="D2134" t="str">
            <v>3.78</v>
          </cell>
          <cell r="E2134" t="str">
            <v>2.33</v>
          </cell>
          <cell r="F2134" t="str">
            <v>6.11</v>
          </cell>
        </row>
        <row r="2135">
          <cell r="A2135" t="str">
            <v>400506</v>
          </cell>
          <cell r="B2135" t="str">
            <v>Interruptor com 3 teclas simples e placa</v>
          </cell>
          <cell r="C2135" t="str">
            <v>un</v>
          </cell>
          <cell r="D2135" t="str">
            <v>5.26</v>
          </cell>
          <cell r="E2135" t="str">
            <v>3.37</v>
          </cell>
          <cell r="F2135" t="str">
            <v>8.63</v>
          </cell>
        </row>
        <row r="2136">
          <cell r="A2136" t="str">
            <v>400508</v>
          </cell>
          <cell r="B2136" t="str">
            <v>Interruptor com 1 tecla paralelo e placa</v>
          </cell>
          <cell r="C2136" t="str">
            <v>un</v>
          </cell>
          <cell r="D2136" t="str">
            <v>5.26</v>
          </cell>
          <cell r="E2136" t="str">
            <v>1.47</v>
          </cell>
          <cell r="F2136" t="str">
            <v>6.73</v>
          </cell>
        </row>
        <row r="2137">
          <cell r="A2137" t="str">
            <v>400510</v>
          </cell>
          <cell r="B2137" t="str">
            <v>Interruptor com 2 teclas paralela e placa</v>
          </cell>
          <cell r="C2137" t="str">
            <v>un</v>
          </cell>
          <cell r="D2137" t="str">
            <v>5.03</v>
          </cell>
          <cell r="E2137" t="str">
            <v>3.02</v>
          </cell>
          <cell r="F2137" t="str">
            <v>8.05</v>
          </cell>
        </row>
        <row r="2138">
          <cell r="A2138" t="str">
            <v>400512</v>
          </cell>
          <cell r="B2138" t="str">
            <v>Interruptor com 2 teclas, 1 simples, 1 paralela e placa</v>
          </cell>
          <cell r="C2138" t="str">
            <v>un</v>
          </cell>
          <cell r="D2138" t="str">
            <v>5.03</v>
          </cell>
          <cell r="E2138" t="str">
            <v>2.56</v>
          </cell>
          <cell r="F2138" t="str">
            <v>7.59</v>
          </cell>
        </row>
        <row r="2139">
          <cell r="A2139" t="str">
            <v>400514</v>
          </cell>
          <cell r="B2139" t="str">
            <v>Interruptor com 3 teclas, 2 simples, 1 paralelo e placa</v>
          </cell>
          <cell r="C2139" t="str">
            <v>un</v>
          </cell>
          <cell r="D2139" t="str">
            <v>5.26</v>
          </cell>
          <cell r="E2139" t="str">
            <v>3.02</v>
          </cell>
          <cell r="F2139" t="str">
            <v>8.28</v>
          </cell>
        </row>
        <row r="2140">
          <cell r="A2140" t="str">
            <v>400516</v>
          </cell>
          <cell r="B2140" t="str">
            <v>Interruptor com 3 teclas, 1 simples, 2 paralelo e placa</v>
          </cell>
          <cell r="C2140" t="str">
            <v>un</v>
          </cell>
          <cell r="D2140" t="str">
            <v>5.26</v>
          </cell>
          <cell r="E2140" t="str">
            <v>3.37</v>
          </cell>
          <cell r="F2140" t="str">
            <v>8.63</v>
          </cell>
        </row>
        <row r="2141">
          <cell r="A2141" t="str">
            <v>400518</v>
          </cell>
          <cell r="B2141" t="str">
            <v>Interruptor bipolar simples e placa</v>
          </cell>
          <cell r="C2141" t="str">
            <v>un</v>
          </cell>
          <cell r="D2141" t="str">
            <v>5.60</v>
          </cell>
          <cell r="E2141" t="str">
            <v>2.33</v>
          </cell>
          <cell r="F2141" t="str">
            <v>7.93</v>
          </cell>
        </row>
        <row r="2142">
          <cell r="A2142" t="str">
            <v>400600</v>
          </cell>
          <cell r="B2142" t="str">
            <v>Conduletes</v>
          </cell>
        </row>
        <row r="2143">
          <cell r="A2143" t="str">
            <v>400602</v>
          </cell>
          <cell r="B2143" t="str">
            <v>Condulete metalico de 1/2"</v>
          </cell>
          <cell r="C2143" t="str">
            <v>un</v>
          </cell>
          <cell r="D2143" t="str">
            <v>2.87</v>
          </cell>
          <cell r="E2143" t="str">
            <v>3.37</v>
          </cell>
          <cell r="F2143" t="str">
            <v>6.24</v>
          </cell>
        </row>
        <row r="2144">
          <cell r="A2144" t="str">
            <v>400604</v>
          </cell>
          <cell r="B2144" t="str">
            <v>Condulete metalico de 3/4"</v>
          </cell>
          <cell r="C2144" t="str">
            <v>un</v>
          </cell>
          <cell r="D2144" t="str">
            <v>3.91</v>
          </cell>
          <cell r="E2144" t="str">
            <v>3.37</v>
          </cell>
          <cell r="F2144" t="str">
            <v>7.28</v>
          </cell>
        </row>
        <row r="2145">
          <cell r="A2145" t="str">
            <v>400606</v>
          </cell>
          <cell r="B2145" t="str">
            <v>Condulete metalico de 1"</v>
          </cell>
          <cell r="C2145" t="str">
            <v>un</v>
          </cell>
          <cell r="D2145" t="str">
            <v>5.99</v>
          </cell>
          <cell r="E2145" t="str">
            <v>3.37</v>
          </cell>
          <cell r="F2145" t="str">
            <v>9.36</v>
          </cell>
        </row>
        <row r="2146">
          <cell r="A2146" t="str">
            <v>400608</v>
          </cell>
          <cell r="B2146" t="str">
            <v>Condulete metalico de 1 1/4"</v>
          </cell>
          <cell r="C2146" t="str">
            <v>un</v>
          </cell>
          <cell r="D2146" t="str">
            <v>9.53</v>
          </cell>
          <cell r="E2146" t="str">
            <v>3.37</v>
          </cell>
          <cell r="F2146" t="str">
            <v>12.90</v>
          </cell>
        </row>
        <row r="2147">
          <cell r="A2147" t="str">
            <v>400610</v>
          </cell>
          <cell r="B2147" t="str">
            <v>Condulete metalico de 1 1/2"</v>
          </cell>
          <cell r="C2147" t="str">
            <v>un</v>
          </cell>
          <cell r="D2147" t="str">
            <v>14.31</v>
          </cell>
          <cell r="E2147" t="str">
            <v>3.37</v>
          </cell>
          <cell r="F2147" t="str">
            <v>17.68</v>
          </cell>
        </row>
        <row r="2148">
          <cell r="A2148" t="str">
            <v>400612</v>
          </cell>
          <cell r="B2148" t="str">
            <v>Condulete metalico de 2"</v>
          </cell>
          <cell r="C2148" t="str">
            <v>un</v>
          </cell>
          <cell r="D2148" t="str">
            <v>17.53</v>
          </cell>
          <cell r="E2148" t="str">
            <v>3.37</v>
          </cell>
          <cell r="F2148" t="str">
            <v>20.90</v>
          </cell>
        </row>
        <row r="2149">
          <cell r="A2149" t="str">
            <v>400614</v>
          </cell>
          <cell r="B2149" t="str">
            <v>Condulete metalico de 2 1/2"</v>
          </cell>
          <cell r="C2149" t="str">
            <v>un</v>
          </cell>
          <cell r="D2149" t="str">
            <v>30.07</v>
          </cell>
          <cell r="E2149" t="str">
            <v>3.37</v>
          </cell>
          <cell r="F2149" t="str">
            <v>33.44</v>
          </cell>
        </row>
        <row r="2150">
          <cell r="A2150" t="str">
            <v>400616</v>
          </cell>
          <cell r="B2150" t="str">
            <v>Condulete metalico de 3"</v>
          </cell>
          <cell r="C2150" t="str">
            <v>un</v>
          </cell>
          <cell r="D2150" t="str">
            <v>45.08</v>
          </cell>
          <cell r="E2150" t="str">
            <v>3.37</v>
          </cell>
          <cell r="F2150" t="str">
            <v>48.45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 (2)"/>
      <sheetName val="Plan1"/>
      <sheetName val="playground"/>
      <sheetName val="BOLETIM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CODIGO</v>
          </cell>
          <cell r="B1" t="str">
            <v>DESCRICAO</v>
          </cell>
          <cell r="C1" t="str">
            <v>UNIDADE</v>
          </cell>
          <cell r="D1" t="str">
            <v>MATERIAL</v>
          </cell>
          <cell r="E1" t="str">
            <v>MO</v>
          </cell>
          <cell r="F1" t="str">
            <v>SERVICO</v>
          </cell>
        </row>
        <row r="2">
          <cell r="A2" t="str">
            <v>010000</v>
          </cell>
          <cell r="B2" t="str">
            <v>Servico tecnico especializado</v>
          </cell>
        </row>
        <row r="3">
          <cell r="A3" t="str">
            <v>011800</v>
          </cell>
          <cell r="B3" t="str">
            <v>Controle tecnologico</v>
          </cell>
        </row>
        <row r="4">
          <cell r="A4" t="str">
            <v>011802</v>
          </cell>
          <cell r="B4" t="str">
            <v>Ensaio de solos, caracterizacao granulometrica por peneiramento</v>
          </cell>
          <cell r="C4" t="str">
            <v>un</v>
          </cell>
          <cell r="D4" t="str">
            <v>25.00</v>
          </cell>
          <cell r="E4" t="str">
            <v>0.00</v>
          </cell>
          <cell r="F4" t="str">
            <v>25.00</v>
          </cell>
        </row>
        <row r="5">
          <cell r="A5" t="str">
            <v>011804</v>
          </cell>
          <cell r="B5" t="str">
            <v>Ensaio de solos, caracterizacao granulometrica por sedimentacao</v>
          </cell>
          <cell r="C5" t="str">
            <v>un</v>
          </cell>
          <cell r="D5" t="str">
            <v>60.00</v>
          </cell>
          <cell r="E5" t="str">
            <v>0.00</v>
          </cell>
          <cell r="F5" t="str">
            <v>60.00</v>
          </cell>
        </row>
        <row r="6">
          <cell r="A6" t="str">
            <v>011806</v>
          </cell>
          <cell r="B6" t="str">
            <v>Ensaio de solos, limite de liquidez</v>
          </cell>
          <cell r="C6" t="str">
            <v>un</v>
          </cell>
          <cell r="D6" t="str">
            <v>18.00</v>
          </cell>
          <cell r="E6" t="str">
            <v>0.00</v>
          </cell>
          <cell r="F6" t="str">
            <v>18.00</v>
          </cell>
        </row>
        <row r="7">
          <cell r="A7" t="str">
            <v>011808</v>
          </cell>
          <cell r="B7" t="str">
            <v>Ensaio de solos, limite de plasticidade</v>
          </cell>
          <cell r="C7" t="str">
            <v>un</v>
          </cell>
          <cell r="D7" t="str">
            <v>18.00</v>
          </cell>
          <cell r="E7" t="str">
            <v>0.00</v>
          </cell>
          <cell r="F7" t="str">
            <v>18.00</v>
          </cell>
        </row>
        <row r="8">
          <cell r="A8" t="str">
            <v>011810</v>
          </cell>
          <cell r="B8" t="str">
            <v>Ensaio de solos, hilff</v>
          </cell>
          <cell r="C8" t="str">
            <v>un</v>
          </cell>
          <cell r="D8" t="str">
            <v>16.00</v>
          </cell>
          <cell r="E8" t="str">
            <v>0.00</v>
          </cell>
          <cell r="F8" t="str">
            <v>16.00</v>
          </cell>
        </row>
        <row r="9">
          <cell r="A9" t="str">
            <v>011812</v>
          </cell>
          <cell r="B9" t="str">
            <v>Ensaio de solos, densidade in situ</v>
          </cell>
          <cell r="C9" t="str">
            <v>un</v>
          </cell>
          <cell r="D9" t="str">
            <v>16.00</v>
          </cell>
          <cell r="E9" t="str">
            <v>0.00</v>
          </cell>
          <cell r="F9" t="str">
            <v>16.00</v>
          </cell>
        </row>
        <row r="10">
          <cell r="A10" t="str">
            <v>011814</v>
          </cell>
          <cell r="B10" t="str">
            <v>Ensaio de solos, proctor normal</v>
          </cell>
          <cell r="C10" t="str">
            <v>un</v>
          </cell>
          <cell r="D10" t="str">
            <v>38.00</v>
          </cell>
          <cell r="E10" t="str">
            <v>0.00</v>
          </cell>
          <cell r="F10" t="str">
            <v>38.00</v>
          </cell>
        </row>
        <row r="11">
          <cell r="A11" t="str">
            <v>011816</v>
          </cell>
          <cell r="B11" t="str">
            <v>Ensaio de solos, proctor modificado</v>
          </cell>
          <cell r="C11" t="str">
            <v>un</v>
          </cell>
          <cell r="D11" t="str">
            <v>42.00</v>
          </cell>
          <cell r="E11" t="str">
            <v>0.00</v>
          </cell>
          <cell r="F11" t="str">
            <v>42.00</v>
          </cell>
        </row>
        <row r="12">
          <cell r="A12" t="str">
            <v>011818</v>
          </cell>
          <cell r="B12" t="str">
            <v>Ensaio de solos, CBR/ISC</v>
          </cell>
          <cell r="C12" t="str">
            <v>un</v>
          </cell>
          <cell r="D12" t="str">
            <v>52.00</v>
          </cell>
          <cell r="E12" t="str">
            <v>0.00</v>
          </cell>
          <cell r="F12" t="str">
            <v>52.00</v>
          </cell>
        </row>
        <row r="13">
          <cell r="A13" t="str">
            <v>011820</v>
          </cell>
          <cell r="B13" t="str">
            <v>Ensaio de solos, cisalhamento</v>
          </cell>
          <cell r="C13" t="str">
            <v>corpo</v>
          </cell>
          <cell r="D13" t="str">
            <v>160.00</v>
          </cell>
          <cell r="E13" t="str">
            <v>0.00</v>
          </cell>
          <cell r="F13" t="str">
            <v>160.00</v>
          </cell>
        </row>
        <row r="14">
          <cell r="A14" t="str">
            <v>011822</v>
          </cell>
          <cell r="B14" t="str">
            <v>Ensaio de solos, adensamento</v>
          </cell>
          <cell r="C14" t="str">
            <v>corpo</v>
          </cell>
          <cell r="D14" t="str">
            <v>620.00</v>
          </cell>
          <cell r="E14" t="str">
            <v>0.00</v>
          </cell>
          <cell r="F14" t="str">
            <v>620.00</v>
          </cell>
        </row>
        <row r="15">
          <cell r="A15" t="str">
            <v>011824</v>
          </cell>
          <cell r="B15" t="str">
            <v>Ensaio de solos, triaxial</v>
          </cell>
          <cell r="C15" t="str">
            <v>corpo</v>
          </cell>
          <cell r="D15" t="str">
            <v>420.00</v>
          </cell>
          <cell r="E15" t="str">
            <v>0.00</v>
          </cell>
          <cell r="F15" t="str">
            <v>420.00</v>
          </cell>
        </row>
        <row r="16">
          <cell r="A16" t="str">
            <v>011826</v>
          </cell>
          <cell r="B16" t="str">
            <v>Ensaio de solos, permeabilidade</v>
          </cell>
          <cell r="C16" t="str">
            <v>un</v>
          </cell>
          <cell r="D16" t="str">
            <v>180.00</v>
          </cell>
          <cell r="E16" t="str">
            <v>0.00</v>
          </cell>
          <cell r="F16" t="str">
            <v>180.00</v>
          </cell>
        </row>
        <row r="17">
          <cell r="A17" t="str">
            <v>011828</v>
          </cell>
          <cell r="B17" t="str">
            <v>Prova de carga em  estaca</v>
          </cell>
          <cell r="C17" t="str">
            <v>un</v>
          </cell>
          <cell r="D17" t="str">
            <v>10600.00</v>
          </cell>
          <cell r="E17" t="str">
            <v>0.00</v>
          </cell>
          <cell r="F17" t="str">
            <v>10600.00</v>
          </cell>
        </row>
        <row r="18">
          <cell r="A18" t="str">
            <v>011830</v>
          </cell>
          <cell r="B18" t="str">
            <v>Coluna CCP de prova</v>
          </cell>
          <cell r="C18" t="str">
            <v>un</v>
          </cell>
          <cell r="D18" t="str">
            <v>1650.00</v>
          </cell>
          <cell r="E18" t="str">
            <v>0.00</v>
          </cell>
          <cell r="F18" t="str">
            <v>1650.00</v>
          </cell>
        </row>
        <row r="19">
          <cell r="A19" t="str">
            <v>012000</v>
          </cell>
          <cell r="B19" t="str">
            <v>Topografia</v>
          </cell>
        </row>
        <row r="20">
          <cell r="A20" t="str">
            <v>012002</v>
          </cell>
          <cell r="B20" t="str">
            <v>Instalacao e transporte de equipamento topografico, ate 20 km</v>
          </cell>
          <cell r="C20" t="str">
            <v>taxa</v>
          </cell>
          <cell r="D20" t="str">
            <v>208.80</v>
          </cell>
          <cell r="E20" t="str">
            <v>0.00</v>
          </cell>
          <cell r="F20" t="str">
            <v>208.80</v>
          </cell>
        </row>
        <row r="21">
          <cell r="A21" t="str">
            <v>012003</v>
          </cell>
          <cell r="B21" t="str">
            <v>Instalacao e transporte de equipamento topografico, de 21 a 100 km</v>
          </cell>
          <cell r="C21" t="str">
            <v>taxa</v>
          </cell>
          <cell r="D21" t="str">
            <v>301.60</v>
          </cell>
          <cell r="E21" t="str">
            <v>0.00</v>
          </cell>
          <cell r="F21" t="str">
            <v>301.60</v>
          </cell>
        </row>
        <row r="22">
          <cell r="A22" t="str">
            <v>012004</v>
          </cell>
          <cell r="B22" t="str">
            <v>Instalacao e transporte de equipamento topografico, de 101 a 200 km</v>
          </cell>
          <cell r="C22" t="str">
            <v>taxa</v>
          </cell>
          <cell r="D22" t="str">
            <v>371.20</v>
          </cell>
          <cell r="E22" t="str">
            <v>0.00</v>
          </cell>
          <cell r="F22" t="str">
            <v>371.20</v>
          </cell>
        </row>
        <row r="23">
          <cell r="A23" t="str">
            <v>012005</v>
          </cell>
          <cell r="B23" t="str">
            <v>Instalacao e transporte de equipamento topografico, de 201 a 300 km</v>
          </cell>
          <cell r="C23" t="str">
            <v>taxa</v>
          </cell>
          <cell r="D23" t="str">
            <v>417.60</v>
          </cell>
          <cell r="E23" t="str">
            <v>0.00</v>
          </cell>
          <cell r="F23" t="str">
            <v>417.60</v>
          </cell>
        </row>
        <row r="24">
          <cell r="A24" t="str">
            <v>012006</v>
          </cell>
          <cell r="B24" t="str">
            <v>Instalacao e transporte de equipamento topografico, de 301 a 400 km</v>
          </cell>
          <cell r="C24" t="str">
            <v>taxa</v>
          </cell>
          <cell r="D24" t="str">
            <v>475.60</v>
          </cell>
          <cell r="E24" t="str">
            <v>0.00</v>
          </cell>
          <cell r="F24" t="str">
            <v>475.60</v>
          </cell>
        </row>
        <row r="25">
          <cell r="A25" t="str">
            <v>012007</v>
          </cell>
          <cell r="B25" t="str">
            <v>Instalacao e transporte de equipamento topografico, ate 401 a 500 km</v>
          </cell>
          <cell r="C25" t="str">
            <v>taxa</v>
          </cell>
          <cell r="D25" t="str">
            <v>556.50</v>
          </cell>
          <cell r="E25" t="str">
            <v>0.00</v>
          </cell>
          <cell r="F25" t="str">
            <v>556.50</v>
          </cell>
        </row>
        <row r="26">
          <cell r="A26" t="str">
            <v>012008</v>
          </cell>
          <cell r="B26" t="str">
            <v>Instalacao e transporte de equipamento topografico, acima de 500 km</v>
          </cell>
          <cell r="C26" t="str">
            <v>km</v>
          </cell>
          <cell r="D26" t="str">
            <v>1.50</v>
          </cell>
          <cell r="E26" t="str">
            <v>0.00</v>
          </cell>
          <cell r="F26" t="str">
            <v>1.50</v>
          </cell>
        </row>
        <row r="27">
          <cell r="A27" t="str">
            <v>012012</v>
          </cell>
          <cell r="B27" t="str">
            <v>Levantamento planialtimetrico ate 3.000 m2</v>
          </cell>
          <cell r="C27" t="str">
            <v>un</v>
          </cell>
          <cell r="D27" t="str">
            <v>603.20</v>
          </cell>
          <cell r="E27" t="str">
            <v>0.00</v>
          </cell>
          <cell r="F27" t="str">
            <v>603.20</v>
          </cell>
        </row>
        <row r="28">
          <cell r="A28" t="str">
            <v>012013</v>
          </cell>
          <cell r="B28" t="str">
            <v>Levantamento planialtimetrico de 3.001 a 10.000 m2</v>
          </cell>
          <cell r="C28" t="str">
            <v>m2</v>
          </cell>
          <cell r="D28" t="str">
            <v>0.22</v>
          </cell>
          <cell r="E28" t="str">
            <v>0.00</v>
          </cell>
          <cell r="F28" t="str">
            <v>0.22</v>
          </cell>
        </row>
        <row r="29">
          <cell r="A29" t="str">
            <v>012014</v>
          </cell>
          <cell r="B29" t="str">
            <v>Levantamento planialtimetrico acima de 10.000 m2</v>
          </cell>
          <cell r="C29" t="str">
            <v>m2</v>
          </cell>
          <cell r="D29" t="str">
            <v>0.20</v>
          </cell>
          <cell r="E29" t="str">
            <v>0.00</v>
          </cell>
          <cell r="F29" t="str">
            <v>0.20</v>
          </cell>
        </row>
        <row r="30">
          <cell r="A30" t="str">
            <v>012100</v>
          </cell>
          <cell r="B30" t="str">
            <v>Estudo geotecnico  (sondagem)</v>
          </cell>
        </row>
        <row r="31">
          <cell r="A31" t="str">
            <v>012102</v>
          </cell>
          <cell r="B31" t="str">
            <v>Instalacao e transporte de equipamento de sondagem ate 20 km</v>
          </cell>
          <cell r="C31" t="str">
            <v>taxa</v>
          </cell>
          <cell r="D31" t="str">
            <v>255.20</v>
          </cell>
          <cell r="E31" t="str">
            <v>0.00</v>
          </cell>
          <cell r="F31" t="str">
            <v>255.20</v>
          </cell>
        </row>
        <row r="32">
          <cell r="A32" t="str">
            <v>012103</v>
          </cell>
          <cell r="B32" t="str">
            <v>Instalacao e transporte de equipamento de sondagem de 21 a 100 km</v>
          </cell>
          <cell r="C32" t="str">
            <v>taxa</v>
          </cell>
          <cell r="D32" t="str">
            <v>371.20</v>
          </cell>
          <cell r="E32" t="str">
            <v>0.00</v>
          </cell>
          <cell r="F32" t="str">
            <v>371.20</v>
          </cell>
        </row>
        <row r="33">
          <cell r="A33" t="str">
            <v>012104</v>
          </cell>
          <cell r="B33" t="str">
            <v>Instalacao e transporte de equipamento de sondagem de 101 a 200 km</v>
          </cell>
          <cell r="C33" t="str">
            <v>taxa</v>
          </cell>
          <cell r="D33" t="str">
            <v>440.80</v>
          </cell>
          <cell r="E33" t="str">
            <v>0.00</v>
          </cell>
          <cell r="F33" t="str">
            <v>440.80</v>
          </cell>
        </row>
        <row r="34">
          <cell r="A34" t="str">
            <v>012105</v>
          </cell>
          <cell r="B34" t="str">
            <v>Instalacao e transporte de equipamento de sondagem de 201 a 300 km</v>
          </cell>
          <cell r="C34" t="str">
            <v>taxa</v>
          </cell>
          <cell r="D34" t="str">
            <v>522.00</v>
          </cell>
          <cell r="E34" t="str">
            <v>0.00</v>
          </cell>
          <cell r="F34" t="str">
            <v>522.00</v>
          </cell>
        </row>
        <row r="35">
          <cell r="A35" t="str">
            <v>012106</v>
          </cell>
          <cell r="B35" t="str">
            <v>Instalacao e transporte de equipamento de sondagem de 301 a 400 km</v>
          </cell>
          <cell r="C35" t="str">
            <v>taxa</v>
          </cell>
          <cell r="D35" t="str">
            <v>638.00</v>
          </cell>
          <cell r="E35" t="str">
            <v>0.00</v>
          </cell>
          <cell r="F35" t="str">
            <v>638.00</v>
          </cell>
        </row>
        <row r="36">
          <cell r="A36" t="str">
            <v>012107</v>
          </cell>
          <cell r="B36" t="str">
            <v>Instalacao e transporte de equipamento de sondagem de 401 a 500 km</v>
          </cell>
          <cell r="C36" t="str">
            <v>taxa</v>
          </cell>
          <cell r="D36" t="str">
            <v>754.00</v>
          </cell>
          <cell r="E36" t="str">
            <v>0.00</v>
          </cell>
          <cell r="F36" t="str">
            <v>754.00</v>
          </cell>
        </row>
        <row r="37">
          <cell r="A37" t="str">
            <v>012108</v>
          </cell>
          <cell r="B37" t="str">
            <v>Instalacao e transporte de equipamento de sondagem acima de 500 km</v>
          </cell>
          <cell r="C37" t="str">
            <v>km</v>
          </cell>
          <cell r="D37" t="str">
            <v>1.74</v>
          </cell>
          <cell r="E37" t="str">
            <v>0.00</v>
          </cell>
          <cell r="F37" t="str">
            <v>1.74</v>
          </cell>
        </row>
        <row r="38">
          <cell r="A38" t="str">
            <v>012111</v>
          </cell>
          <cell r="B38" t="str">
            <v>Sondagem do terreno a percussao (minimo de 30 m)</v>
          </cell>
          <cell r="C38" t="str">
            <v>m</v>
          </cell>
          <cell r="D38" t="str">
            <v>21.11</v>
          </cell>
          <cell r="E38" t="str">
            <v>0.00</v>
          </cell>
          <cell r="F38" t="str">
            <v>21.11</v>
          </cell>
        </row>
        <row r="39">
          <cell r="A39" t="str">
            <v>012112</v>
          </cell>
          <cell r="B39" t="str">
            <v>Sondagem do terreno rotativa em solo</v>
          </cell>
          <cell r="C39" t="str">
            <v>m</v>
          </cell>
          <cell r="D39" t="str">
            <v>95.00</v>
          </cell>
          <cell r="E39" t="str">
            <v>0.00</v>
          </cell>
          <cell r="F39" t="str">
            <v>95.00</v>
          </cell>
        </row>
        <row r="40">
          <cell r="A40" t="str">
            <v>012113</v>
          </cell>
          <cell r="B40" t="str">
            <v>Sondagem do terreno rotativa em rocha</v>
          </cell>
          <cell r="C40" t="str">
            <v>m</v>
          </cell>
          <cell r="D40" t="str">
            <v>270.00</v>
          </cell>
          <cell r="E40" t="str">
            <v>0.00</v>
          </cell>
          <cell r="F40" t="str">
            <v>270.00</v>
          </cell>
        </row>
        <row r="41">
          <cell r="A41" t="str">
            <v>012200</v>
          </cell>
          <cell r="B41" t="str">
            <v>Poco profundo</v>
          </cell>
        </row>
        <row r="42">
          <cell r="A42" t="str">
            <v>012202</v>
          </cell>
          <cell r="B42" t="str">
            <v>Abrigo de poco profundo em  alvenaria 1,00 x 1,00 x 0,60m com tampa metalica</v>
          </cell>
          <cell r="C42" t="str">
            <v>un</v>
          </cell>
          <cell r="D42" t="str">
            <v>107.27</v>
          </cell>
          <cell r="E42" t="str">
            <v>97.26</v>
          </cell>
          <cell r="F42" t="str">
            <v>204.53</v>
          </cell>
        </row>
        <row r="43">
          <cell r="A43" t="str">
            <v>012204</v>
          </cell>
          <cell r="B43" t="str">
            <v>Adicional de transporte alem do 51 km para equipamento de perfuracao</v>
          </cell>
          <cell r="C43" t="str">
            <v>km</v>
          </cell>
          <cell r="D43" t="str">
            <v>7.00</v>
          </cell>
          <cell r="E43" t="str">
            <v>0.00</v>
          </cell>
          <cell r="F43" t="str">
            <v>7.00</v>
          </cell>
        </row>
        <row r="44">
          <cell r="A44" t="str">
            <v>012206</v>
          </cell>
          <cell r="B44" t="str">
            <v>Analise bacteriologica para poco profundo</v>
          </cell>
          <cell r="C44" t="str">
            <v>un</v>
          </cell>
          <cell r="D44" t="str">
            <v>235.00</v>
          </cell>
          <cell r="E44" t="str">
            <v>0.00</v>
          </cell>
          <cell r="F44" t="str">
            <v>235.00</v>
          </cell>
        </row>
        <row r="45">
          <cell r="A45" t="str">
            <v>012208</v>
          </cell>
          <cell r="B45" t="str">
            <v>Analise fisico-quimica da agua para poco profundo</v>
          </cell>
          <cell r="C45" t="str">
            <v>un</v>
          </cell>
          <cell r="D45" t="str">
            <v>190.00</v>
          </cell>
          <cell r="E45" t="str">
            <v>0.00</v>
          </cell>
          <cell r="F45" t="str">
            <v>190.00</v>
          </cell>
        </row>
        <row r="46">
          <cell r="A46" t="str">
            <v>012210</v>
          </cell>
          <cell r="B46" t="str">
            <v>Cimentacao de boca do poco profundo, entre perfuracao de maior diam</v>
          </cell>
          <cell r="C46" t="str">
            <v>m3</v>
          </cell>
          <cell r="D46" t="str">
            <v>700.00</v>
          </cell>
          <cell r="E46" t="str">
            <v>0.00</v>
          </cell>
          <cell r="F46" t="str">
            <v>700.00</v>
          </cell>
        </row>
        <row r="47">
          <cell r="A47" t="str">
            <v>012212</v>
          </cell>
          <cell r="B47" t="str">
            <v>Desinfeccao de poco profundo</v>
          </cell>
          <cell r="C47" t="str">
            <v>un</v>
          </cell>
          <cell r="D47" t="str">
            <v>250.00</v>
          </cell>
          <cell r="E47" t="str">
            <v>0.00</v>
          </cell>
          <cell r="F47" t="str">
            <v>250.00</v>
          </cell>
        </row>
        <row r="48">
          <cell r="A48" t="str">
            <v>012214</v>
          </cell>
          <cell r="B48" t="str">
            <v>Documentacao tecnica final de poco profundo</v>
          </cell>
          <cell r="C48" t="str">
            <v>un</v>
          </cell>
          <cell r="D48" t="str">
            <v>400.00</v>
          </cell>
          <cell r="E48" t="str">
            <v>0.00</v>
          </cell>
          <cell r="F48" t="str">
            <v>400.00</v>
          </cell>
        </row>
        <row r="49">
          <cell r="A49" t="str">
            <v>012216</v>
          </cell>
          <cell r="B49" t="str">
            <v>Filtro galvanizado tipo NOLD para poco profundo, diam 6" (150 mm)</v>
          </cell>
          <cell r="C49" t="str">
            <v>m</v>
          </cell>
          <cell r="D49" t="str">
            <v>101.50</v>
          </cell>
          <cell r="E49" t="str">
            <v>0.00</v>
          </cell>
          <cell r="F49" t="str">
            <v>101.50</v>
          </cell>
        </row>
        <row r="50">
          <cell r="A50" t="str">
            <v>012218</v>
          </cell>
          <cell r="B50" t="str">
            <v>Filtro galvanizado tipo NOLD para poco profundo, diam 8" (200 mm)</v>
          </cell>
          <cell r="C50" t="str">
            <v>m</v>
          </cell>
          <cell r="D50" t="str">
            <v>143.50</v>
          </cell>
          <cell r="E50" t="str">
            <v>0.00</v>
          </cell>
          <cell r="F50" t="str">
            <v>143.50</v>
          </cell>
        </row>
        <row r="51">
          <cell r="A51" t="str">
            <v>012220</v>
          </cell>
          <cell r="B51" t="str">
            <v>Laje de protecao com 2,00 x 2,00 m para poco profundo</v>
          </cell>
          <cell r="C51" t="str">
            <v>un</v>
          </cell>
          <cell r="D51" t="str">
            <v>28.52</v>
          </cell>
          <cell r="E51" t="str">
            <v>27.10</v>
          </cell>
          <cell r="F51" t="str">
            <v>55.62</v>
          </cell>
        </row>
        <row r="52">
          <cell r="A52" t="str">
            <v>012222</v>
          </cell>
          <cell r="B52" t="str">
            <v>Limpeza e desenvolvimento do poco c/compressor de ar e/ou pistao</v>
          </cell>
          <cell r="C52" t="str">
            <v>h</v>
          </cell>
          <cell r="D52" t="str">
            <v>96.00</v>
          </cell>
          <cell r="E52" t="str">
            <v>0.00</v>
          </cell>
          <cell r="F52" t="str">
            <v>96.00</v>
          </cell>
        </row>
        <row r="53">
          <cell r="A53" t="str">
            <v>012224</v>
          </cell>
          <cell r="B53" t="str">
            <v>Perfuracao de poco profundo em  aluviao, diam 10" (250 mm)</v>
          </cell>
          <cell r="C53" t="str">
            <v>m</v>
          </cell>
          <cell r="D53" t="str">
            <v>94.00</v>
          </cell>
          <cell r="E53" t="str">
            <v>0.00</v>
          </cell>
          <cell r="F53" t="str">
            <v>94.00</v>
          </cell>
        </row>
        <row r="54">
          <cell r="A54" t="str">
            <v>012226</v>
          </cell>
          <cell r="B54" t="str">
            <v>Perfuracao de poco profundo em  aluviao, diam 12" (300 mm)</v>
          </cell>
          <cell r="C54" t="str">
            <v>m</v>
          </cell>
          <cell r="D54" t="str">
            <v>109.00</v>
          </cell>
          <cell r="E54" t="str">
            <v>0.00</v>
          </cell>
          <cell r="F54" t="str">
            <v>109.00</v>
          </cell>
        </row>
        <row r="55">
          <cell r="A55" t="str">
            <v>012228</v>
          </cell>
          <cell r="B55" t="str">
            <v>Perfuracao de poco profundo em  aluviao, diam 14" (350 mm)</v>
          </cell>
          <cell r="C55" t="str">
            <v>m</v>
          </cell>
          <cell r="D55" t="str">
            <v>131.00</v>
          </cell>
          <cell r="E55" t="str">
            <v>0.00</v>
          </cell>
          <cell r="F55" t="str">
            <v>131.00</v>
          </cell>
        </row>
        <row r="56">
          <cell r="A56" t="str">
            <v>012230</v>
          </cell>
          <cell r="B56" t="str">
            <v>Perfuracao de poco profundo em  aluviao, diam 16" (400 mm)</v>
          </cell>
          <cell r="C56" t="str">
            <v>m</v>
          </cell>
          <cell r="D56" t="str">
            <v>155.50</v>
          </cell>
          <cell r="E56" t="str">
            <v>0.00</v>
          </cell>
          <cell r="F56" t="str">
            <v>155.50</v>
          </cell>
        </row>
        <row r="57">
          <cell r="A57" t="str">
            <v>012232</v>
          </cell>
          <cell r="B57" t="str">
            <v>Perfuracao de poco profundo em  aluviao, diam 18" (450 mm)</v>
          </cell>
          <cell r="C57" t="str">
            <v>m</v>
          </cell>
          <cell r="D57" t="str">
            <v>178.50</v>
          </cell>
          <cell r="E57" t="str">
            <v>0.00</v>
          </cell>
          <cell r="F57" t="str">
            <v>178.50</v>
          </cell>
        </row>
        <row r="58">
          <cell r="A58" t="str">
            <v>012234</v>
          </cell>
          <cell r="B58" t="str">
            <v>Perfuracao de poco profundo em  rocha alterada, diam 8" (200 mm)</v>
          </cell>
          <cell r="C58" t="str">
            <v>m</v>
          </cell>
          <cell r="D58" t="str">
            <v>137.00</v>
          </cell>
          <cell r="E58" t="str">
            <v>0.00</v>
          </cell>
          <cell r="F58" t="str">
            <v>137.00</v>
          </cell>
        </row>
        <row r="59">
          <cell r="A59" t="str">
            <v>012236</v>
          </cell>
          <cell r="B59" t="str">
            <v>Perfuracao de poco profundo em  rocha alterada, diam 10" (250 mm)</v>
          </cell>
          <cell r="C59" t="str">
            <v>m</v>
          </cell>
          <cell r="D59" t="str">
            <v>142.50</v>
          </cell>
          <cell r="E59" t="str">
            <v>0.00</v>
          </cell>
          <cell r="F59" t="str">
            <v>142.50</v>
          </cell>
        </row>
        <row r="60">
          <cell r="A60" t="str">
            <v>012238</v>
          </cell>
          <cell r="B60" t="str">
            <v>Perfuracao de poco profundo em  rocha alterada, diam 12" (300 mm)</v>
          </cell>
          <cell r="C60" t="str">
            <v>m</v>
          </cell>
          <cell r="D60" t="str">
            <v>160.50</v>
          </cell>
          <cell r="E60" t="str">
            <v>0.00</v>
          </cell>
          <cell r="F60" t="str">
            <v>160.50</v>
          </cell>
        </row>
        <row r="61">
          <cell r="A61" t="str">
            <v>012240</v>
          </cell>
          <cell r="B61" t="str">
            <v>Perfuracao de poco profundo em  rocha, diam 6" (150 mm)</v>
          </cell>
          <cell r="C61" t="str">
            <v>m</v>
          </cell>
          <cell r="D61" t="str">
            <v>98.00</v>
          </cell>
          <cell r="E61" t="str">
            <v>0.00</v>
          </cell>
          <cell r="F61" t="str">
            <v>98.00</v>
          </cell>
        </row>
        <row r="62">
          <cell r="A62" t="str">
            <v>012242</v>
          </cell>
          <cell r="B62" t="str">
            <v>Perfuracao de poco profundo em  rocha, diam 8" (200 mm)</v>
          </cell>
          <cell r="C62" t="str">
            <v>m</v>
          </cell>
          <cell r="D62" t="str">
            <v>129.50</v>
          </cell>
          <cell r="E62" t="str">
            <v>0.00</v>
          </cell>
          <cell r="F62" t="str">
            <v>129.50</v>
          </cell>
        </row>
        <row r="63">
          <cell r="A63" t="str">
            <v>012244</v>
          </cell>
          <cell r="B63" t="str">
            <v>Perfuracao de poco profundo em  rocha, diam 10" (250 mm)</v>
          </cell>
          <cell r="C63" t="str">
            <v>m</v>
          </cell>
          <cell r="D63" t="str">
            <v>175.00</v>
          </cell>
          <cell r="E63" t="str">
            <v>0.00</v>
          </cell>
          <cell r="F63" t="str">
            <v>175.00</v>
          </cell>
        </row>
        <row r="64">
          <cell r="A64" t="str">
            <v>012246</v>
          </cell>
          <cell r="B64" t="str">
            <v>Pre-filtro de pedregulho lavado e selecionado</v>
          </cell>
          <cell r="C64" t="str">
            <v>m3</v>
          </cell>
          <cell r="D64" t="str">
            <v>450.00</v>
          </cell>
          <cell r="E64" t="str">
            <v>0.00</v>
          </cell>
          <cell r="F64" t="str">
            <v>450.00</v>
          </cell>
        </row>
        <row r="65">
          <cell r="A65" t="str">
            <v>012248</v>
          </cell>
          <cell r="B65" t="str">
            <v>Revestimento da boca de poco profundo tubo chapa 3/16", diam 12"</v>
          </cell>
          <cell r="C65" t="str">
            <v>m</v>
          </cell>
          <cell r="D65" t="str">
            <v>143.00</v>
          </cell>
          <cell r="E65" t="str">
            <v>0.00</v>
          </cell>
          <cell r="F65" t="str">
            <v>143.00</v>
          </cell>
        </row>
        <row r="66">
          <cell r="A66" t="str">
            <v>012250</v>
          </cell>
          <cell r="B66" t="str">
            <v>Revestimento da boca de poco profundo tubo chapa 3/16", diam 14"</v>
          </cell>
          <cell r="C66" t="str">
            <v>m</v>
          </cell>
          <cell r="D66" t="str">
            <v>159.50</v>
          </cell>
          <cell r="E66" t="str">
            <v>0.00</v>
          </cell>
          <cell r="F66" t="str">
            <v>159.50</v>
          </cell>
        </row>
        <row r="67">
          <cell r="A67" t="str">
            <v>012252</v>
          </cell>
          <cell r="B67" t="str">
            <v>Revestimento da boca de poco profundo tubo chapa 3/16", diam 16"</v>
          </cell>
          <cell r="C67" t="str">
            <v>m</v>
          </cell>
          <cell r="D67" t="str">
            <v>179.00</v>
          </cell>
          <cell r="E67" t="str">
            <v>0.00</v>
          </cell>
          <cell r="F67" t="str">
            <v>179.00</v>
          </cell>
        </row>
        <row r="68">
          <cell r="A68" t="str">
            <v>012254</v>
          </cell>
          <cell r="B68" t="str">
            <v>Revestimento interno de poco profundo tubo preto DIM 2440, diam 6" (150 mm)</v>
          </cell>
          <cell r="C68" t="str">
            <v>m</v>
          </cell>
          <cell r="D68" t="str">
            <v>73.50</v>
          </cell>
          <cell r="E68" t="str">
            <v>0.00</v>
          </cell>
          <cell r="F68" t="str">
            <v>73.50</v>
          </cell>
        </row>
        <row r="69">
          <cell r="A69" t="str">
            <v>012256</v>
          </cell>
          <cell r="B69" t="str">
            <v>Revestimento interno de poco profundo tubo preto DIM 2440, diam 8" (200 mm)</v>
          </cell>
          <cell r="C69" t="str">
            <v>m</v>
          </cell>
          <cell r="D69" t="str">
            <v>128.00</v>
          </cell>
          <cell r="E69" t="str">
            <v>0.00</v>
          </cell>
          <cell r="F69" t="str">
            <v>128.00</v>
          </cell>
        </row>
        <row r="70">
          <cell r="A70" t="str">
            <v>012258</v>
          </cell>
          <cell r="B70" t="str">
            <v>Taxa instalacao transporte ate 50 km para equipamento pequeno de perfuração</v>
          </cell>
          <cell r="C70" t="str">
            <v>taxa</v>
          </cell>
          <cell r="D70" t="str">
            <v>1600.00</v>
          </cell>
          <cell r="E70" t="str">
            <v>0.00</v>
          </cell>
          <cell r="F70" t="str">
            <v>1600.00</v>
          </cell>
        </row>
        <row r="71">
          <cell r="A71" t="str">
            <v>012260</v>
          </cell>
          <cell r="B71" t="str">
            <v>Taxa instalacao transporte ate 50 km para equipamento grande de perfuração</v>
          </cell>
          <cell r="C71" t="str">
            <v>taxa</v>
          </cell>
          <cell r="D71" t="str">
            <v>8000.00</v>
          </cell>
          <cell r="E71" t="str">
            <v>0.00</v>
          </cell>
          <cell r="F71" t="str">
            <v>8000.00</v>
          </cell>
        </row>
        <row r="72">
          <cell r="A72" t="str">
            <v>012262</v>
          </cell>
          <cell r="B72" t="str">
            <v>Taxa instalacao transporte ate 50 km para equipamento de bombeamento</v>
          </cell>
          <cell r="C72" t="str">
            <v>taxa</v>
          </cell>
          <cell r="D72" t="str">
            <v>1600.00</v>
          </cell>
          <cell r="E72" t="str">
            <v>0.00</v>
          </cell>
          <cell r="F72" t="str">
            <v>1600.00</v>
          </cell>
        </row>
        <row r="73">
          <cell r="A73" t="str">
            <v>012264</v>
          </cell>
          <cell r="B73" t="str">
            <v>Teste de vazao de poco profundo com bomba de pistao</v>
          </cell>
          <cell r="C73" t="str">
            <v>h</v>
          </cell>
          <cell r="D73" t="str">
            <v>60.00</v>
          </cell>
          <cell r="E73" t="str">
            <v>0.00</v>
          </cell>
          <cell r="F73" t="str">
            <v>60.00</v>
          </cell>
        </row>
        <row r="74">
          <cell r="A74" t="str">
            <v>012266</v>
          </cell>
          <cell r="B74" t="str">
            <v>Teste de vazao de poco profundo com bomba submersa</v>
          </cell>
          <cell r="C74" t="str">
            <v>h</v>
          </cell>
          <cell r="D74" t="str">
            <v>109.00</v>
          </cell>
          <cell r="E74" t="str">
            <v>0.00</v>
          </cell>
          <cell r="F74" t="str">
            <v>109.00</v>
          </cell>
        </row>
        <row r="75">
          <cell r="A75" t="str">
            <v>012268</v>
          </cell>
          <cell r="B75" t="str">
            <v>Teste de vazao de poco profundo com compressor de ar</v>
          </cell>
          <cell r="C75" t="str">
            <v>h</v>
          </cell>
          <cell r="D75" t="str">
            <v>106.00</v>
          </cell>
          <cell r="E75" t="str">
            <v>0.00</v>
          </cell>
          <cell r="F75" t="str">
            <v>106.00</v>
          </cell>
        </row>
        <row r="76">
          <cell r="A76" t="str">
            <v>020000</v>
          </cell>
          <cell r="B76" t="str">
            <v>Inicio, apoio e administracao da obra</v>
          </cell>
        </row>
        <row r="77">
          <cell r="A77" t="str">
            <v>020100</v>
          </cell>
          <cell r="B77" t="str">
            <v>Construcao provisoria</v>
          </cell>
        </row>
        <row r="78">
          <cell r="A78" t="str">
            <v>020102</v>
          </cell>
          <cell r="B78" t="str">
            <v>Escritorio provisorio em  madeira</v>
          </cell>
          <cell r="C78" t="str">
            <v>m2</v>
          </cell>
          <cell r="D78" t="str">
            <v>91.22</v>
          </cell>
          <cell r="E78" t="str">
            <v>110.68</v>
          </cell>
          <cell r="F78" t="str">
            <v>201.90</v>
          </cell>
        </row>
        <row r="79">
          <cell r="A79" t="str">
            <v>020114</v>
          </cell>
          <cell r="B79" t="str">
            <v>Deposito provisorio em  madeira</v>
          </cell>
          <cell r="C79" t="str">
            <v>m2</v>
          </cell>
          <cell r="D79" t="str">
            <v>90.89</v>
          </cell>
          <cell r="E79" t="str">
            <v>94.85</v>
          </cell>
          <cell r="F79" t="str">
            <v>185.74</v>
          </cell>
        </row>
        <row r="80">
          <cell r="A80" t="str">
            <v>020116</v>
          </cell>
          <cell r="B80" t="str">
            <v>Sanitario/vestiario em  alvenaria</v>
          </cell>
          <cell r="C80" t="str">
            <v>m2</v>
          </cell>
          <cell r="D80" t="str">
            <v>86.01</v>
          </cell>
          <cell r="E80" t="str">
            <v>71.10</v>
          </cell>
          <cell r="F80" t="str">
            <v>157.11</v>
          </cell>
        </row>
        <row r="81">
          <cell r="A81" t="str">
            <v>020200</v>
          </cell>
          <cell r="B81" t="str">
            <v>Container</v>
          </cell>
        </row>
        <row r="82">
          <cell r="A82" t="str">
            <v>020202</v>
          </cell>
          <cell r="B82" t="str">
            <v>Container alojamento 4,0 x 2,4 x 2,5 m</v>
          </cell>
          <cell r="C82" t="str">
            <v>un x mes</v>
          </cell>
          <cell r="D82" t="str">
            <v>143.00</v>
          </cell>
          <cell r="E82" t="str">
            <v>1.74</v>
          </cell>
          <cell r="F82" t="str">
            <v>144.74</v>
          </cell>
        </row>
        <row r="83">
          <cell r="A83" t="str">
            <v>020204</v>
          </cell>
          <cell r="B83" t="str">
            <v>Container sanitario - 2 duchas e 3 bacias</v>
          </cell>
          <cell r="C83" t="str">
            <v>un x mes</v>
          </cell>
          <cell r="D83" t="str">
            <v>259.00</v>
          </cell>
          <cell r="E83" t="str">
            <v>0.57</v>
          </cell>
          <cell r="F83" t="str">
            <v>259.57</v>
          </cell>
        </row>
        <row r="84">
          <cell r="A84" t="str">
            <v>020206</v>
          </cell>
          <cell r="B84" t="str">
            <v>Container deposito 4,0 x 2,5 x 2,5 m</v>
          </cell>
          <cell r="C84" t="str">
            <v>un x mes</v>
          </cell>
          <cell r="D84" t="str">
            <v>120.00</v>
          </cell>
          <cell r="E84" t="str">
            <v>1.74</v>
          </cell>
          <cell r="F84" t="str">
            <v>121.74</v>
          </cell>
        </row>
        <row r="85">
          <cell r="A85" t="str">
            <v>020208</v>
          </cell>
          <cell r="B85" t="str">
            <v>Container escritorio com 1 sanitario - 9,6 m2</v>
          </cell>
          <cell r="C85" t="str">
            <v>un x mes</v>
          </cell>
          <cell r="D85" t="str">
            <v>187.00</v>
          </cell>
          <cell r="E85" t="str">
            <v>0.57</v>
          </cell>
          <cell r="F85" t="str">
            <v>187.57</v>
          </cell>
        </row>
        <row r="86">
          <cell r="A86" t="str">
            <v>020210</v>
          </cell>
          <cell r="B86" t="str">
            <v>Container guarita simples</v>
          </cell>
          <cell r="C86" t="str">
            <v>un x mes</v>
          </cell>
          <cell r="D86" t="str">
            <v>154.00</v>
          </cell>
          <cell r="E86" t="str">
            <v>1.74</v>
          </cell>
          <cell r="F86" t="str">
            <v>155.74</v>
          </cell>
        </row>
        <row r="87">
          <cell r="A87" t="str">
            <v>020300</v>
          </cell>
          <cell r="B87" t="str">
            <v>Tapume, vedacao e protecoes diversas</v>
          </cell>
        </row>
        <row r="88">
          <cell r="A88" t="str">
            <v>020302</v>
          </cell>
          <cell r="B88" t="str">
            <v>Materiais para bandeja salva-vidas em  madeira com reaproveitamento</v>
          </cell>
          <cell r="C88" t="str">
            <v>m</v>
          </cell>
          <cell r="D88" t="str">
            <v>30.64</v>
          </cell>
          <cell r="E88" t="str">
            <v>0.00</v>
          </cell>
          <cell r="F88" t="str">
            <v>30.64</v>
          </cell>
        </row>
        <row r="89">
          <cell r="A89" t="str">
            <v>020304</v>
          </cell>
          <cell r="B89" t="str">
            <v>Montagem e desmontagem de bandeja salva-vidas em  madeira</v>
          </cell>
          <cell r="C89" t="str">
            <v>m</v>
          </cell>
          <cell r="D89" t="str">
            <v>0.00</v>
          </cell>
          <cell r="E89" t="str">
            <v>16.81</v>
          </cell>
          <cell r="F89" t="str">
            <v>16.81</v>
          </cell>
        </row>
        <row r="90">
          <cell r="A90" t="str">
            <v>020306</v>
          </cell>
          <cell r="B90" t="str">
            <v>Protecao de fachada com tela de nylon</v>
          </cell>
          <cell r="C90" t="str">
            <v>m2</v>
          </cell>
          <cell r="D90" t="str">
            <v>0.41</v>
          </cell>
          <cell r="E90" t="str">
            <v>0.64</v>
          </cell>
          <cell r="F90" t="str">
            <v>1.05</v>
          </cell>
        </row>
        <row r="91">
          <cell r="A91" t="str">
            <v>020308</v>
          </cell>
          <cell r="B91" t="str">
            <v>Fechamento e protecao de vaos em chapa de madeira compensada</v>
          </cell>
          <cell r="C91" t="str">
            <v>m2</v>
          </cell>
          <cell r="D91" t="str">
            <v>1.63</v>
          </cell>
          <cell r="E91" t="str">
            <v>2.14</v>
          </cell>
          <cell r="F91" t="str">
            <v>3.77</v>
          </cell>
        </row>
        <row r="92">
          <cell r="A92" t="str">
            <v>020310</v>
          </cell>
          <cell r="B92" t="str">
            <v>Tapume movel continuo  para valas</v>
          </cell>
          <cell r="C92" t="str">
            <v>m</v>
          </cell>
          <cell r="D92" t="str">
            <v>0.92</v>
          </cell>
          <cell r="E92" t="str">
            <v>0.46</v>
          </cell>
          <cell r="F92" t="str">
            <v>1.38</v>
          </cell>
        </row>
        <row r="93">
          <cell r="A93" t="str">
            <v>020312</v>
          </cell>
          <cell r="B93" t="str">
            <v>Tapume fixo para fechamento de areas</v>
          </cell>
          <cell r="C93" t="str">
            <v>m2</v>
          </cell>
          <cell r="D93" t="str">
            <v>5.55</v>
          </cell>
          <cell r="E93" t="str">
            <v>6.00</v>
          </cell>
          <cell r="F93" t="str">
            <v>11.55</v>
          </cell>
        </row>
        <row r="94">
          <cell r="A94" t="str">
            <v>020314</v>
          </cell>
          <cell r="B94" t="str">
            <v>Travessia em  madeira para pedestres</v>
          </cell>
          <cell r="C94" t="str">
            <v>m2</v>
          </cell>
          <cell r="D94" t="str">
            <v>5.34</v>
          </cell>
          <cell r="E94" t="str">
            <v>6.55</v>
          </cell>
          <cell r="F94" t="str">
            <v>11.89</v>
          </cell>
        </row>
        <row r="95">
          <cell r="A95" t="str">
            <v>020316</v>
          </cell>
          <cell r="B95" t="str">
            <v>Travessia em  madeira para veiculos</v>
          </cell>
          <cell r="C95" t="str">
            <v>m2</v>
          </cell>
          <cell r="D95" t="str">
            <v>7.24</v>
          </cell>
          <cell r="E95" t="str">
            <v>6.55</v>
          </cell>
          <cell r="F95" t="str">
            <v>13.79</v>
          </cell>
        </row>
        <row r="96">
          <cell r="A96" t="str">
            <v>020318</v>
          </cell>
          <cell r="B96" t="str">
            <v>Travessia em  chapa metalica para veiculos</v>
          </cell>
          <cell r="C96" t="str">
            <v>m2</v>
          </cell>
          <cell r="D96" t="str">
            <v>18.33</v>
          </cell>
          <cell r="E96" t="str">
            <v>2.51</v>
          </cell>
          <cell r="F96" t="str">
            <v>20.84</v>
          </cell>
        </row>
        <row r="97">
          <cell r="A97" t="str">
            <v>020400</v>
          </cell>
          <cell r="B97" t="str">
            <v>Ligacoes provisorias</v>
          </cell>
        </row>
        <row r="98">
          <cell r="A98" t="str">
            <v>020402</v>
          </cell>
          <cell r="B98" t="str">
            <v>Ligacao provisoria de agua</v>
          </cell>
          <cell r="C98" t="str">
            <v>global</v>
          </cell>
          <cell r="D98" t="str">
            <v>281.77</v>
          </cell>
          <cell r="E98" t="str">
            <v>25.60</v>
          </cell>
          <cell r="F98" t="str">
            <v>307.37</v>
          </cell>
        </row>
        <row r="99">
          <cell r="A99" t="str">
            <v>020404</v>
          </cell>
          <cell r="B99" t="str">
            <v>Ligacao provisoria de energia eletrica</v>
          </cell>
          <cell r="C99" t="str">
            <v>global</v>
          </cell>
          <cell r="D99" t="str">
            <v>91.09</v>
          </cell>
          <cell r="E99" t="str">
            <v>47.27</v>
          </cell>
          <cell r="F99" t="str">
            <v>138.36</v>
          </cell>
        </row>
        <row r="100">
          <cell r="A100" t="str">
            <v>020500</v>
          </cell>
          <cell r="B100" t="str">
            <v>Andaimes</v>
          </cell>
        </row>
        <row r="101">
          <cell r="A101" t="str">
            <v>020502</v>
          </cell>
          <cell r="B101" t="str">
            <v>Tablado para plataforma em  madeira sem reaproveitamento</v>
          </cell>
          <cell r="C101" t="str">
            <v>m2</v>
          </cell>
          <cell r="D101" t="str">
            <v>4.37</v>
          </cell>
          <cell r="E101" t="str">
            <v>1.85</v>
          </cell>
          <cell r="F101" t="str">
            <v>6.22</v>
          </cell>
        </row>
        <row r="102">
          <cell r="A102" t="str">
            <v>020504</v>
          </cell>
          <cell r="B102" t="str">
            <v>Andaime torre metalica de 1,0 x 1,0 m</v>
          </cell>
          <cell r="C102" t="str">
            <v>m x mes</v>
          </cell>
          <cell r="D102" t="str">
            <v>8.10</v>
          </cell>
          <cell r="E102" t="str">
            <v>0.00</v>
          </cell>
          <cell r="F102" t="str">
            <v>8.10</v>
          </cell>
        </row>
        <row r="103">
          <cell r="A103" t="str">
            <v>020506</v>
          </cell>
          <cell r="B103" t="str">
            <v>Montagem e desmontagem de andaime torre metalico com ate 10 m</v>
          </cell>
          <cell r="C103" t="str">
            <v>m</v>
          </cell>
          <cell r="D103" t="str">
            <v>0.00</v>
          </cell>
          <cell r="E103" t="str">
            <v>1.50</v>
          </cell>
          <cell r="F103" t="str">
            <v>1.50</v>
          </cell>
        </row>
        <row r="104">
          <cell r="A104" t="str">
            <v>020508</v>
          </cell>
          <cell r="B104" t="str">
            <v>Montagem e desmontagem de andaime torre metalico alem de 10 m</v>
          </cell>
          <cell r="C104" t="str">
            <v>m</v>
          </cell>
          <cell r="D104" t="str">
            <v>0.00</v>
          </cell>
          <cell r="E104" t="str">
            <v>3.95</v>
          </cell>
          <cell r="F104" t="str">
            <v>3.95</v>
          </cell>
        </row>
        <row r="105">
          <cell r="A105" t="str">
            <v>020600</v>
          </cell>
          <cell r="B105" t="str">
            <v>Alocacao de ferramental</v>
          </cell>
        </row>
        <row r="106">
          <cell r="A106" t="str">
            <v>020602</v>
          </cell>
          <cell r="B106" t="str">
            <v>Cacamba para entulho</v>
          </cell>
          <cell r="C106" t="str">
            <v>un x mes</v>
          </cell>
          <cell r="D106" t="str">
            <v>25.00</v>
          </cell>
          <cell r="E106" t="str">
            <v>1.74</v>
          </cell>
          <cell r="F106" t="str">
            <v>26.74</v>
          </cell>
        </row>
        <row r="107">
          <cell r="A107" t="str">
            <v>020800</v>
          </cell>
          <cell r="B107" t="str">
            <v>Sinalizacao de obra</v>
          </cell>
        </row>
        <row r="108">
          <cell r="A108" t="str">
            <v>020802</v>
          </cell>
          <cell r="B108" t="str">
            <v>Placa de identificacao para obra</v>
          </cell>
          <cell r="C108" t="str">
            <v>m2</v>
          </cell>
          <cell r="D108" t="str">
            <v>21.69</v>
          </cell>
          <cell r="E108" t="str">
            <v>13.50</v>
          </cell>
          <cell r="F108" t="str">
            <v>35.19</v>
          </cell>
        </row>
        <row r="109">
          <cell r="A109" t="str">
            <v>020900</v>
          </cell>
          <cell r="B109" t="str">
            <v>Limpeza de terreno</v>
          </cell>
        </row>
        <row r="110">
          <cell r="A110" t="str">
            <v>020902</v>
          </cell>
          <cell r="B110" t="str">
            <v>Limpeza manual do terreno, inclusive troncos ate diam 5 cm</v>
          </cell>
          <cell r="C110" t="str">
            <v>m2</v>
          </cell>
          <cell r="D110" t="str">
            <v>0.00</v>
          </cell>
          <cell r="E110" t="str">
            <v>0.72</v>
          </cell>
          <cell r="F110" t="str">
            <v>0.72</v>
          </cell>
        </row>
        <row r="111">
          <cell r="A111" t="str">
            <v>020904</v>
          </cell>
          <cell r="B111" t="str">
            <v>Limpeza mecanizada do terreno, inclusive troncos ate diam 5 cm</v>
          </cell>
          <cell r="C111" t="str">
            <v>m2</v>
          </cell>
          <cell r="D111" t="str">
            <v>0.19</v>
          </cell>
          <cell r="E111" t="str">
            <v>0.00</v>
          </cell>
          <cell r="F111" t="str">
            <v>0.19</v>
          </cell>
        </row>
        <row r="112">
          <cell r="A112" t="str">
            <v>020906</v>
          </cell>
          <cell r="B112" t="str">
            <v>Corte de arvore com destocamento para diam superior a 5 cm</v>
          </cell>
          <cell r="C112" t="str">
            <v>un</v>
          </cell>
          <cell r="D112" t="str">
            <v>0.00</v>
          </cell>
          <cell r="E112" t="str">
            <v>12.93</v>
          </cell>
          <cell r="F112" t="str">
            <v>12.93</v>
          </cell>
        </row>
        <row r="113">
          <cell r="A113" t="str">
            <v>021000</v>
          </cell>
          <cell r="B113" t="str">
            <v>Locacao de obra</v>
          </cell>
        </row>
        <row r="114">
          <cell r="A114" t="str">
            <v>021002</v>
          </cell>
          <cell r="B114" t="str">
            <v>Locacao obra de edificacao</v>
          </cell>
          <cell r="C114" t="str">
            <v>m2</v>
          </cell>
          <cell r="D114" t="str">
            <v>0.67</v>
          </cell>
          <cell r="E114" t="str">
            <v>0.83</v>
          </cell>
          <cell r="F114" t="str">
            <v>1.50</v>
          </cell>
        </row>
        <row r="115">
          <cell r="A115" t="str">
            <v>021004</v>
          </cell>
          <cell r="B115" t="str">
            <v>Locacao obra de rede de canalizada</v>
          </cell>
          <cell r="C115" t="str">
            <v>m</v>
          </cell>
          <cell r="D115" t="str">
            <v>0.07</v>
          </cell>
          <cell r="E115" t="str">
            <v>0.08</v>
          </cell>
          <cell r="F115" t="str">
            <v>0.15</v>
          </cell>
        </row>
        <row r="116">
          <cell r="A116" t="str">
            <v>030000</v>
          </cell>
          <cell r="B116" t="str">
            <v>Demolicao sem reaproveitamento</v>
          </cell>
        </row>
        <row r="117">
          <cell r="A117" t="str">
            <v>030100</v>
          </cell>
          <cell r="B117" t="str">
            <v>Demolicao de concreto, lastro, mistura e afins</v>
          </cell>
        </row>
        <row r="118">
          <cell r="A118" t="str">
            <v>030102</v>
          </cell>
          <cell r="B118" t="str">
            <v>Demolicao manual de concreto simples</v>
          </cell>
          <cell r="C118" t="str">
            <v>m3</v>
          </cell>
          <cell r="D118" t="str">
            <v>0.00</v>
          </cell>
          <cell r="E118" t="str">
            <v>32.04</v>
          </cell>
          <cell r="F118" t="str">
            <v>32.04</v>
          </cell>
        </row>
        <row r="119">
          <cell r="A119" t="str">
            <v>030104</v>
          </cell>
          <cell r="B119" t="str">
            <v>Demolicao manual de concreto armado</v>
          </cell>
          <cell r="C119" t="str">
            <v>m3</v>
          </cell>
          <cell r="D119" t="str">
            <v>0.00</v>
          </cell>
          <cell r="E119" t="str">
            <v>58.26</v>
          </cell>
          <cell r="F119" t="str">
            <v>58.26</v>
          </cell>
        </row>
        <row r="120">
          <cell r="A120" t="str">
            <v>030106</v>
          </cell>
          <cell r="B120" t="str">
            <v>Demolicao manual de lajes pre-moldada, incluindo revestimento</v>
          </cell>
          <cell r="C120" t="str">
            <v>m2</v>
          </cell>
          <cell r="D120" t="str">
            <v>0.00</v>
          </cell>
          <cell r="E120" t="str">
            <v>4.36</v>
          </cell>
          <cell r="F120" t="str">
            <v>4.36</v>
          </cell>
        </row>
        <row r="121">
          <cell r="A121" t="str">
            <v>030108</v>
          </cell>
          <cell r="B121" t="str">
            <v>Demolicao passeio em  geral, incluindo a base</v>
          </cell>
          <cell r="C121" t="str">
            <v>m2</v>
          </cell>
          <cell r="D121" t="str">
            <v>1.00</v>
          </cell>
          <cell r="E121" t="str">
            <v>0.64</v>
          </cell>
          <cell r="F121" t="str">
            <v>1.64</v>
          </cell>
        </row>
        <row r="122">
          <cell r="A122" t="str">
            <v>030110</v>
          </cell>
          <cell r="B122" t="str">
            <v>Demolicao/levantamento sarjeta, incluindo a base</v>
          </cell>
          <cell r="C122" t="str">
            <v>m3</v>
          </cell>
          <cell r="D122" t="str">
            <v>15.80</v>
          </cell>
          <cell r="E122" t="str">
            <v>8.21</v>
          </cell>
          <cell r="F122" t="str">
            <v>24.01</v>
          </cell>
        </row>
        <row r="123">
          <cell r="A123" t="str">
            <v>030200</v>
          </cell>
          <cell r="B123" t="str">
            <v>Demolicao de alvenaria</v>
          </cell>
        </row>
        <row r="124">
          <cell r="A124" t="str">
            <v>030202</v>
          </cell>
          <cell r="B124" t="str">
            <v>Demolicao alvenaria de fundacao/embasamento</v>
          </cell>
          <cell r="C124" t="str">
            <v>m3</v>
          </cell>
          <cell r="D124" t="str">
            <v>0.00</v>
          </cell>
          <cell r="E124" t="str">
            <v>17.47</v>
          </cell>
          <cell r="F124" t="str">
            <v>17.47</v>
          </cell>
        </row>
        <row r="125">
          <cell r="A125" t="str">
            <v>030204</v>
          </cell>
          <cell r="B125" t="str">
            <v>Demolicao alvenaria de elevacao ou elemento vazado, incluindo revestimento</v>
          </cell>
          <cell r="C125" t="str">
            <v>m3</v>
          </cell>
          <cell r="D125" t="str">
            <v>0.00</v>
          </cell>
          <cell r="E125" t="str">
            <v>11.65</v>
          </cell>
          <cell r="F125" t="str">
            <v>11.65</v>
          </cell>
        </row>
        <row r="126">
          <cell r="A126" t="str">
            <v>030300</v>
          </cell>
          <cell r="B126" t="str">
            <v>Demolicao de revestimento em  massa</v>
          </cell>
        </row>
        <row r="127">
          <cell r="A127" t="str">
            <v>030302</v>
          </cell>
          <cell r="B127" t="str">
            <v>Apicoamento de piso, parede ou teto</v>
          </cell>
          <cell r="C127" t="str">
            <v>m2</v>
          </cell>
          <cell r="D127" t="str">
            <v>0.00</v>
          </cell>
          <cell r="E127" t="str">
            <v>0.41</v>
          </cell>
          <cell r="F127" t="str">
            <v>0.41</v>
          </cell>
        </row>
        <row r="128">
          <cell r="A128" t="str">
            <v>030304</v>
          </cell>
          <cell r="B128" t="str">
            <v>Demolicao revestimento em  massa de parede ou teto</v>
          </cell>
          <cell r="C128" t="str">
            <v>m2</v>
          </cell>
          <cell r="D128" t="str">
            <v>0.00</v>
          </cell>
          <cell r="E128" t="str">
            <v>0.86</v>
          </cell>
          <cell r="F128" t="str">
            <v>0.86</v>
          </cell>
        </row>
        <row r="129">
          <cell r="A129" t="str">
            <v>030306</v>
          </cell>
          <cell r="B129" t="str">
            <v>Demolicao revestimento em  massa de piso</v>
          </cell>
          <cell r="C129" t="str">
            <v>m2</v>
          </cell>
          <cell r="D129" t="str">
            <v>0.00</v>
          </cell>
          <cell r="E129" t="str">
            <v>1.45</v>
          </cell>
          <cell r="F129" t="str">
            <v>1.45</v>
          </cell>
        </row>
        <row r="130">
          <cell r="A130" t="str">
            <v>030400</v>
          </cell>
          <cell r="B130" t="str">
            <v>Demolicao de revestimento ceramico</v>
          </cell>
        </row>
        <row r="131">
          <cell r="A131" t="str">
            <v>030402</v>
          </cell>
          <cell r="B131" t="str">
            <v>Demolicao revestimento ceramico, incluindo a base</v>
          </cell>
          <cell r="C131" t="str">
            <v>m2</v>
          </cell>
          <cell r="D131" t="str">
            <v>0.00</v>
          </cell>
          <cell r="E131" t="str">
            <v>1.74</v>
          </cell>
          <cell r="F131" t="str">
            <v>1.74</v>
          </cell>
        </row>
        <row r="132">
          <cell r="A132" t="str">
            <v>030404</v>
          </cell>
          <cell r="B132" t="str">
            <v>Demolicao rodape, soleira ou peitoril, incluindo a base</v>
          </cell>
          <cell r="C132" t="str">
            <v>m</v>
          </cell>
          <cell r="D132" t="str">
            <v>0.00</v>
          </cell>
          <cell r="E132" t="str">
            <v>0.41</v>
          </cell>
          <cell r="F132" t="str">
            <v>0.41</v>
          </cell>
        </row>
        <row r="133">
          <cell r="A133" t="str">
            <v>030500</v>
          </cell>
          <cell r="B133" t="str">
            <v>Demolicao de revestimento sintetico</v>
          </cell>
        </row>
        <row r="134">
          <cell r="A134" t="str">
            <v>030502</v>
          </cell>
          <cell r="B134" t="str">
            <v>Demolicao de revestimento sintetico, incluindo a base</v>
          </cell>
          <cell r="C134" t="str">
            <v>m2</v>
          </cell>
          <cell r="D134" t="str">
            <v>0.00</v>
          </cell>
          <cell r="E134" t="str">
            <v>1.14</v>
          </cell>
          <cell r="F134" t="str">
            <v>1.14</v>
          </cell>
        </row>
        <row r="135">
          <cell r="A135" t="str">
            <v>030600</v>
          </cell>
          <cell r="B135" t="str">
            <v>Demolicao de revestimento em  pedra e blocos macicos</v>
          </cell>
        </row>
        <row r="136">
          <cell r="A136" t="str">
            <v>030602</v>
          </cell>
          <cell r="B136" t="str">
            <v>Desmonte manual de pecas ou revestimento em  pedra</v>
          </cell>
          <cell r="C136" t="str">
            <v>m3</v>
          </cell>
          <cell r="D136" t="str">
            <v>0.00</v>
          </cell>
          <cell r="E136" t="str">
            <v>17.47</v>
          </cell>
          <cell r="F136" t="str">
            <v>17.47</v>
          </cell>
        </row>
        <row r="137">
          <cell r="A137" t="str">
            <v>030604</v>
          </cell>
          <cell r="B137" t="str">
            <v>Demolicao/levantamento pavimento em  paralelo ou bloco</v>
          </cell>
          <cell r="C137" t="str">
            <v>m2</v>
          </cell>
          <cell r="D137" t="str">
            <v>0.42</v>
          </cell>
          <cell r="E137" t="str">
            <v>1.63</v>
          </cell>
          <cell r="F137" t="str">
            <v>2.05</v>
          </cell>
        </row>
        <row r="138">
          <cell r="A138" t="str">
            <v>030700</v>
          </cell>
          <cell r="B138" t="str">
            <v>Demolicao de revestimento asfaltico</v>
          </cell>
        </row>
        <row r="139">
          <cell r="A139" t="str">
            <v>030702</v>
          </cell>
          <cell r="B139" t="str">
            <v>Demolicao/levantamento manual de pavimento asfaltico</v>
          </cell>
          <cell r="C139" t="str">
            <v>m2</v>
          </cell>
          <cell r="D139" t="str">
            <v>0.00</v>
          </cell>
          <cell r="E139" t="str">
            <v>4.36</v>
          </cell>
          <cell r="F139" t="str">
            <v>4.36</v>
          </cell>
        </row>
        <row r="140">
          <cell r="A140" t="str">
            <v>030704</v>
          </cell>
          <cell r="B140" t="str">
            <v>Demolicao/levantamento mecanica de pavimento asfaltico</v>
          </cell>
          <cell r="C140" t="str">
            <v>m2</v>
          </cell>
          <cell r="D140" t="str">
            <v>1.59</v>
          </cell>
          <cell r="E140" t="str">
            <v>0.64</v>
          </cell>
          <cell r="F140" t="str">
            <v>2.23</v>
          </cell>
        </row>
        <row r="141">
          <cell r="A141" t="str">
            <v>030800</v>
          </cell>
          <cell r="B141" t="str">
            <v>Demolicao de forro</v>
          </cell>
        </row>
        <row r="142">
          <cell r="A142" t="str">
            <v>030802</v>
          </cell>
          <cell r="B142" t="str">
            <v>Demolicao forro em  estuque</v>
          </cell>
          <cell r="C142" t="str">
            <v>m2</v>
          </cell>
          <cell r="D142" t="str">
            <v>0.00</v>
          </cell>
          <cell r="E142" t="str">
            <v>1.50</v>
          </cell>
          <cell r="F142" t="str">
            <v>1.50</v>
          </cell>
        </row>
        <row r="143">
          <cell r="A143" t="str">
            <v>030804</v>
          </cell>
          <cell r="B143" t="str">
            <v>Demolicao forro qquer inclusive sistema fixacao/entarugamento</v>
          </cell>
          <cell r="C143" t="str">
            <v>m2</v>
          </cell>
          <cell r="D143" t="str">
            <v>0.00</v>
          </cell>
          <cell r="E143" t="str">
            <v>0.86</v>
          </cell>
          <cell r="F143" t="str">
            <v>0.86</v>
          </cell>
        </row>
        <row r="144">
          <cell r="A144" t="str">
            <v>030806</v>
          </cell>
          <cell r="B144" t="str">
            <v>Demolicao forro em gesso liso, incluindo o sistema de fixacao</v>
          </cell>
          <cell r="C144" t="str">
            <v>m2</v>
          </cell>
          <cell r="D144" t="str">
            <v>0.00</v>
          </cell>
          <cell r="E144" t="str">
            <v>0.86</v>
          </cell>
          <cell r="F144" t="str">
            <v>0.86</v>
          </cell>
        </row>
        <row r="145">
          <cell r="A145" t="str">
            <v>030900</v>
          </cell>
          <cell r="B145" t="str">
            <v>Demolicao de impermeabilizacao e afins</v>
          </cell>
        </row>
        <row r="146">
          <cell r="A146" t="str">
            <v>030902</v>
          </cell>
          <cell r="B146" t="str">
            <v>Demolicao camada impermeabilizante</v>
          </cell>
          <cell r="C146" t="str">
            <v>m2</v>
          </cell>
          <cell r="D146" t="str">
            <v>0.00</v>
          </cell>
          <cell r="E146" t="str">
            <v>2.33</v>
          </cell>
          <cell r="F146" t="str">
            <v>2.33</v>
          </cell>
        </row>
        <row r="147">
          <cell r="A147" t="str">
            <v>030904</v>
          </cell>
          <cell r="B147" t="str">
            <v>Demolicao argamassa regularizante, isolante ou protetora e papel kraft</v>
          </cell>
          <cell r="C147" t="str">
            <v>m2</v>
          </cell>
          <cell r="D147" t="str">
            <v>0.00</v>
          </cell>
          <cell r="E147" t="str">
            <v>2.80</v>
          </cell>
          <cell r="F147" t="str">
            <v>2.80</v>
          </cell>
        </row>
        <row r="148">
          <cell r="A148" t="str">
            <v>030906</v>
          </cell>
          <cell r="B148" t="str">
            <v>Demolicao junta de dilatacao ou retracao</v>
          </cell>
          <cell r="C148" t="str">
            <v>m</v>
          </cell>
          <cell r="D148" t="str">
            <v>0.00</v>
          </cell>
          <cell r="E148" t="str">
            <v>0.92</v>
          </cell>
          <cell r="F148" t="str">
            <v>0.92</v>
          </cell>
        </row>
        <row r="149">
          <cell r="A149">
            <v>31000</v>
          </cell>
          <cell r="B149" t="str">
            <v>Remocao  pintura</v>
          </cell>
        </row>
        <row r="150">
          <cell r="A150" t="str">
            <v>031002</v>
          </cell>
          <cell r="B150" t="str">
            <v>Remocao de pintura em  rodape, baguete ou moldura com lixa</v>
          </cell>
          <cell r="C150" t="str">
            <v>m</v>
          </cell>
          <cell r="D150" t="str">
            <v>0.01</v>
          </cell>
          <cell r="E150" t="str">
            <v>0.17</v>
          </cell>
          <cell r="F150" t="str">
            <v>0.18</v>
          </cell>
        </row>
        <row r="151">
          <cell r="A151" t="str">
            <v>031004</v>
          </cell>
          <cell r="B151" t="str">
            <v>Remocao de pintura em  rodape, baguete ou moldura com produto quimico</v>
          </cell>
          <cell r="C151" t="str">
            <v>m</v>
          </cell>
          <cell r="D151" t="str">
            <v>0.09</v>
          </cell>
          <cell r="E151" t="str">
            <v>0.17</v>
          </cell>
          <cell r="F151" t="str">
            <v>0.26</v>
          </cell>
        </row>
        <row r="152">
          <cell r="A152" t="str">
            <v>031006</v>
          </cell>
          <cell r="B152" t="str">
            <v>Remocao de caiacao ou tinta mineral impermeavel</v>
          </cell>
          <cell r="C152" t="str">
            <v>m2</v>
          </cell>
          <cell r="D152" t="str">
            <v>0.00</v>
          </cell>
          <cell r="E152" t="str">
            <v>0.35</v>
          </cell>
          <cell r="F152" t="str">
            <v>0.35</v>
          </cell>
        </row>
        <row r="153">
          <cell r="A153" t="str">
            <v>031008</v>
          </cell>
          <cell r="B153" t="str">
            <v>Remocao de pintura em  esquadrias com produtos quimicos</v>
          </cell>
          <cell r="C153" t="str">
            <v>m2</v>
          </cell>
          <cell r="D153" t="str">
            <v>0.47</v>
          </cell>
          <cell r="E153" t="str">
            <v>1.47</v>
          </cell>
          <cell r="F153" t="str">
            <v>1.94</v>
          </cell>
        </row>
        <row r="154">
          <cell r="A154" t="str">
            <v>031010</v>
          </cell>
          <cell r="B154" t="str">
            <v>Remocao de pintura em  esquadrias com lixamento</v>
          </cell>
          <cell r="C154" t="str">
            <v>m2</v>
          </cell>
          <cell r="D154" t="str">
            <v>0.07</v>
          </cell>
          <cell r="E154" t="str">
            <v>1.10</v>
          </cell>
          <cell r="F154" t="str">
            <v>1.17</v>
          </cell>
        </row>
        <row r="155">
          <cell r="A155" t="str">
            <v>031012</v>
          </cell>
          <cell r="B155" t="str">
            <v>Remocao de pintura em  massa com produtos quimicos</v>
          </cell>
          <cell r="C155" t="str">
            <v>m2</v>
          </cell>
          <cell r="D155" t="str">
            <v>0.47</v>
          </cell>
          <cell r="E155" t="str">
            <v>1.10</v>
          </cell>
          <cell r="F155" t="str">
            <v>1.57</v>
          </cell>
        </row>
        <row r="156">
          <cell r="A156" t="str">
            <v>031014</v>
          </cell>
          <cell r="B156" t="str">
            <v>Remocao de pintura em  massa com lixamento</v>
          </cell>
          <cell r="C156" t="str">
            <v>m2</v>
          </cell>
          <cell r="D156" t="str">
            <v>0.07</v>
          </cell>
          <cell r="E156" t="str">
            <v>0.72</v>
          </cell>
          <cell r="F156" t="str">
            <v>0.79</v>
          </cell>
        </row>
        <row r="157">
          <cell r="A157" t="str">
            <v>031016</v>
          </cell>
          <cell r="B157" t="str">
            <v>Remocao de pintura em  estrutura metalica com jateamento</v>
          </cell>
          <cell r="C157" t="str">
            <v>m2</v>
          </cell>
          <cell r="D157" t="str">
            <v>11.77</v>
          </cell>
          <cell r="E157" t="str">
            <v>0.00</v>
          </cell>
          <cell r="F157" t="str">
            <v>11.77</v>
          </cell>
        </row>
        <row r="158">
          <cell r="A158" t="str">
            <v>031018</v>
          </cell>
          <cell r="B158" t="str">
            <v>Remocao de pintura em  paredes com jateamento</v>
          </cell>
          <cell r="C158" t="str">
            <v>m2</v>
          </cell>
          <cell r="D158" t="str">
            <v>8.91</v>
          </cell>
          <cell r="E158" t="str">
            <v>0.00</v>
          </cell>
          <cell r="F158" t="str">
            <v>8.91</v>
          </cell>
        </row>
        <row r="159">
          <cell r="A159" t="str">
            <v>040000</v>
          </cell>
          <cell r="B159" t="str">
            <v>Retirada com provavel reaproveitamento</v>
          </cell>
        </row>
        <row r="160">
          <cell r="A160" t="str">
            <v>040100</v>
          </cell>
          <cell r="B160" t="str">
            <v>Retirada de fechamento e elemento divisor</v>
          </cell>
        </row>
        <row r="161">
          <cell r="A161" t="str">
            <v>040102</v>
          </cell>
          <cell r="B161" t="str">
            <v>Retirada divisoria em  placa de madeira ou F'C' entarugada</v>
          </cell>
          <cell r="C161" t="str">
            <v>m2</v>
          </cell>
          <cell r="D161" t="str">
            <v>0.00</v>
          </cell>
          <cell r="E161" t="str">
            <v>5.42</v>
          </cell>
          <cell r="F161" t="str">
            <v>5.42</v>
          </cell>
        </row>
        <row r="162">
          <cell r="A162" t="str">
            <v>040104</v>
          </cell>
          <cell r="B162" t="str">
            <v>Retirada divisoria em  placa de madeira ou F'C' c/montante metalico</v>
          </cell>
          <cell r="C162" t="str">
            <v>m2</v>
          </cell>
          <cell r="D162" t="str">
            <v>0.00</v>
          </cell>
          <cell r="E162" t="str">
            <v>4.70</v>
          </cell>
          <cell r="F162" t="str">
            <v>4.70</v>
          </cell>
        </row>
        <row r="163">
          <cell r="A163" t="str">
            <v>040106</v>
          </cell>
          <cell r="B163" t="str">
            <v>Retirada divisoria em  placa de concreto, granito, granilite ou marmore</v>
          </cell>
          <cell r="C163" t="str">
            <v>m2</v>
          </cell>
          <cell r="D163" t="str">
            <v>0.00</v>
          </cell>
          <cell r="E163" t="str">
            <v>2.82</v>
          </cell>
          <cell r="F163" t="str">
            <v>2.82</v>
          </cell>
        </row>
        <row r="164">
          <cell r="A164" t="str">
            <v>040200</v>
          </cell>
          <cell r="B164" t="str">
            <v>Retirada de elementos de estrutura (concr., ferro, alum. e madeira)</v>
          </cell>
        </row>
        <row r="165">
          <cell r="A165" t="str">
            <v>040202</v>
          </cell>
          <cell r="B165" t="str">
            <v>Retirada de pecas lineares em madeira com secao ate a 60 cm2</v>
          </cell>
          <cell r="C165" t="str">
            <v>m</v>
          </cell>
          <cell r="D165" t="str">
            <v>0.00</v>
          </cell>
          <cell r="E165" t="str">
            <v>0.15</v>
          </cell>
          <cell r="F165" t="str">
            <v>0.15</v>
          </cell>
        </row>
        <row r="166">
          <cell r="A166" t="str">
            <v>040203</v>
          </cell>
          <cell r="B166" t="str">
            <v>Retirada de pecas lineares em madeira com secao superior a 60 cm2</v>
          </cell>
          <cell r="C166" t="str">
            <v>m</v>
          </cell>
          <cell r="D166" t="str">
            <v>0.00</v>
          </cell>
          <cell r="E166" t="str">
            <v>0.64</v>
          </cell>
          <cell r="F166" t="str">
            <v>0.64</v>
          </cell>
        </row>
        <row r="167">
          <cell r="A167" t="str">
            <v>040204</v>
          </cell>
          <cell r="B167" t="str">
            <v>Retirada estrutura em  madeira tesoura em  laje - telhas de barro</v>
          </cell>
          <cell r="C167" t="str">
            <v>m2</v>
          </cell>
          <cell r="D167" t="str">
            <v>0.00</v>
          </cell>
          <cell r="E167" t="str">
            <v>3.90</v>
          </cell>
          <cell r="F167" t="str">
            <v>3.90</v>
          </cell>
        </row>
        <row r="168">
          <cell r="A168" t="str">
            <v>040206</v>
          </cell>
          <cell r="B168" t="str">
            <v>Retirada estrutura em  madeira tesoura em  vao livre - telhas de barro</v>
          </cell>
          <cell r="C168" t="str">
            <v>m2</v>
          </cell>
          <cell r="D168" t="str">
            <v>0.00</v>
          </cell>
          <cell r="E168" t="str">
            <v>5.53</v>
          </cell>
          <cell r="F168" t="str">
            <v>5.53</v>
          </cell>
        </row>
        <row r="169">
          <cell r="A169" t="str">
            <v>040208</v>
          </cell>
          <cell r="B169" t="str">
            <v>Retirada estrutura em  madeira tesoura em  laje - telhas perfil qualquer</v>
          </cell>
          <cell r="C169" t="str">
            <v>m2</v>
          </cell>
          <cell r="D169" t="str">
            <v>0.00</v>
          </cell>
          <cell r="E169" t="str">
            <v>2.58</v>
          </cell>
          <cell r="F169" t="str">
            <v>2.58</v>
          </cell>
        </row>
        <row r="170">
          <cell r="A170" t="str">
            <v>040210</v>
          </cell>
          <cell r="B170" t="str">
            <v>Retirada estrutura em  madeira tesoura em  vao livre - telhas perfil qualquer</v>
          </cell>
          <cell r="C170" t="str">
            <v>m2</v>
          </cell>
          <cell r="D170" t="str">
            <v>0.00</v>
          </cell>
          <cell r="E170" t="str">
            <v>4.21</v>
          </cell>
          <cell r="F170" t="str">
            <v>4.21</v>
          </cell>
        </row>
        <row r="171">
          <cell r="A171" t="str">
            <v>040300</v>
          </cell>
          <cell r="B171" t="str">
            <v>Retirada de telhamento e protecao</v>
          </cell>
        </row>
        <row r="172">
          <cell r="A172" t="str">
            <v>040302</v>
          </cell>
          <cell r="B172" t="str">
            <v>Retirada telhamento em  barro</v>
          </cell>
          <cell r="C172" t="str">
            <v>m2</v>
          </cell>
          <cell r="D172" t="str">
            <v>0.00</v>
          </cell>
          <cell r="E172" t="str">
            <v>2.31</v>
          </cell>
          <cell r="F172" t="str">
            <v>2.31</v>
          </cell>
        </row>
        <row r="173">
          <cell r="A173" t="str">
            <v>040304</v>
          </cell>
          <cell r="B173" t="str">
            <v>Retirada telhamento perfil qquer</v>
          </cell>
          <cell r="C173" t="str">
            <v>m2</v>
          </cell>
          <cell r="D173" t="str">
            <v>0.00</v>
          </cell>
          <cell r="E173" t="str">
            <v>1.14</v>
          </cell>
          <cell r="F173" t="str">
            <v>1.14</v>
          </cell>
        </row>
        <row r="174">
          <cell r="A174" t="str">
            <v>040306</v>
          </cell>
          <cell r="B174" t="str">
            <v>Retirada cumeeira ou espigoes em  barro</v>
          </cell>
          <cell r="C174" t="str">
            <v>m</v>
          </cell>
          <cell r="D174" t="str">
            <v>0.00</v>
          </cell>
          <cell r="E174" t="str">
            <v>0.86</v>
          </cell>
          <cell r="F174" t="str">
            <v>0.86</v>
          </cell>
        </row>
        <row r="175">
          <cell r="A175" t="str">
            <v>040308</v>
          </cell>
          <cell r="B175" t="str">
            <v>Retirada cumeeira, espigao ou rufo perfil qquer</v>
          </cell>
          <cell r="C175" t="str">
            <v>m</v>
          </cell>
          <cell r="D175" t="str">
            <v>0.00</v>
          </cell>
          <cell r="E175" t="str">
            <v>1.45</v>
          </cell>
          <cell r="F175" t="str">
            <v>1.45</v>
          </cell>
        </row>
        <row r="176">
          <cell r="A176" t="str">
            <v>040400</v>
          </cell>
          <cell r="B176" t="str">
            <v>Retirada de revestimento em  pedra</v>
          </cell>
        </row>
        <row r="177">
          <cell r="A177" t="str">
            <v>040402</v>
          </cell>
          <cell r="B177" t="str">
            <v>Retirada piso em  pedra, granito ou marmore</v>
          </cell>
          <cell r="C177" t="str">
            <v>m2</v>
          </cell>
          <cell r="D177" t="str">
            <v>0.00</v>
          </cell>
          <cell r="E177" t="str">
            <v>3.77</v>
          </cell>
          <cell r="F177" t="str">
            <v>3.77</v>
          </cell>
        </row>
        <row r="178">
          <cell r="A178" t="str">
            <v>040404</v>
          </cell>
          <cell r="B178" t="str">
            <v>Retirada degrau e espelho em  pedra, granito ou marmore</v>
          </cell>
          <cell r="C178" t="str">
            <v>m</v>
          </cell>
          <cell r="D178" t="str">
            <v>0.00</v>
          </cell>
          <cell r="E178" t="str">
            <v>2.91</v>
          </cell>
          <cell r="F178" t="str">
            <v>2.91</v>
          </cell>
        </row>
        <row r="179">
          <cell r="A179" t="str">
            <v>040406</v>
          </cell>
          <cell r="B179" t="str">
            <v>Retirada rodape em  pedra, granito ou marmore</v>
          </cell>
          <cell r="C179" t="str">
            <v>m</v>
          </cell>
          <cell r="D179" t="str">
            <v>0.00</v>
          </cell>
          <cell r="E179" t="str">
            <v>2.31</v>
          </cell>
          <cell r="F179" t="str">
            <v>2.31</v>
          </cell>
        </row>
        <row r="180">
          <cell r="A180" t="str">
            <v>040500</v>
          </cell>
          <cell r="B180" t="str">
            <v>Retirada de revestimento em  madeira</v>
          </cell>
        </row>
        <row r="181">
          <cell r="A181" t="str">
            <v>040502</v>
          </cell>
          <cell r="B181" t="str">
            <v>Retirada piso em  tacos de madeira</v>
          </cell>
          <cell r="C181" t="str">
            <v>m2</v>
          </cell>
          <cell r="D181" t="str">
            <v>0.00</v>
          </cell>
          <cell r="E181" t="str">
            <v>1.74</v>
          </cell>
          <cell r="F181" t="str">
            <v>1.74</v>
          </cell>
        </row>
        <row r="182">
          <cell r="A182" t="str">
            <v>040504</v>
          </cell>
          <cell r="B182" t="str">
            <v>Retirada soalho somente o tablado</v>
          </cell>
          <cell r="C182" t="str">
            <v>m2</v>
          </cell>
          <cell r="D182" t="str">
            <v>0.00</v>
          </cell>
          <cell r="E182" t="str">
            <v>2.27</v>
          </cell>
          <cell r="F182" t="str">
            <v>2.27</v>
          </cell>
        </row>
        <row r="183">
          <cell r="A183" t="str">
            <v>040506</v>
          </cell>
          <cell r="B183" t="str">
            <v>Retirada soalho inclusive vigamento</v>
          </cell>
          <cell r="C183" t="str">
            <v>m2</v>
          </cell>
          <cell r="D183" t="str">
            <v>0.00</v>
          </cell>
          <cell r="E183" t="str">
            <v>3.90</v>
          </cell>
          <cell r="F183" t="str">
            <v>3.90</v>
          </cell>
        </row>
        <row r="184">
          <cell r="A184" t="str">
            <v>040508</v>
          </cell>
          <cell r="B184" t="str">
            <v>Retirada degrau e espelho em  madeira</v>
          </cell>
          <cell r="C184" t="str">
            <v>m</v>
          </cell>
          <cell r="D184" t="str">
            <v>0.00</v>
          </cell>
          <cell r="E184" t="str">
            <v>1.94</v>
          </cell>
          <cell r="F184" t="str">
            <v>1.94</v>
          </cell>
        </row>
        <row r="185">
          <cell r="A185" t="str">
            <v>040510</v>
          </cell>
          <cell r="B185" t="str">
            <v>Retirada rodape inclusive cordao em madeira</v>
          </cell>
          <cell r="C185" t="str">
            <v>m</v>
          </cell>
          <cell r="D185" t="str">
            <v>0.00</v>
          </cell>
          <cell r="E185" t="str">
            <v>0.41</v>
          </cell>
          <cell r="F185" t="str">
            <v>0.41</v>
          </cell>
        </row>
        <row r="186">
          <cell r="A186" t="str">
            <v>040600</v>
          </cell>
          <cell r="B186" t="str">
            <v>Retirada de revestimento sintetico</v>
          </cell>
        </row>
        <row r="187">
          <cell r="A187" t="str">
            <v>040602</v>
          </cell>
          <cell r="B187" t="str">
            <v>Retirada piso em  material sintetico assentado a cola</v>
          </cell>
          <cell r="C187" t="str">
            <v>m2</v>
          </cell>
          <cell r="D187" t="str">
            <v>0.00</v>
          </cell>
          <cell r="E187" t="str">
            <v>0.64</v>
          </cell>
          <cell r="F187" t="str">
            <v>0.64</v>
          </cell>
        </row>
        <row r="188">
          <cell r="A188" t="str">
            <v>040604</v>
          </cell>
          <cell r="B188" t="str">
            <v>Retirada degrau e espelho em  material sintetico assentado a cola</v>
          </cell>
          <cell r="C188" t="str">
            <v>m</v>
          </cell>
          <cell r="D188" t="str">
            <v>0.00</v>
          </cell>
          <cell r="E188" t="str">
            <v>0.57</v>
          </cell>
          <cell r="F188" t="str">
            <v>0.57</v>
          </cell>
        </row>
        <row r="189">
          <cell r="A189" t="str">
            <v>040606</v>
          </cell>
          <cell r="B189" t="str">
            <v>Retirada rodape inclusive cordao em material sintetico</v>
          </cell>
          <cell r="C189" t="str">
            <v>m</v>
          </cell>
          <cell r="D189" t="str">
            <v>0.00</v>
          </cell>
          <cell r="E189" t="str">
            <v>0.13</v>
          </cell>
          <cell r="F189" t="str">
            <v>0.13</v>
          </cell>
        </row>
        <row r="190">
          <cell r="A190">
            <v>40700</v>
          </cell>
          <cell r="B190" t="str">
            <v>Retirada de forro, brises e fachadas</v>
          </cell>
        </row>
        <row r="191">
          <cell r="A191" t="str">
            <v>040702</v>
          </cell>
          <cell r="B191" t="str">
            <v xml:space="preserve">Retirada forro qquer em placas ou tiras fixado </v>
          </cell>
          <cell r="C191" t="str">
            <v>m2</v>
          </cell>
          <cell r="D191" t="str">
            <v>0.00</v>
          </cell>
          <cell r="E191" t="str">
            <v>1.78</v>
          </cell>
          <cell r="F191" t="str">
            <v>1.78</v>
          </cell>
        </row>
        <row r="192">
          <cell r="A192" t="str">
            <v>040704</v>
          </cell>
          <cell r="B192" t="str">
            <v>Retirada forro qquer em placas ou tiras apoiado</v>
          </cell>
          <cell r="C192" t="str">
            <v>m2</v>
          </cell>
          <cell r="D192" t="str">
            <v>0.00</v>
          </cell>
          <cell r="E192" t="str">
            <v>0.94</v>
          </cell>
          <cell r="F192" t="str">
            <v>0.94</v>
          </cell>
        </row>
        <row r="193">
          <cell r="A193" t="str">
            <v>040706</v>
          </cell>
          <cell r="B193" t="str">
            <v>Retirada sistema de fixacao/entarugamento de forro</v>
          </cell>
          <cell r="C193" t="str">
            <v>m2</v>
          </cell>
          <cell r="D193" t="str">
            <v>0.00</v>
          </cell>
          <cell r="E193" t="str">
            <v>0.72</v>
          </cell>
          <cell r="F193" t="str">
            <v>0.72</v>
          </cell>
        </row>
        <row r="194">
          <cell r="A194" t="str">
            <v>040800</v>
          </cell>
          <cell r="B194" t="str">
            <v>Retirada de esquadria e elemento de madeira</v>
          </cell>
        </row>
        <row r="195">
          <cell r="A195" t="str">
            <v>040802</v>
          </cell>
          <cell r="B195" t="str">
            <v>Retirada folha de esquadria em  madeira</v>
          </cell>
          <cell r="C195" t="str">
            <v>un</v>
          </cell>
          <cell r="D195" t="str">
            <v>0.00</v>
          </cell>
          <cell r="E195" t="str">
            <v>3.26</v>
          </cell>
          <cell r="F195" t="str">
            <v>3.26</v>
          </cell>
        </row>
        <row r="196">
          <cell r="A196" t="str">
            <v>040804</v>
          </cell>
          <cell r="B196" t="str">
            <v>Retirada guarnicao, moldura e pecas lineares em  madeira, fixadas</v>
          </cell>
          <cell r="C196" t="str">
            <v>m</v>
          </cell>
          <cell r="D196" t="str">
            <v>0.00</v>
          </cell>
          <cell r="E196" t="str">
            <v>0.24</v>
          </cell>
          <cell r="F196" t="str">
            <v>0.24</v>
          </cell>
        </row>
        <row r="197">
          <cell r="A197" t="str">
            <v>040806</v>
          </cell>
          <cell r="B197" t="str">
            <v>Retirada batente com guarnicao e pecas lineares em  madeira, chumbada</v>
          </cell>
          <cell r="C197" t="str">
            <v>m</v>
          </cell>
          <cell r="D197" t="str">
            <v>0.00</v>
          </cell>
          <cell r="E197" t="str">
            <v>1.92</v>
          </cell>
          <cell r="F197" t="str">
            <v>1.92</v>
          </cell>
        </row>
        <row r="198">
          <cell r="A198" t="str">
            <v>040808</v>
          </cell>
          <cell r="B198" t="str">
            <v>Retirada elemento de madeira e sistema de fixacao tipo quadro, lousa e etc..</v>
          </cell>
          <cell r="C198" t="str">
            <v>m2</v>
          </cell>
          <cell r="D198" t="str">
            <v>0.00</v>
          </cell>
          <cell r="E198" t="str">
            <v>0.86</v>
          </cell>
          <cell r="F198" t="str">
            <v>0.86</v>
          </cell>
        </row>
        <row r="199">
          <cell r="A199" t="str">
            <v>040900</v>
          </cell>
          <cell r="B199" t="str">
            <v>Retirada de esquadria e elemento de ferro e aluminio</v>
          </cell>
        </row>
        <row r="200">
          <cell r="A200" t="str">
            <v>040902</v>
          </cell>
          <cell r="B200" t="str">
            <v>Retirada esquadria metalica em  geral</v>
          </cell>
          <cell r="C200" t="str">
            <v>m2</v>
          </cell>
          <cell r="D200" t="str">
            <v>0.00</v>
          </cell>
          <cell r="E200" t="str">
            <v>4.50</v>
          </cell>
          <cell r="F200" t="str">
            <v>4.50</v>
          </cell>
        </row>
        <row r="201">
          <cell r="A201" t="str">
            <v>040904</v>
          </cell>
          <cell r="B201" t="str">
            <v>Retirada folha de esquadria metalica</v>
          </cell>
          <cell r="C201" t="str">
            <v>un</v>
          </cell>
          <cell r="D201" t="str">
            <v>0.00</v>
          </cell>
          <cell r="E201" t="str">
            <v>3.39</v>
          </cell>
          <cell r="F201" t="str">
            <v>3.39</v>
          </cell>
        </row>
        <row r="202">
          <cell r="A202" t="str">
            <v>040906</v>
          </cell>
          <cell r="B202" t="str">
            <v>Retirada batente, corrimao ou pecas lineares metalica, chumbada</v>
          </cell>
          <cell r="C202" t="str">
            <v>m</v>
          </cell>
          <cell r="D202" t="str">
            <v>0.00</v>
          </cell>
          <cell r="E202" t="str">
            <v>1.52</v>
          </cell>
          <cell r="F202" t="str">
            <v>1.52</v>
          </cell>
        </row>
        <row r="203">
          <cell r="A203" t="str">
            <v>040908</v>
          </cell>
          <cell r="B203" t="str">
            <v>Retirada batente, corrimao ou pecas lineares metalica, fixadas</v>
          </cell>
          <cell r="C203" t="str">
            <v>m</v>
          </cell>
          <cell r="D203" t="str">
            <v>0.00</v>
          </cell>
          <cell r="E203" t="str">
            <v>1.05</v>
          </cell>
          <cell r="F203" t="str">
            <v>1.05</v>
          </cell>
        </row>
        <row r="204">
          <cell r="A204" t="str">
            <v>040910</v>
          </cell>
          <cell r="B204" t="str">
            <v>Retirada guarda-corpo ou gradil em  geral</v>
          </cell>
          <cell r="C204" t="str">
            <v>m2</v>
          </cell>
          <cell r="D204" t="str">
            <v>0.00</v>
          </cell>
          <cell r="E204" t="str">
            <v>4.50</v>
          </cell>
          <cell r="F204" t="str">
            <v>4.50</v>
          </cell>
        </row>
        <row r="205">
          <cell r="A205" t="str">
            <v>040912</v>
          </cell>
          <cell r="B205" t="str">
            <v>Retirada escada de marinheiro com ou sem guarda-corpo</v>
          </cell>
          <cell r="C205" t="str">
            <v>m</v>
          </cell>
          <cell r="D205" t="str">
            <v>0.00</v>
          </cell>
          <cell r="E205" t="str">
            <v>5.14</v>
          </cell>
          <cell r="F205" t="str">
            <v>5.14</v>
          </cell>
        </row>
        <row r="206">
          <cell r="A206" t="str">
            <v>040914</v>
          </cell>
          <cell r="B206" t="str">
            <v>Retirada poste ou sistema de sustentacao para alambrado ou fechamento</v>
          </cell>
          <cell r="C206" t="str">
            <v>un</v>
          </cell>
          <cell r="D206" t="str">
            <v>0.00</v>
          </cell>
          <cell r="E206" t="str">
            <v>3.77</v>
          </cell>
          <cell r="F206" t="str">
            <v>3.77</v>
          </cell>
        </row>
        <row r="207">
          <cell r="A207" t="str">
            <v>040916</v>
          </cell>
          <cell r="B207" t="str">
            <v>Retirada entelamento metalico em  geral</v>
          </cell>
          <cell r="C207" t="str">
            <v>m2</v>
          </cell>
          <cell r="D207" t="str">
            <v>0.00</v>
          </cell>
          <cell r="E207" t="str">
            <v>0.59</v>
          </cell>
          <cell r="F207" t="str">
            <v>0.59</v>
          </cell>
        </row>
        <row r="208">
          <cell r="A208" t="str">
            <v>041000</v>
          </cell>
          <cell r="B208" t="str">
            <v>Retirada de ferragens e acessorios para esquadrias</v>
          </cell>
        </row>
        <row r="209">
          <cell r="A209" t="str">
            <v>041002</v>
          </cell>
          <cell r="B209" t="str">
            <v>Retirada fechadura ou fecho de embutir</v>
          </cell>
          <cell r="C209" t="str">
            <v>un</v>
          </cell>
          <cell r="D209" t="str">
            <v>0.00</v>
          </cell>
          <cell r="E209" t="str">
            <v>1.80</v>
          </cell>
          <cell r="F209" t="str">
            <v>1.80</v>
          </cell>
        </row>
        <row r="210">
          <cell r="A210" t="str">
            <v>041004</v>
          </cell>
          <cell r="B210" t="str">
            <v>Retirada fechadura ou fecho de sobrepor</v>
          </cell>
          <cell r="C210" t="str">
            <v>un</v>
          </cell>
          <cell r="D210" t="str">
            <v>0.00</v>
          </cell>
          <cell r="E210" t="str">
            <v>0.70</v>
          </cell>
          <cell r="F210" t="str">
            <v>0.70</v>
          </cell>
        </row>
        <row r="211">
          <cell r="A211" t="str">
            <v>041006</v>
          </cell>
          <cell r="B211" t="str">
            <v>Retirada dobradica</v>
          </cell>
          <cell r="C211" t="str">
            <v>un</v>
          </cell>
          <cell r="D211" t="str">
            <v>0.00</v>
          </cell>
          <cell r="E211" t="str">
            <v>0.35</v>
          </cell>
          <cell r="F211" t="str">
            <v>0.35</v>
          </cell>
        </row>
        <row r="212">
          <cell r="A212" t="str">
            <v>041008</v>
          </cell>
          <cell r="B212" t="str">
            <v>Retirada peca acessorio/complementar em  geral de esquadria</v>
          </cell>
          <cell r="C212" t="str">
            <v>un</v>
          </cell>
          <cell r="D212" t="str">
            <v>0.00</v>
          </cell>
          <cell r="E212" t="str">
            <v>2.31</v>
          </cell>
          <cell r="F212" t="str">
            <v>2.31</v>
          </cell>
        </row>
        <row r="213">
          <cell r="A213" t="str">
            <v>041100</v>
          </cell>
          <cell r="B213" t="str">
            <v>Retirada de aparelhos, metais sanitarios e registro</v>
          </cell>
        </row>
        <row r="214">
          <cell r="A214" t="str">
            <v>041102</v>
          </cell>
          <cell r="B214" t="str">
            <v>Retirada aparelho sanitario incluindo acessorios</v>
          </cell>
          <cell r="C214" t="str">
            <v>un</v>
          </cell>
          <cell r="D214" t="str">
            <v>0.00</v>
          </cell>
          <cell r="E214" t="str">
            <v>5.84</v>
          </cell>
          <cell r="F214" t="str">
            <v>5.84</v>
          </cell>
        </row>
        <row r="215">
          <cell r="A215" t="str">
            <v>041104</v>
          </cell>
          <cell r="B215" t="str">
            <v>Retirada complemento sanitario chumbado, papeleiras e etc.</v>
          </cell>
          <cell r="C215" t="str">
            <v>un</v>
          </cell>
          <cell r="D215" t="str">
            <v>0.00</v>
          </cell>
          <cell r="E215" t="str">
            <v>2.11</v>
          </cell>
          <cell r="F215" t="str">
            <v>2.11</v>
          </cell>
        </row>
        <row r="216">
          <cell r="A216" t="str">
            <v>041106</v>
          </cell>
          <cell r="B216" t="str">
            <v>Retirada complemento sanitario fixado ou de sobrepor, porta-papel e etc.</v>
          </cell>
          <cell r="C216" t="str">
            <v>un</v>
          </cell>
          <cell r="D216" t="str">
            <v>0.00</v>
          </cell>
          <cell r="E216" t="str">
            <v>0.88</v>
          </cell>
          <cell r="F216" t="str">
            <v>0.88</v>
          </cell>
        </row>
        <row r="217">
          <cell r="A217" t="str">
            <v>041108</v>
          </cell>
          <cell r="B217" t="str">
            <v>Retirada registro ou valvula embutido</v>
          </cell>
          <cell r="C217" t="str">
            <v>un</v>
          </cell>
          <cell r="D217" t="str">
            <v>0.00</v>
          </cell>
          <cell r="E217" t="str">
            <v>15.42</v>
          </cell>
          <cell r="F217" t="str">
            <v>15.42</v>
          </cell>
        </row>
        <row r="218">
          <cell r="A218" t="str">
            <v>041110</v>
          </cell>
          <cell r="B218" t="str">
            <v>Retirada registro ou valvula aparente</v>
          </cell>
          <cell r="C218" t="str">
            <v>un</v>
          </cell>
          <cell r="D218" t="str">
            <v>0.00</v>
          </cell>
          <cell r="E218" t="str">
            <v>4.28</v>
          </cell>
          <cell r="F218" t="str">
            <v>4.28</v>
          </cell>
        </row>
        <row r="219">
          <cell r="A219" t="str">
            <v>041112</v>
          </cell>
          <cell r="B219" t="str">
            <v>Retirada torneira ou chuveiro</v>
          </cell>
          <cell r="C219" t="str">
            <v>un</v>
          </cell>
          <cell r="D219" t="str">
            <v>0.00</v>
          </cell>
          <cell r="E219" t="str">
            <v>1.01</v>
          </cell>
          <cell r="F219" t="str">
            <v>1.01</v>
          </cell>
        </row>
        <row r="220">
          <cell r="A220" t="str">
            <v>041114</v>
          </cell>
          <cell r="B220" t="str">
            <v>Retirada sifao ou metais sanitarios diversos</v>
          </cell>
          <cell r="C220" t="str">
            <v>un</v>
          </cell>
          <cell r="D220" t="str">
            <v>0.00</v>
          </cell>
          <cell r="E220" t="str">
            <v>1.54</v>
          </cell>
          <cell r="F220" t="str">
            <v>1.54</v>
          </cell>
        </row>
        <row r="221">
          <cell r="A221" t="str">
            <v>041116</v>
          </cell>
          <cell r="B221" t="str">
            <v>Retirada caixa de descarga de sobrepor ou acoplada</v>
          </cell>
          <cell r="C221" t="str">
            <v>un</v>
          </cell>
          <cell r="D221" t="str">
            <v>0.00</v>
          </cell>
          <cell r="E221" t="str">
            <v>2.95</v>
          </cell>
          <cell r="F221" t="str">
            <v>2.95</v>
          </cell>
        </row>
        <row r="222">
          <cell r="A222" t="str">
            <v>041200</v>
          </cell>
          <cell r="B222" t="str">
            <v>Retirada aparelhos eletrico e hidraulico</v>
          </cell>
        </row>
        <row r="223">
          <cell r="A223" t="str">
            <v>041202</v>
          </cell>
          <cell r="B223" t="str">
            <v>Retirada conjunto de motor-bomba</v>
          </cell>
          <cell r="C223" t="str">
            <v>un</v>
          </cell>
          <cell r="D223" t="str">
            <v>0.00</v>
          </cell>
          <cell r="E223" t="str">
            <v>12.57</v>
          </cell>
          <cell r="F223" t="str">
            <v>12.57</v>
          </cell>
        </row>
        <row r="224">
          <cell r="A224" t="str">
            <v>041204</v>
          </cell>
          <cell r="B224" t="str">
            <v>Retirada motor de bomba de recalque</v>
          </cell>
          <cell r="C224" t="str">
            <v>un</v>
          </cell>
          <cell r="D224" t="str">
            <v>0.00</v>
          </cell>
          <cell r="E224" t="str">
            <v>10.13</v>
          </cell>
          <cell r="F224" t="str">
            <v>10.13</v>
          </cell>
        </row>
        <row r="225">
          <cell r="A225" t="str">
            <v>041300</v>
          </cell>
          <cell r="B225" t="str">
            <v>Retirada de impermeabilizacao e afins</v>
          </cell>
        </row>
        <row r="226">
          <cell r="A226" t="str">
            <v>041302</v>
          </cell>
          <cell r="B226" t="str">
            <v>Retirada isolamento termico com material monolitico</v>
          </cell>
          <cell r="C226" t="str">
            <v>m2</v>
          </cell>
          <cell r="D226" t="str">
            <v>0.00</v>
          </cell>
          <cell r="E226" t="str">
            <v>0.86</v>
          </cell>
          <cell r="F226" t="str">
            <v>0.86</v>
          </cell>
        </row>
        <row r="227">
          <cell r="A227" t="str">
            <v>041304</v>
          </cell>
          <cell r="B227" t="str">
            <v>Retirada isolamento termico com material a granel</v>
          </cell>
          <cell r="C227" t="str">
            <v>m2</v>
          </cell>
          <cell r="D227" t="str">
            <v>0.00</v>
          </cell>
          <cell r="E227" t="str">
            <v>0.28</v>
          </cell>
          <cell r="F227" t="str">
            <v>0.28</v>
          </cell>
        </row>
        <row r="228">
          <cell r="A228" t="str">
            <v>041306</v>
          </cell>
          <cell r="B228" t="str">
            <v>Retirada isolamento termico com material em  panos</v>
          </cell>
          <cell r="C228" t="str">
            <v>m2</v>
          </cell>
          <cell r="D228" t="str">
            <v>0.00</v>
          </cell>
          <cell r="E228" t="str">
            <v>0.13</v>
          </cell>
          <cell r="F228" t="str">
            <v>0.13</v>
          </cell>
        </row>
        <row r="229">
          <cell r="A229" t="str">
            <v>041400</v>
          </cell>
          <cell r="B229" t="str">
            <v>Retirada de vidro</v>
          </cell>
        </row>
        <row r="230">
          <cell r="A230" t="str">
            <v>041402</v>
          </cell>
          <cell r="B230" t="str">
            <v>Retirada vidro ou espelho com raspagem da massa ou retirada de baguete</v>
          </cell>
          <cell r="C230" t="str">
            <v>m2</v>
          </cell>
          <cell r="D230" t="str">
            <v>0.00</v>
          </cell>
          <cell r="E230" t="str">
            <v>1.85</v>
          </cell>
          <cell r="F230" t="str">
            <v>1.85</v>
          </cell>
        </row>
        <row r="231">
          <cell r="A231" t="str">
            <v>041404</v>
          </cell>
          <cell r="B231" t="str">
            <v>Retirada esquadria em  vidro</v>
          </cell>
          <cell r="C231" t="str">
            <v>m2</v>
          </cell>
          <cell r="D231" t="str">
            <v>0.00</v>
          </cell>
          <cell r="E231" t="str">
            <v>6.44</v>
          </cell>
          <cell r="F231" t="str">
            <v>6.44</v>
          </cell>
        </row>
        <row r="232">
          <cell r="A232" t="str">
            <v>041700</v>
          </cell>
          <cell r="B232" t="str">
            <v>Retirada em  instalacao eletrica - letra A ate B</v>
          </cell>
        </row>
        <row r="233">
          <cell r="A233" t="str">
            <v>041702</v>
          </cell>
          <cell r="B233" t="str">
            <v>Remocao aparelho de iluminacao ou projetor fixo em  teto, piso ou parede</v>
          </cell>
          <cell r="C233" t="str">
            <v>un</v>
          </cell>
          <cell r="D233" t="str">
            <v>0.00</v>
          </cell>
          <cell r="E233" t="str">
            <v>2.67</v>
          </cell>
          <cell r="F233" t="str">
            <v>2.67</v>
          </cell>
        </row>
        <row r="234">
          <cell r="A234" t="str">
            <v>041704</v>
          </cell>
          <cell r="B234" t="str">
            <v>Remocao aparelho de iluminacao ou projetor fixo em  poste ou braco</v>
          </cell>
          <cell r="C234" t="str">
            <v>un</v>
          </cell>
          <cell r="D234" t="str">
            <v>0.00</v>
          </cell>
          <cell r="E234" t="str">
            <v>10.13</v>
          </cell>
          <cell r="F234" t="str">
            <v>10.13</v>
          </cell>
        </row>
        <row r="235">
          <cell r="A235" t="str">
            <v>041706</v>
          </cell>
          <cell r="B235" t="str">
            <v>Remocao armacao tipo braquet</v>
          </cell>
          <cell r="C235" t="str">
            <v>un</v>
          </cell>
          <cell r="D235" t="str">
            <v>0.00</v>
          </cell>
          <cell r="E235" t="str">
            <v>3.37</v>
          </cell>
          <cell r="F235" t="str">
            <v>3.37</v>
          </cell>
        </row>
        <row r="236">
          <cell r="A236" t="str">
            <v>041708</v>
          </cell>
          <cell r="B236" t="str">
            <v>Remocao barramento de cobre</v>
          </cell>
          <cell r="C236" t="str">
            <v>m</v>
          </cell>
          <cell r="D236" t="str">
            <v>0.00</v>
          </cell>
          <cell r="E236" t="str">
            <v>2.67</v>
          </cell>
          <cell r="F236" t="str">
            <v>2.67</v>
          </cell>
        </row>
        <row r="237">
          <cell r="A237" t="str">
            <v>041710</v>
          </cell>
          <cell r="B237" t="str">
            <v>Remocao base de disjuntor tipo QUIK-LAG</v>
          </cell>
          <cell r="C237" t="str">
            <v>un</v>
          </cell>
          <cell r="D237" t="str">
            <v>0.00</v>
          </cell>
          <cell r="E237" t="str">
            <v>0.99</v>
          </cell>
          <cell r="F237" t="str">
            <v>0.99</v>
          </cell>
        </row>
        <row r="238">
          <cell r="A238" t="str">
            <v>041712</v>
          </cell>
          <cell r="B238" t="str">
            <v>Remocao base de fusivel tipo DIAZED</v>
          </cell>
          <cell r="C238" t="str">
            <v>un</v>
          </cell>
          <cell r="D238" t="str">
            <v>0.00</v>
          </cell>
          <cell r="E238" t="str">
            <v>0.99</v>
          </cell>
          <cell r="F238" t="str">
            <v>0.99</v>
          </cell>
        </row>
        <row r="239">
          <cell r="A239" t="str">
            <v>041714</v>
          </cell>
          <cell r="B239" t="str">
            <v>Remocao base e haste de para-raios</v>
          </cell>
          <cell r="C239" t="str">
            <v>un</v>
          </cell>
          <cell r="D239" t="str">
            <v>0.00</v>
          </cell>
          <cell r="E239" t="str">
            <v>6.75</v>
          </cell>
          <cell r="F239" t="str">
            <v>6.75</v>
          </cell>
        </row>
        <row r="240">
          <cell r="A240" t="str">
            <v>041716</v>
          </cell>
          <cell r="B240" t="str">
            <v>Remocao base ou chave para fusivel NH tipo tripolar</v>
          </cell>
          <cell r="C240" t="str">
            <v>un</v>
          </cell>
          <cell r="D240" t="str">
            <v>0.00</v>
          </cell>
          <cell r="E240" t="str">
            <v>3.37</v>
          </cell>
          <cell r="F240" t="str">
            <v>3.37</v>
          </cell>
        </row>
        <row r="241">
          <cell r="A241" t="str">
            <v>041718</v>
          </cell>
          <cell r="B241" t="str">
            <v>Remocao base ou chave para fusivel NH tipo unipolar</v>
          </cell>
          <cell r="C241" t="str">
            <v>un</v>
          </cell>
          <cell r="D241" t="str">
            <v>0.00</v>
          </cell>
          <cell r="E241" t="str">
            <v>3.02</v>
          </cell>
          <cell r="F241" t="str">
            <v>3.02</v>
          </cell>
        </row>
        <row r="242">
          <cell r="A242" t="str">
            <v>041720</v>
          </cell>
          <cell r="B242" t="str">
            <v>Remocao bracadeira para passagem de cordoalha</v>
          </cell>
          <cell r="C242" t="str">
            <v>un</v>
          </cell>
          <cell r="D242" t="str">
            <v>0.00</v>
          </cell>
          <cell r="E242" t="str">
            <v>2.67</v>
          </cell>
          <cell r="F242" t="str">
            <v>2.67</v>
          </cell>
        </row>
        <row r="243">
          <cell r="A243" t="str">
            <v>041722</v>
          </cell>
          <cell r="B243" t="str">
            <v>Remocao bucha de passagem interna ou externa</v>
          </cell>
          <cell r="C243" t="str">
            <v>un</v>
          </cell>
          <cell r="D243" t="str">
            <v>0.00</v>
          </cell>
          <cell r="E243" t="str">
            <v>2.67</v>
          </cell>
          <cell r="F243" t="str">
            <v>2.67</v>
          </cell>
        </row>
        <row r="244">
          <cell r="A244" t="str">
            <v>041724</v>
          </cell>
          <cell r="B244" t="str">
            <v>Remocao bucha de passagem para neutro</v>
          </cell>
          <cell r="C244" t="str">
            <v>un</v>
          </cell>
          <cell r="D244" t="str">
            <v>0.00</v>
          </cell>
          <cell r="E244" t="str">
            <v>2.00</v>
          </cell>
          <cell r="F244" t="str">
            <v>2.00</v>
          </cell>
        </row>
        <row r="245">
          <cell r="A245" t="str">
            <v>041800</v>
          </cell>
          <cell r="B245" t="str">
            <v>Retirada em  instalacao eletrica - letra C</v>
          </cell>
        </row>
        <row r="246">
          <cell r="A246" t="str">
            <v>041802</v>
          </cell>
          <cell r="B246" t="str">
            <v>Remocao cabecote tipo CIA TELEFONICA</v>
          </cell>
          <cell r="C246" t="str">
            <v>un</v>
          </cell>
          <cell r="D246" t="str">
            <v>0.00</v>
          </cell>
          <cell r="E246" t="str">
            <v>1.67</v>
          </cell>
          <cell r="F246" t="str">
            <v>1.67</v>
          </cell>
        </row>
        <row r="247">
          <cell r="A247" t="str">
            <v>041804</v>
          </cell>
          <cell r="B247" t="str">
            <v>Remocao cabo de aco e esticadores de para-raios</v>
          </cell>
          <cell r="C247" t="str">
            <v>m</v>
          </cell>
          <cell r="D247" t="str">
            <v>0.00</v>
          </cell>
          <cell r="E247" t="str">
            <v>3.37</v>
          </cell>
          <cell r="F247" t="str">
            <v>3.37</v>
          </cell>
        </row>
        <row r="248">
          <cell r="A248" t="str">
            <v>041806</v>
          </cell>
          <cell r="B248" t="str">
            <v>Remocao caixa de entrada de energia padrao medicao indireta completa</v>
          </cell>
          <cell r="C248" t="str">
            <v>un</v>
          </cell>
          <cell r="D248" t="str">
            <v>0.00</v>
          </cell>
          <cell r="E248" t="str">
            <v>33.76</v>
          </cell>
          <cell r="F248" t="str">
            <v>33.76</v>
          </cell>
        </row>
        <row r="249">
          <cell r="A249" t="str">
            <v>041807</v>
          </cell>
          <cell r="B249" t="str">
            <v>Remocao caixa de entrada de energia padrao residencial completa</v>
          </cell>
          <cell r="C249" t="str">
            <v>un</v>
          </cell>
          <cell r="D249" t="str">
            <v>0.00</v>
          </cell>
          <cell r="E249" t="str">
            <v>27.01</v>
          </cell>
          <cell r="F249" t="str">
            <v>27.01</v>
          </cell>
        </row>
        <row r="250">
          <cell r="A250" t="str">
            <v>041808</v>
          </cell>
          <cell r="B250" t="str">
            <v>Remocao caixa de entrada telefonica completa</v>
          </cell>
          <cell r="C250" t="str">
            <v>un</v>
          </cell>
          <cell r="D250" t="str">
            <v>0.00</v>
          </cell>
          <cell r="E250" t="str">
            <v>13.50</v>
          </cell>
          <cell r="F250" t="str">
            <v>13.50</v>
          </cell>
        </row>
        <row r="251">
          <cell r="A251" t="str">
            <v>041809</v>
          </cell>
          <cell r="B251" t="str">
            <v>Remocao caixa de medicao padrao completa</v>
          </cell>
          <cell r="C251" t="str">
            <v>un</v>
          </cell>
          <cell r="D251" t="str">
            <v>0.00</v>
          </cell>
          <cell r="E251" t="str">
            <v>7.74</v>
          </cell>
          <cell r="F251" t="str">
            <v>7.74</v>
          </cell>
        </row>
        <row r="252">
          <cell r="A252" t="str">
            <v>041812</v>
          </cell>
          <cell r="B252" t="str">
            <v>Remocao caixa estampada</v>
          </cell>
          <cell r="C252" t="str">
            <v>un</v>
          </cell>
          <cell r="D252" t="str">
            <v>0.00</v>
          </cell>
          <cell r="E252" t="str">
            <v>5.38</v>
          </cell>
          <cell r="F252" t="str">
            <v>5.38</v>
          </cell>
        </row>
        <row r="253">
          <cell r="A253" t="str">
            <v>041813</v>
          </cell>
          <cell r="B253" t="str">
            <v>Remocao caixa para fusivel ou tomada instalada em  perfilado</v>
          </cell>
          <cell r="C253" t="str">
            <v>un</v>
          </cell>
          <cell r="D253" t="str">
            <v>0.00</v>
          </cell>
          <cell r="E253" t="str">
            <v>3.37</v>
          </cell>
          <cell r="F253" t="str">
            <v>3.37</v>
          </cell>
        </row>
        <row r="254">
          <cell r="A254" t="str">
            <v>041814</v>
          </cell>
          <cell r="B254" t="str">
            <v>Remocao caixa para transformador de corrente</v>
          </cell>
          <cell r="C254" t="str">
            <v>un</v>
          </cell>
          <cell r="D254" t="str">
            <v>0.00</v>
          </cell>
          <cell r="E254" t="str">
            <v>7.74</v>
          </cell>
          <cell r="F254" t="str">
            <v>7.74</v>
          </cell>
        </row>
        <row r="255">
          <cell r="A255" t="str">
            <v>041816</v>
          </cell>
          <cell r="B255" t="str">
            <v>Remocao canopla para pendentes de luminarias</v>
          </cell>
          <cell r="C255" t="str">
            <v>un</v>
          </cell>
          <cell r="D255" t="str">
            <v>0.00</v>
          </cell>
          <cell r="E255" t="str">
            <v>2.67</v>
          </cell>
          <cell r="F255" t="str">
            <v>2.67</v>
          </cell>
        </row>
        <row r="256">
          <cell r="A256" t="str">
            <v>041818</v>
          </cell>
          <cell r="B256" t="str">
            <v>Remocao cantoneira metalica</v>
          </cell>
          <cell r="C256" t="str">
            <v>m</v>
          </cell>
          <cell r="D256" t="str">
            <v>0.00</v>
          </cell>
          <cell r="E256" t="str">
            <v>1.67</v>
          </cell>
          <cell r="F256" t="str">
            <v>1.67</v>
          </cell>
        </row>
        <row r="257">
          <cell r="A257" t="str">
            <v>041820</v>
          </cell>
          <cell r="B257" t="str">
            <v>Remocao captor de para-raios tipo FRANKLIN</v>
          </cell>
          <cell r="C257" t="str">
            <v>un</v>
          </cell>
          <cell r="D257" t="str">
            <v>0.00</v>
          </cell>
          <cell r="E257" t="str">
            <v>3.37</v>
          </cell>
          <cell r="F257" t="str">
            <v>3.37</v>
          </cell>
        </row>
        <row r="258">
          <cell r="A258" t="str">
            <v>041822</v>
          </cell>
          <cell r="B258" t="str">
            <v>Remocao chapa de ferro para bucha de passagem</v>
          </cell>
          <cell r="C258" t="str">
            <v>un</v>
          </cell>
          <cell r="D258" t="str">
            <v>0.00</v>
          </cell>
          <cell r="E258" t="str">
            <v>2.67</v>
          </cell>
          <cell r="F258" t="str">
            <v>2.67</v>
          </cell>
        </row>
        <row r="259">
          <cell r="A259" t="str">
            <v>041824</v>
          </cell>
          <cell r="B259" t="str">
            <v>Remocao chave automatica da boia</v>
          </cell>
          <cell r="C259" t="str">
            <v>un</v>
          </cell>
          <cell r="D259" t="str">
            <v>0.00</v>
          </cell>
          <cell r="E259" t="str">
            <v>4.03</v>
          </cell>
          <cell r="F259" t="str">
            <v>4.03</v>
          </cell>
        </row>
        <row r="260">
          <cell r="A260" t="str">
            <v>041825</v>
          </cell>
          <cell r="B260" t="str">
            <v>Remocao chave base de marmore ou ardosia</v>
          </cell>
          <cell r="C260" t="str">
            <v>un</v>
          </cell>
          <cell r="D260" t="str">
            <v>0.00</v>
          </cell>
          <cell r="E260" t="str">
            <v>3.37</v>
          </cell>
          <cell r="F260" t="str">
            <v>3.37</v>
          </cell>
        </row>
        <row r="261">
          <cell r="A261" t="str">
            <v>041826</v>
          </cell>
          <cell r="B261" t="str">
            <v>Remocao chave de acao rapida comando frontal montado em  painel</v>
          </cell>
          <cell r="C261" t="str">
            <v>un</v>
          </cell>
          <cell r="D261" t="str">
            <v>0.00</v>
          </cell>
          <cell r="E261" t="str">
            <v>6.75</v>
          </cell>
          <cell r="F261" t="str">
            <v>6.75</v>
          </cell>
        </row>
        <row r="262">
          <cell r="A262" t="str">
            <v>041827</v>
          </cell>
          <cell r="B262" t="str">
            <v>Remocao chave fusivel indicadora tipo MATEUS</v>
          </cell>
          <cell r="C262" t="str">
            <v>un</v>
          </cell>
          <cell r="D262" t="str">
            <v>0.00</v>
          </cell>
          <cell r="E262" t="str">
            <v>10.13</v>
          </cell>
          <cell r="F262" t="str">
            <v>10.13</v>
          </cell>
        </row>
        <row r="263">
          <cell r="A263" t="str">
            <v>041828</v>
          </cell>
          <cell r="B263" t="str">
            <v>Remocao chave seccionadora tripolar seca mecanismo de manobra frontal</v>
          </cell>
          <cell r="C263" t="str">
            <v>un</v>
          </cell>
          <cell r="D263" t="str">
            <v>0.00</v>
          </cell>
          <cell r="E263" t="str">
            <v>19.33</v>
          </cell>
          <cell r="F263" t="str">
            <v>19.33</v>
          </cell>
        </row>
        <row r="264">
          <cell r="A264" t="str">
            <v>041829</v>
          </cell>
          <cell r="B264" t="str">
            <v>Remocao chave tipo PACCO rotativo</v>
          </cell>
          <cell r="C264" t="str">
            <v>un</v>
          </cell>
          <cell r="D264" t="str">
            <v>0.00</v>
          </cell>
          <cell r="E264" t="str">
            <v>5.05</v>
          </cell>
          <cell r="F264" t="str">
            <v>5.05</v>
          </cell>
        </row>
        <row r="265">
          <cell r="A265" t="str">
            <v>041832</v>
          </cell>
          <cell r="B265" t="str">
            <v>Remocao cinta de fixacao de eletroduto ou sela para cruzeta em  poste</v>
          </cell>
          <cell r="C265" t="str">
            <v>un</v>
          </cell>
          <cell r="D265" t="str">
            <v>0.00</v>
          </cell>
          <cell r="E265" t="str">
            <v>1.45</v>
          </cell>
          <cell r="F265" t="str">
            <v>1.45</v>
          </cell>
        </row>
        <row r="266">
          <cell r="A266" t="str">
            <v>041834</v>
          </cell>
          <cell r="B266" t="str">
            <v>Remocao condulete</v>
          </cell>
          <cell r="C266" t="str">
            <v>un</v>
          </cell>
          <cell r="D266" t="str">
            <v>0.00</v>
          </cell>
          <cell r="E266" t="str">
            <v>2.64</v>
          </cell>
          <cell r="F266" t="str">
            <v>2.64</v>
          </cell>
        </row>
        <row r="267">
          <cell r="A267" t="str">
            <v>041836</v>
          </cell>
          <cell r="B267" t="str">
            <v>Remocao condutor aparente diam externo nominal acima de 6,5mm</v>
          </cell>
          <cell r="C267" t="str">
            <v>m</v>
          </cell>
          <cell r="D267" t="str">
            <v>0.00</v>
          </cell>
          <cell r="E267" t="str">
            <v>0.77</v>
          </cell>
          <cell r="F267" t="str">
            <v>0.77</v>
          </cell>
        </row>
        <row r="268">
          <cell r="A268" t="str">
            <v>041837</v>
          </cell>
          <cell r="B268" t="str">
            <v>Remocao condutor aparente diam externo nominal ate 6,5mm</v>
          </cell>
          <cell r="C268" t="str">
            <v>m</v>
          </cell>
          <cell r="D268" t="str">
            <v>0.00</v>
          </cell>
          <cell r="E268" t="str">
            <v>0.37</v>
          </cell>
          <cell r="F268" t="str">
            <v>0.37</v>
          </cell>
        </row>
        <row r="269">
          <cell r="A269" t="str">
            <v>041838</v>
          </cell>
          <cell r="B269" t="str">
            <v>Remocao condutor embutido diam externo nominal acima de 6,5mm</v>
          </cell>
          <cell r="C269" t="str">
            <v>m</v>
          </cell>
          <cell r="D269" t="str">
            <v>0.00</v>
          </cell>
          <cell r="E269" t="str">
            <v>0.66</v>
          </cell>
          <cell r="F269" t="str">
            <v>0.66</v>
          </cell>
        </row>
        <row r="270">
          <cell r="A270" t="str">
            <v>041839</v>
          </cell>
          <cell r="B270" t="str">
            <v>Remocao condutor embutido diam externo nominal ate 6,5mm</v>
          </cell>
          <cell r="C270" t="str">
            <v>m</v>
          </cell>
          <cell r="D270" t="str">
            <v>0.00</v>
          </cell>
          <cell r="E270" t="str">
            <v>0.30</v>
          </cell>
          <cell r="F270" t="str">
            <v>0.30</v>
          </cell>
        </row>
        <row r="271">
          <cell r="A271" t="str">
            <v>041840</v>
          </cell>
          <cell r="B271" t="str">
            <v>Remocao condutor especial</v>
          </cell>
          <cell r="C271" t="str">
            <v>m</v>
          </cell>
          <cell r="D271" t="str">
            <v>0.00</v>
          </cell>
          <cell r="E271" t="str">
            <v>4.83</v>
          </cell>
          <cell r="F271" t="str">
            <v>4.83</v>
          </cell>
        </row>
        <row r="272">
          <cell r="A272" t="str">
            <v>041841</v>
          </cell>
          <cell r="B272" t="str">
            <v>Remocao cordoalha ou cabo de cobre nu</v>
          </cell>
          <cell r="C272" t="str">
            <v>m</v>
          </cell>
          <cell r="D272" t="str">
            <v>0.00</v>
          </cell>
          <cell r="E272" t="str">
            <v>1.32</v>
          </cell>
          <cell r="F272" t="str">
            <v>1.32</v>
          </cell>
        </row>
        <row r="273">
          <cell r="A273" t="str">
            <v>041842</v>
          </cell>
          <cell r="B273" t="str">
            <v>Remocao contactor magnetico de comando bomba</v>
          </cell>
          <cell r="C273" t="str">
            <v>un</v>
          </cell>
          <cell r="D273" t="str">
            <v>0.00</v>
          </cell>
          <cell r="E273" t="str">
            <v>6.75</v>
          </cell>
          <cell r="F273" t="str">
            <v>6.75</v>
          </cell>
        </row>
        <row r="274">
          <cell r="A274" t="str">
            <v>041844</v>
          </cell>
          <cell r="B274" t="str">
            <v>Remocao corrente para pendentes</v>
          </cell>
          <cell r="C274" t="str">
            <v>un</v>
          </cell>
          <cell r="D274" t="str">
            <v>0.00</v>
          </cell>
          <cell r="E274" t="str">
            <v>1.32</v>
          </cell>
          <cell r="F274" t="str">
            <v>1.32</v>
          </cell>
        </row>
        <row r="275">
          <cell r="A275" t="str">
            <v>041846</v>
          </cell>
          <cell r="B275" t="str">
            <v>Remocao cruzeta de ferro para fixacao de projetores</v>
          </cell>
          <cell r="C275" t="str">
            <v>un</v>
          </cell>
          <cell r="D275" t="str">
            <v>0.00</v>
          </cell>
          <cell r="E275" t="str">
            <v>10.13</v>
          </cell>
          <cell r="F275" t="str">
            <v>10.13</v>
          </cell>
        </row>
        <row r="276">
          <cell r="A276" t="str">
            <v>041847</v>
          </cell>
          <cell r="B276" t="str">
            <v>Remocao cruzeta de madeira</v>
          </cell>
          <cell r="C276" t="str">
            <v>un</v>
          </cell>
          <cell r="D276" t="str">
            <v>0.00</v>
          </cell>
          <cell r="E276" t="str">
            <v>14.49</v>
          </cell>
          <cell r="F276" t="str">
            <v>14.49</v>
          </cell>
        </row>
        <row r="277">
          <cell r="A277" t="str">
            <v>041900</v>
          </cell>
          <cell r="B277" t="str">
            <v>Retirada em  instalacao eletrica - letra D ate I</v>
          </cell>
        </row>
        <row r="278">
          <cell r="A278" t="str">
            <v>041902</v>
          </cell>
          <cell r="B278" t="str">
            <v>Remocao disjuntor de volume normal ou reduzido</v>
          </cell>
          <cell r="C278" t="str">
            <v>un</v>
          </cell>
          <cell r="D278" t="str">
            <v>0.00</v>
          </cell>
          <cell r="E278" t="str">
            <v>28.60</v>
          </cell>
          <cell r="F278" t="str">
            <v>28.60</v>
          </cell>
        </row>
        <row r="279">
          <cell r="A279" t="str">
            <v>041904</v>
          </cell>
          <cell r="B279" t="str">
            <v>Remocao disjuntor NO-FUSE</v>
          </cell>
          <cell r="C279" t="str">
            <v>un</v>
          </cell>
          <cell r="D279" t="str">
            <v>0.00</v>
          </cell>
          <cell r="E279" t="str">
            <v>3.37</v>
          </cell>
          <cell r="F279" t="str">
            <v>3.37</v>
          </cell>
        </row>
        <row r="280">
          <cell r="A280" t="str">
            <v>041906</v>
          </cell>
          <cell r="B280" t="str">
            <v>Remocao disjuntor termo magnetico</v>
          </cell>
          <cell r="C280" t="str">
            <v>un</v>
          </cell>
          <cell r="D280" t="str">
            <v>0.00</v>
          </cell>
          <cell r="E280" t="str">
            <v>1.67</v>
          </cell>
          <cell r="F280" t="str">
            <v>1.67</v>
          </cell>
        </row>
        <row r="281">
          <cell r="A281" t="str">
            <v>041908</v>
          </cell>
          <cell r="B281" t="str">
            <v>Remocao fundo de quadro de distribuicao ou caixa de passagem</v>
          </cell>
          <cell r="C281" t="str">
            <v>m2</v>
          </cell>
          <cell r="D281" t="str">
            <v>0.00</v>
          </cell>
          <cell r="E281" t="str">
            <v>6.75</v>
          </cell>
          <cell r="F281" t="str">
            <v>6.75</v>
          </cell>
        </row>
        <row r="282">
          <cell r="A282" t="str">
            <v>041910</v>
          </cell>
          <cell r="B282" t="str">
            <v>Remocao gancho de sustentacao de luminaria em  perfilado</v>
          </cell>
          <cell r="C282" t="str">
            <v>un</v>
          </cell>
          <cell r="D282" t="str">
            <v>0.00</v>
          </cell>
          <cell r="E282" t="str">
            <v>1.32</v>
          </cell>
          <cell r="F282" t="str">
            <v>1.32</v>
          </cell>
        </row>
        <row r="283">
          <cell r="A283" t="str">
            <v>041912</v>
          </cell>
          <cell r="B283" t="str">
            <v>Remocao interruptores, tomadas, botao de campainha ou cigarra</v>
          </cell>
          <cell r="C283" t="str">
            <v>un</v>
          </cell>
          <cell r="D283" t="str">
            <v>0.00</v>
          </cell>
          <cell r="E283" t="str">
            <v>2.67</v>
          </cell>
          <cell r="F283" t="str">
            <v>2.67</v>
          </cell>
        </row>
        <row r="284">
          <cell r="A284" t="str">
            <v>041914</v>
          </cell>
          <cell r="B284" t="str">
            <v>Remocao isolador tipo castanha e gancho de sustentacao</v>
          </cell>
          <cell r="C284" t="str">
            <v>un</v>
          </cell>
          <cell r="D284" t="str">
            <v>0.00</v>
          </cell>
          <cell r="E284" t="str">
            <v>0.28</v>
          </cell>
          <cell r="F284" t="str">
            <v>0.28</v>
          </cell>
        </row>
        <row r="285">
          <cell r="A285" t="str">
            <v>041916</v>
          </cell>
          <cell r="B285" t="str">
            <v>Remocao isolador tipo disco completo e gancho suspensao</v>
          </cell>
          <cell r="C285" t="str">
            <v>un</v>
          </cell>
          <cell r="D285" t="str">
            <v>0.00</v>
          </cell>
          <cell r="E285" t="str">
            <v>0.99</v>
          </cell>
          <cell r="F285" t="str">
            <v>0.99</v>
          </cell>
        </row>
        <row r="286">
          <cell r="A286" t="str">
            <v>041918</v>
          </cell>
          <cell r="B286" t="str">
            <v>Remocao isolador tipo pino e o pino</v>
          </cell>
          <cell r="C286" t="str">
            <v>un</v>
          </cell>
          <cell r="D286" t="str">
            <v>0.00</v>
          </cell>
          <cell r="E286" t="str">
            <v>1.67</v>
          </cell>
          <cell r="F286" t="str">
            <v>1.67</v>
          </cell>
        </row>
        <row r="287">
          <cell r="A287" t="str">
            <v>042000</v>
          </cell>
          <cell r="B287" t="str">
            <v>Retirada em  instalacao eletrica - letra J ate N</v>
          </cell>
        </row>
        <row r="288">
          <cell r="A288" t="str">
            <v>042002</v>
          </cell>
          <cell r="B288" t="str">
            <v>Remocao janela de ventilacao, iluminacao ou ventilacao iluminacao padrão</v>
          </cell>
          <cell r="C288" t="str">
            <v>un</v>
          </cell>
          <cell r="D288" t="str">
            <v>0.00</v>
          </cell>
          <cell r="E288" t="str">
            <v>4.83</v>
          </cell>
          <cell r="F288" t="str">
            <v>4.83</v>
          </cell>
        </row>
        <row r="289">
          <cell r="A289" t="str">
            <v>042004</v>
          </cell>
          <cell r="B289" t="str">
            <v>Remocao lampada</v>
          </cell>
          <cell r="C289" t="str">
            <v>un</v>
          </cell>
          <cell r="D289" t="str">
            <v>0.00</v>
          </cell>
          <cell r="E289" t="str">
            <v>1.32</v>
          </cell>
          <cell r="F289" t="str">
            <v>1.32</v>
          </cell>
        </row>
        <row r="290">
          <cell r="A290" t="str">
            <v>042006</v>
          </cell>
          <cell r="B290" t="str">
            <v>Remocao luz de obstaculo</v>
          </cell>
          <cell r="C290" t="str">
            <v>un</v>
          </cell>
          <cell r="D290" t="str">
            <v>0.00</v>
          </cell>
          <cell r="E290" t="str">
            <v>6.75</v>
          </cell>
          <cell r="F290" t="str">
            <v>6.75</v>
          </cell>
        </row>
        <row r="291">
          <cell r="A291" t="str">
            <v>042008</v>
          </cell>
          <cell r="B291" t="str">
            <v>Remocao manopla de comando de disjuntor</v>
          </cell>
          <cell r="C291" t="str">
            <v>un</v>
          </cell>
          <cell r="D291" t="str">
            <v>0.00</v>
          </cell>
          <cell r="E291" t="str">
            <v>3.37</v>
          </cell>
          <cell r="F291" t="str">
            <v>3.37</v>
          </cell>
        </row>
        <row r="292">
          <cell r="A292" t="str">
            <v>042010</v>
          </cell>
          <cell r="B292" t="str">
            <v>Remocao mao francesa</v>
          </cell>
          <cell r="C292" t="str">
            <v>un</v>
          </cell>
          <cell r="D292" t="str">
            <v>0.00</v>
          </cell>
          <cell r="E292" t="str">
            <v>2.91</v>
          </cell>
          <cell r="F292" t="str">
            <v>2.91</v>
          </cell>
        </row>
        <row r="293">
          <cell r="A293" t="str">
            <v>042012</v>
          </cell>
          <cell r="B293" t="str">
            <v>Remocao mufla</v>
          </cell>
          <cell r="C293" t="str">
            <v>un</v>
          </cell>
          <cell r="D293" t="str">
            <v>0.00</v>
          </cell>
          <cell r="E293" t="str">
            <v>9.66</v>
          </cell>
          <cell r="F293" t="str">
            <v>9.66</v>
          </cell>
        </row>
        <row r="294">
          <cell r="A294" t="str">
            <v>042100</v>
          </cell>
          <cell r="B294" t="str">
            <v>Retirada em  instalacao eletrica - letra O ate S</v>
          </cell>
        </row>
        <row r="295">
          <cell r="A295" t="str">
            <v>042102</v>
          </cell>
          <cell r="B295" t="str">
            <v>Remocao oleo de disjuntor ou transformador</v>
          </cell>
          <cell r="C295" t="str">
            <v>l</v>
          </cell>
          <cell r="D295" t="str">
            <v>0.00</v>
          </cell>
          <cell r="E295" t="str">
            <v>0.11</v>
          </cell>
          <cell r="F295" t="str">
            <v>0.11</v>
          </cell>
        </row>
        <row r="296">
          <cell r="A296" t="str">
            <v>042104</v>
          </cell>
          <cell r="B296" t="str">
            <v>Remocao para-raios tipo cristal-valve em  cabine primaria</v>
          </cell>
          <cell r="C296" t="str">
            <v>un</v>
          </cell>
          <cell r="D296" t="str">
            <v>0.00</v>
          </cell>
          <cell r="E296" t="str">
            <v>10.13</v>
          </cell>
          <cell r="F296" t="str">
            <v>10.13</v>
          </cell>
        </row>
        <row r="297">
          <cell r="A297" t="str">
            <v>042105</v>
          </cell>
          <cell r="B297" t="str">
            <v>Remocao para-raios tipo cristal-valve em  poste singelo ou estaleiro</v>
          </cell>
          <cell r="C297" t="str">
            <v>un</v>
          </cell>
          <cell r="D297" t="str">
            <v>0.00</v>
          </cell>
          <cell r="E297" t="str">
            <v>13.50</v>
          </cell>
          <cell r="F297" t="str">
            <v>13.50</v>
          </cell>
        </row>
        <row r="298">
          <cell r="A298" t="str">
            <v>042106</v>
          </cell>
          <cell r="B298" t="str">
            <v>Remocao perfilado</v>
          </cell>
          <cell r="C298" t="str">
            <v>m</v>
          </cell>
          <cell r="D298" t="str">
            <v>0.00</v>
          </cell>
          <cell r="E298" t="str">
            <v>2.67</v>
          </cell>
          <cell r="F298" t="str">
            <v>2.67</v>
          </cell>
        </row>
        <row r="299">
          <cell r="A299" t="str">
            <v>042110</v>
          </cell>
          <cell r="B299" t="str">
            <v>Remocao porta de quadro ou painel</v>
          </cell>
          <cell r="C299" t="str">
            <v>m2</v>
          </cell>
          <cell r="D299" t="str">
            <v>0.00</v>
          </cell>
          <cell r="E299" t="str">
            <v>6.75</v>
          </cell>
          <cell r="F299" t="str">
            <v>6.75</v>
          </cell>
        </row>
        <row r="300">
          <cell r="A300" t="str">
            <v>042112</v>
          </cell>
          <cell r="B300" t="str">
            <v>Remocao poste curvo incluindo base de fixacao</v>
          </cell>
          <cell r="C300" t="str">
            <v>un</v>
          </cell>
          <cell r="D300" t="str">
            <v>0.00</v>
          </cell>
          <cell r="E300" t="str">
            <v>33.76</v>
          </cell>
          <cell r="F300" t="str">
            <v>33.76</v>
          </cell>
        </row>
        <row r="301">
          <cell r="A301" t="str">
            <v>042113</v>
          </cell>
          <cell r="B301" t="str">
            <v>Remocao poste de concreto</v>
          </cell>
          <cell r="C301" t="str">
            <v>un</v>
          </cell>
          <cell r="D301" t="str">
            <v>0.00</v>
          </cell>
          <cell r="E301" t="str">
            <v>77.46</v>
          </cell>
          <cell r="F301" t="str">
            <v>77.46</v>
          </cell>
        </row>
        <row r="302">
          <cell r="A302" t="str">
            <v>042114</v>
          </cell>
          <cell r="B302" t="str">
            <v>Remocao poste metalico</v>
          </cell>
          <cell r="C302" t="str">
            <v>un</v>
          </cell>
          <cell r="D302" t="str">
            <v>0.00</v>
          </cell>
          <cell r="E302" t="str">
            <v>27.01</v>
          </cell>
          <cell r="F302" t="str">
            <v>27.01</v>
          </cell>
        </row>
        <row r="303">
          <cell r="A303" t="str">
            <v>042116</v>
          </cell>
          <cell r="B303" t="str">
            <v>Remocao quadro de distribuicao, chamada ou caixa de passagem</v>
          </cell>
          <cell r="C303" t="str">
            <v>m2</v>
          </cell>
          <cell r="D303" t="str">
            <v>0.00</v>
          </cell>
          <cell r="E303" t="str">
            <v>13.50</v>
          </cell>
          <cell r="F303" t="str">
            <v>13.50</v>
          </cell>
        </row>
        <row r="304">
          <cell r="A304" t="str">
            <v>042120</v>
          </cell>
          <cell r="B304" t="str">
            <v>Remocao reator para lampada</v>
          </cell>
          <cell r="C304" t="str">
            <v>un</v>
          </cell>
          <cell r="D304" t="str">
            <v>0.00</v>
          </cell>
          <cell r="E304" t="str">
            <v>3.37</v>
          </cell>
          <cell r="F304" t="str">
            <v>3.37</v>
          </cell>
        </row>
        <row r="305">
          <cell r="A305" t="str">
            <v>042121</v>
          </cell>
          <cell r="B305" t="str">
            <v>Remocao reator para lampada fixo em  poste</v>
          </cell>
          <cell r="C305" t="str">
            <v>un</v>
          </cell>
          <cell r="D305" t="str">
            <v>0.00</v>
          </cell>
          <cell r="E305" t="str">
            <v>13.50</v>
          </cell>
          <cell r="F305" t="str">
            <v>13.50</v>
          </cell>
        </row>
        <row r="306">
          <cell r="A306" t="str">
            <v>042124</v>
          </cell>
          <cell r="B306" t="str">
            <v>Remocao rele</v>
          </cell>
          <cell r="C306" t="str">
            <v>un</v>
          </cell>
          <cell r="D306" t="str">
            <v>0.00</v>
          </cell>
          <cell r="E306" t="str">
            <v>3.06</v>
          </cell>
          <cell r="F306" t="str">
            <v>3.06</v>
          </cell>
        </row>
        <row r="307">
          <cell r="A307" t="str">
            <v>042126</v>
          </cell>
          <cell r="B307" t="str">
            <v>Remocao roldana</v>
          </cell>
          <cell r="C307" t="str">
            <v>un</v>
          </cell>
          <cell r="D307" t="str">
            <v>0.00</v>
          </cell>
          <cell r="E307" t="str">
            <v>1.32</v>
          </cell>
          <cell r="F307" t="str">
            <v>1.32</v>
          </cell>
        </row>
        <row r="308">
          <cell r="A308" t="str">
            <v>042128</v>
          </cell>
          <cell r="B308" t="str">
            <v>Remocao soquete</v>
          </cell>
          <cell r="C308" t="str">
            <v>un</v>
          </cell>
          <cell r="D308" t="str">
            <v>0.00</v>
          </cell>
          <cell r="E308" t="str">
            <v>1.32</v>
          </cell>
          <cell r="F308" t="str">
            <v>1.32</v>
          </cell>
        </row>
        <row r="309">
          <cell r="A309" t="str">
            <v>042130</v>
          </cell>
          <cell r="B309" t="str">
            <v>Remocao suporte de transformador em  poste singelo ou estaleiro</v>
          </cell>
          <cell r="C309" t="str">
            <v>un</v>
          </cell>
          <cell r="D309" t="str">
            <v>0.00</v>
          </cell>
          <cell r="E309" t="str">
            <v>4.65</v>
          </cell>
          <cell r="F309" t="str">
            <v>4.65</v>
          </cell>
        </row>
        <row r="310">
          <cell r="A310" t="str">
            <v>042200</v>
          </cell>
          <cell r="B310" t="str">
            <v>Retirada em  instalacao eletrica - letra T ate o final</v>
          </cell>
        </row>
        <row r="311">
          <cell r="A311" t="str">
            <v>042202</v>
          </cell>
          <cell r="B311" t="str">
            <v>Remocao terminal ou conector para cabos</v>
          </cell>
          <cell r="C311" t="str">
            <v>un</v>
          </cell>
          <cell r="D311" t="str">
            <v>0.00</v>
          </cell>
          <cell r="E311" t="str">
            <v>3.37</v>
          </cell>
          <cell r="F311" t="str">
            <v>3.37</v>
          </cell>
        </row>
        <row r="312">
          <cell r="A312" t="str">
            <v>042204</v>
          </cell>
          <cell r="B312" t="str">
            <v>Remocao transformador de potencia em  cabine primaria</v>
          </cell>
          <cell r="C312" t="str">
            <v>un</v>
          </cell>
          <cell r="D312" t="str">
            <v>0.00</v>
          </cell>
          <cell r="E312" t="str">
            <v>47.93</v>
          </cell>
          <cell r="F312" t="str">
            <v>47.93</v>
          </cell>
        </row>
        <row r="313">
          <cell r="A313" t="str">
            <v>042205</v>
          </cell>
          <cell r="B313" t="str">
            <v>Remocao transformador de potencial completo (pequeno)</v>
          </cell>
          <cell r="C313" t="str">
            <v>un</v>
          </cell>
          <cell r="D313" t="str">
            <v>0.00</v>
          </cell>
          <cell r="E313" t="str">
            <v>4.36</v>
          </cell>
          <cell r="F313" t="str">
            <v>4.36</v>
          </cell>
        </row>
        <row r="314">
          <cell r="A314" t="str">
            <v>042210</v>
          </cell>
          <cell r="B314" t="str">
            <v>Remocao tubulacao eletrica aparente diam acima de 50mm</v>
          </cell>
          <cell r="C314" t="str">
            <v>m</v>
          </cell>
          <cell r="D314" t="str">
            <v>0.00</v>
          </cell>
          <cell r="E314" t="str">
            <v>1.67</v>
          </cell>
          <cell r="F314" t="str">
            <v>1.67</v>
          </cell>
        </row>
        <row r="315">
          <cell r="A315" t="str">
            <v>042211</v>
          </cell>
          <cell r="B315" t="str">
            <v>Remocao tubulacao eletrica aparente diam ate 50mm</v>
          </cell>
          <cell r="C315" t="str">
            <v>m</v>
          </cell>
          <cell r="D315" t="str">
            <v>0.00</v>
          </cell>
          <cell r="E315" t="str">
            <v>3.37</v>
          </cell>
          <cell r="F315" t="str">
            <v>3.37</v>
          </cell>
        </row>
        <row r="316">
          <cell r="A316" t="str">
            <v>042212</v>
          </cell>
          <cell r="B316" t="str">
            <v>Remocao tubulacao eletrica embutida diam acima de 50mm</v>
          </cell>
          <cell r="C316" t="str">
            <v>m</v>
          </cell>
          <cell r="D316" t="str">
            <v>0.00</v>
          </cell>
          <cell r="E316" t="str">
            <v>3.37</v>
          </cell>
          <cell r="F316" t="str">
            <v>3.37</v>
          </cell>
        </row>
        <row r="317">
          <cell r="A317" t="str">
            <v>042213</v>
          </cell>
          <cell r="B317" t="str">
            <v>Remocao tubulacao eletrica embutida diam ate 50mm</v>
          </cell>
          <cell r="C317" t="str">
            <v>m</v>
          </cell>
          <cell r="D317" t="str">
            <v>0.00</v>
          </cell>
          <cell r="E317" t="str">
            <v>6.75</v>
          </cell>
          <cell r="F317" t="str">
            <v>6.75</v>
          </cell>
        </row>
        <row r="318">
          <cell r="A318" t="str">
            <v>042220</v>
          </cell>
          <cell r="B318" t="str">
            <v>Remocao vergalhao</v>
          </cell>
          <cell r="C318" t="str">
            <v>m</v>
          </cell>
          <cell r="D318" t="str">
            <v>0.00</v>
          </cell>
          <cell r="E318" t="str">
            <v>1.32</v>
          </cell>
          <cell r="F318" t="str">
            <v>1.32</v>
          </cell>
        </row>
        <row r="319">
          <cell r="A319" t="str">
            <v>043000</v>
          </cell>
          <cell r="B319" t="str">
            <v>Retirada em  instalacao hidraulica</v>
          </cell>
        </row>
        <row r="320">
          <cell r="A320" t="str">
            <v>043002</v>
          </cell>
          <cell r="B320" t="str">
            <v>Remocao calha ou rufo</v>
          </cell>
          <cell r="C320" t="str">
            <v>m</v>
          </cell>
          <cell r="D320" t="str">
            <v>0.00</v>
          </cell>
          <cell r="E320" t="str">
            <v>0.66</v>
          </cell>
          <cell r="F320" t="str">
            <v>0.66</v>
          </cell>
        </row>
        <row r="321">
          <cell r="A321" t="str">
            <v>043004</v>
          </cell>
          <cell r="B321" t="str">
            <v>Remocao condutor aparente</v>
          </cell>
          <cell r="C321" t="str">
            <v>m</v>
          </cell>
          <cell r="D321" t="str">
            <v>0.00</v>
          </cell>
          <cell r="E321" t="str">
            <v>0.41</v>
          </cell>
          <cell r="F321" t="str">
            <v>0.41</v>
          </cell>
        </row>
        <row r="322">
          <cell r="A322" t="str">
            <v>043006</v>
          </cell>
          <cell r="B322" t="str">
            <v>Remocao de tubulacao hidraulica em geral incluindo conexoes, caixas e ralos</v>
          </cell>
          <cell r="C322" t="str">
            <v>m</v>
          </cell>
          <cell r="D322" t="str">
            <v>0.00</v>
          </cell>
          <cell r="E322" t="str">
            <v>1.14</v>
          </cell>
          <cell r="F322" t="str">
            <v>1.14</v>
          </cell>
        </row>
        <row r="323">
          <cell r="A323" t="str">
            <v>043008</v>
          </cell>
          <cell r="B323" t="str">
            <v>Remocao hidrante de parede completo</v>
          </cell>
          <cell r="C323" t="str">
            <v>un</v>
          </cell>
          <cell r="D323" t="str">
            <v>0.00</v>
          </cell>
          <cell r="E323" t="str">
            <v>11.71</v>
          </cell>
          <cell r="F323" t="str">
            <v>11.71</v>
          </cell>
        </row>
        <row r="324">
          <cell r="A324" t="str">
            <v>043010</v>
          </cell>
          <cell r="B324" t="str">
            <v>Remocao reservatorio em  F'C' ate 1000 litros</v>
          </cell>
          <cell r="C324" t="str">
            <v>un</v>
          </cell>
          <cell r="D324" t="str">
            <v>0.00</v>
          </cell>
          <cell r="E324" t="str">
            <v>20.45</v>
          </cell>
          <cell r="F324" t="str">
            <v>20.45</v>
          </cell>
        </row>
        <row r="325">
          <cell r="A325" t="str">
            <v>044000</v>
          </cell>
          <cell r="B325" t="str">
            <v>Retirada diversas de pecas pre-moldadas</v>
          </cell>
        </row>
        <row r="326">
          <cell r="A326" t="str">
            <v>044002</v>
          </cell>
          <cell r="B326" t="str">
            <v>Retiradas soleira ou peitoril em  geral</v>
          </cell>
          <cell r="C326" t="str">
            <v>m</v>
          </cell>
          <cell r="D326" t="str">
            <v>0.00</v>
          </cell>
          <cell r="E326" t="str">
            <v>0.57</v>
          </cell>
          <cell r="F326" t="str">
            <v>0.57</v>
          </cell>
        </row>
        <row r="327">
          <cell r="A327" t="str">
            <v>044004</v>
          </cell>
          <cell r="B327" t="str">
            <v>Remocao guia pre-moldada</v>
          </cell>
          <cell r="C327" t="str">
            <v>m</v>
          </cell>
          <cell r="D327" t="str">
            <v>0.42</v>
          </cell>
          <cell r="E327" t="str">
            <v>1.63</v>
          </cell>
          <cell r="F327" t="str">
            <v>2.05</v>
          </cell>
        </row>
        <row r="328">
          <cell r="A328" t="str">
            <v>050000</v>
          </cell>
          <cell r="B328" t="str">
            <v>Transporte e movimentacao, dentro e fora da obra</v>
          </cell>
        </row>
        <row r="329">
          <cell r="A329" t="str">
            <v>050400</v>
          </cell>
          <cell r="B329" t="str">
            <v>Transporte vertical de material solto</v>
          </cell>
        </row>
        <row r="330">
          <cell r="A330" t="str">
            <v>050402</v>
          </cell>
          <cell r="B330" t="str">
            <v>Transporte vertical e manual de material a granel ate a 1a. laje</v>
          </cell>
          <cell r="C330" t="str">
            <v>m3</v>
          </cell>
          <cell r="D330" t="str">
            <v>0.00</v>
          </cell>
          <cell r="E330" t="str">
            <v>5.23</v>
          </cell>
          <cell r="F330" t="str">
            <v>5.23</v>
          </cell>
        </row>
        <row r="331">
          <cell r="A331" t="str">
            <v>050404</v>
          </cell>
          <cell r="B331" t="str">
            <v>Transporte vertical e manual de material a granel alem da 1a. laje</v>
          </cell>
          <cell r="C331" t="str">
            <v>m3</v>
          </cell>
          <cell r="D331" t="str">
            <v>0.00</v>
          </cell>
          <cell r="E331" t="str">
            <v>12.51</v>
          </cell>
          <cell r="F331" t="str">
            <v>12.51</v>
          </cell>
        </row>
        <row r="332">
          <cell r="A332" t="str">
            <v>050700</v>
          </cell>
          <cell r="B332" t="str">
            <v>Transporte comercial / carreteiro / aluguel</v>
          </cell>
        </row>
        <row r="333">
          <cell r="A333" t="str">
            <v>050702</v>
          </cell>
          <cell r="B333" t="str">
            <v>Remocao de entulho com cacamba metalica</v>
          </cell>
          <cell r="C333" t="str">
            <v>m3</v>
          </cell>
          <cell r="D333" t="str">
            <v>23.00</v>
          </cell>
          <cell r="E333" t="str">
            <v>0.00</v>
          </cell>
          <cell r="F333" t="str">
            <v>23.00</v>
          </cell>
        </row>
        <row r="334">
          <cell r="A334" t="str">
            <v>050800</v>
          </cell>
          <cell r="B334" t="str">
            <v>Transporte mecanizado de material solto</v>
          </cell>
        </row>
        <row r="335">
          <cell r="A335" t="str">
            <v>050802</v>
          </cell>
          <cell r="B335" t="str">
            <v>Transporte entulho de demolicao, material a granel - ate o 2o. km</v>
          </cell>
          <cell r="C335" t="str">
            <v>m3</v>
          </cell>
          <cell r="D335" t="str">
            <v>1.46</v>
          </cell>
          <cell r="E335" t="str">
            <v>0.00</v>
          </cell>
          <cell r="F335" t="str">
            <v>1.46</v>
          </cell>
        </row>
        <row r="336">
          <cell r="A336" t="str">
            <v>050804</v>
          </cell>
          <cell r="B336" t="str">
            <v>Transporte entulho de demolicao, material a granel - ate o 3o. km</v>
          </cell>
          <cell r="C336" t="str">
            <v>m3</v>
          </cell>
          <cell r="D336" t="str">
            <v>1.77</v>
          </cell>
          <cell r="E336" t="str">
            <v>0.00</v>
          </cell>
          <cell r="F336" t="str">
            <v>1.77</v>
          </cell>
        </row>
        <row r="337">
          <cell r="A337" t="str">
            <v>050806</v>
          </cell>
          <cell r="B337" t="str">
            <v>Transporte entulho de demolicao, material a granel - ate o 5o. km</v>
          </cell>
          <cell r="C337" t="str">
            <v>m3</v>
          </cell>
          <cell r="D337" t="str">
            <v>2.25</v>
          </cell>
          <cell r="E337" t="str">
            <v>0.00</v>
          </cell>
          <cell r="F337" t="str">
            <v>2.25</v>
          </cell>
        </row>
        <row r="338">
          <cell r="A338" t="str">
            <v>050808</v>
          </cell>
          <cell r="B338" t="str">
            <v>Transporte entulho de demolicao, material a granel - ate o 10o. km</v>
          </cell>
          <cell r="C338" t="str">
            <v>m3</v>
          </cell>
          <cell r="D338" t="str">
            <v>3.54</v>
          </cell>
          <cell r="E338" t="str">
            <v>0.00</v>
          </cell>
          <cell r="F338" t="str">
            <v>3.54</v>
          </cell>
        </row>
        <row r="339">
          <cell r="A339" t="str">
            <v>050810</v>
          </cell>
          <cell r="B339" t="str">
            <v>Transporte entulho de demolicao, material a granel - ate o 15o. km</v>
          </cell>
          <cell r="C339" t="str">
            <v>m3</v>
          </cell>
          <cell r="D339" t="str">
            <v>5.09</v>
          </cell>
          <cell r="E339" t="str">
            <v>0.00</v>
          </cell>
          <cell r="F339" t="str">
            <v>5.09</v>
          </cell>
        </row>
        <row r="340">
          <cell r="A340" t="str">
            <v>050812</v>
          </cell>
          <cell r="B340" t="str">
            <v>Transporte entulho de demolicao, material a granel - ate o 20o. km</v>
          </cell>
          <cell r="C340" t="str">
            <v>m3</v>
          </cell>
          <cell r="D340" t="str">
            <v>6.65</v>
          </cell>
          <cell r="E340" t="str">
            <v>0.00</v>
          </cell>
          <cell r="F340" t="str">
            <v>6.65</v>
          </cell>
        </row>
        <row r="341">
          <cell r="A341" t="str">
            <v>050814</v>
          </cell>
          <cell r="B341" t="str">
            <v>Transporte entulho de demolicao, material a granel - alem do 20o. km</v>
          </cell>
          <cell r="C341" t="str">
            <v>m3 x Km</v>
          </cell>
          <cell r="D341" t="str">
            <v>0.33</v>
          </cell>
          <cell r="E341" t="str">
            <v>0.00</v>
          </cell>
          <cell r="F341" t="str">
            <v>0.33</v>
          </cell>
        </row>
        <row r="342">
          <cell r="A342" t="str">
            <v>051000</v>
          </cell>
          <cell r="B342" t="str">
            <v>Transporte mecanizado de solo</v>
          </cell>
        </row>
        <row r="343">
          <cell r="A343" t="str">
            <v>051002</v>
          </cell>
          <cell r="B343" t="str">
            <v>Transporte solo por caminhao alem do 1o. km ate o 2o. km</v>
          </cell>
          <cell r="C343" t="str">
            <v>m3</v>
          </cell>
          <cell r="D343" t="str">
            <v>1.25</v>
          </cell>
          <cell r="E343" t="str">
            <v>0.00</v>
          </cell>
          <cell r="F343" t="str">
            <v>1.25</v>
          </cell>
        </row>
        <row r="344">
          <cell r="A344" t="str">
            <v>051004</v>
          </cell>
          <cell r="B344" t="str">
            <v>Transporte solo por caminhao alem do 1o. km ate o 3o. km</v>
          </cell>
          <cell r="C344" t="str">
            <v>m3</v>
          </cell>
          <cell r="D344" t="str">
            <v>1.59</v>
          </cell>
          <cell r="E344" t="str">
            <v>0.00</v>
          </cell>
          <cell r="F344" t="str">
            <v>1.59</v>
          </cell>
        </row>
        <row r="345">
          <cell r="A345" t="str">
            <v>051006</v>
          </cell>
          <cell r="B345" t="str">
            <v>Transporte solo por caminhao alem do 1o. km ate o 5o. km</v>
          </cell>
          <cell r="C345" t="str">
            <v>m3</v>
          </cell>
          <cell r="D345" t="str">
            <v>1.83</v>
          </cell>
          <cell r="E345" t="str">
            <v>0.00</v>
          </cell>
          <cell r="F345" t="str">
            <v>1.83</v>
          </cell>
        </row>
        <row r="346">
          <cell r="A346" t="str">
            <v>051008</v>
          </cell>
          <cell r="B346" t="str">
            <v>Transporte solo por caminhao alem do 1o. km ate o 10o. km</v>
          </cell>
          <cell r="C346" t="str">
            <v>m3</v>
          </cell>
          <cell r="D346" t="str">
            <v>2.98</v>
          </cell>
          <cell r="E346" t="str">
            <v>0.00</v>
          </cell>
          <cell r="F346" t="str">
            <v>2.98</v>
          </cell>
        </row>
        <row r="347">
          <cell r="A347" t="str">
            <v>051010</v>
          </cell>
          <cell r="B347" t="str">
            <v>Transporte solo por caminhao alem do 1o. km ate o 15o. km</v>
          </cell>
          <cell r="C347" t="str">
            <v>m3</v>
          </cell>
          <cell r="D347" t="str">
            <v>4.46</v>
          </cell>
          <cell r="E347" t="str">
            <v>0.00</v>
          </cell>
          <cell r="F347" t="str">
            <v>4.46</v>
          </cell>
        </row>
        <row r="348">
          <cell r="A348" t="str">
            <v>051012</v>
          </cell>
          <cell r="B348" t="str">
            <v>Transporte solo por caminhao alem do 1o. km ate o 20o. km</v>
          </cell>
          <cell r="C348" t="str">
            <v>m3</v>
          </cell>
          <cell r="D348" t="str">
            <v>5.82</v>
          </cell>
          <cell r="E348" t="str">
            <v>0.00</v>
          </cell>
          <cell r="F348" t="str">
            <v>5.82</v>
          </cell>
        </row>
        <row r="349">
          <cell r="A349" t="str">
            <v>051014</v>
          </cell>
          <cell r="B349" t="str">
            <v>Transporte solo por caminhao alem do 20o. km</v>
          </cell>
          <cell r="C349" t="str">
            <v>m3 x Km</v>
          </cell>
          <cell r="D349" t="str">
            <v>0.29</v>
          </cell>
          <cell r="E349" t="str">
            <v>0.00</v>
          </cell>
          <cell r="F349" t="str">
            <v>0.29</v>
          </cell>
        </row>
        <row r="350">
          <cell r="A350" t="str">
            <v>060000</v>
          </cell>
          <cell r="B350" t="str">
            <v>Servico em  solo e rocha, manual</v>
          </cell>
        </row>
        <row r="351">
          <cell r="A351" t="str">
            <v>060100</v>
          </cell>
          <cell r="B351" t="str">
            <v>Escavacao manual em  campo aberto de solo, exceto rocha</v>
          </cell>
        </row>
        <row r="352">
          <cell r="A352" t="str">
            <v>060102</v>
          </cell>
          <cell r="B352" t="str">
            <v>Escavacao manual solo de 1a. e 2a. cat. em  campo aberto</v>
          </cell>
          <cell r="C352" t="str">
            <v>m3</v>
          </cell>
          <cell r="D352" t="str">
            <v>0.00</v>
          </cell>
          <cell r="E352" t="str">
            <v>7.28</v>
          </cell>
          <cell r="F352" t="str">
            <v>7.28</v>
          </cell>
        </row>
        <row r="353">
          <cell r="A353" t="str">
            <v>060104</v>
          </cell>
          <cell r="B353" t="str">
            <v>Escavacao manual solo brejoso em  campo aberto</v>
          </cell>
          <cell r="C353" t="str">
            <v>m3</v>
          </cell>
          <cell r="D353" t="str">
            <v>0.00</v>
          </cell>
          <cell r="E353" t="str">
            <v>9.07</v>
          </cell>
          <cell r="F353" t="str">
            <v>9.07</v>
          </cell>
        </row>
        <row r="354">
          <cell r="A354" t="str">
            <v>060200</v>
          </cell>
          <cell r="B354" t="str">
            <v>Escavacao manual em  valas e buracos de solo, exceto rocha</v>
          </cell>
        </row>
        <row r="355">
          <cell r="A355" t="str">
            <v>060202</v>
          </cell>
          <cell r="B355" t="str">
            <v>Escavacao manual solo de 1a. e 2a. cat. em  vala ou cava ate 1,50m</v>
          </cell>
          <cell r="C355" t="str">
            <v>m3</v>
          </cell>
          <cell r="D355" t="str">
            <v>0.00</v>
          </cell>
          <cell r="E355" t="str">
            <v>8.73</v>
          </cell>
          <cell r="F355" t="str">
            <v>8.73</v>
          </cell>
        </row>
        <row r="356">
          <cell r="A356" t="str">
            <v>060204</v>
          </cell>
          <cell r="B356" t="str">
            <v>Escavacao manual solo de 1a. e 2a. cat. em  vala ou cava alem de 1,50m</v>
          </cell>
          <cell r="C356" t="str">
            <v>m3</v>
          </cell>
          <cell r="D356" t="str">
            <v>0.00</v>
          </cell>
          <cell r="E356" t="str">
            <v>11.29</v>
          </cell>
          <cell r="F356" t="str">
            <v>11.29</v>
          </cell>
        </row>
        <row r="357">
          <cell r="A357" t="str">
            <v>060400</v>
          </cell>
          <cell r="B357" t="str">
            <v>Escavacao manual em  pocos e areas confinadas</v>
          </cell>
        </row>
        <row r="358">
          <cell r="A358" t="str">
            <v>060406</v>
          </cell>
          <cell r="B358" t="str">
            <v>Escavacao manual em  area confinada</v>
          </cell>
          <cell r="C358" t="str">
            <v>m3</v>
          </cell>
          <cell r="D358" t="str">
            <v>0.00</v>
          </cell>
          <cell r="E358" t="str">
            <v>23.30</v>
          </cell>
          <cell r="F358" t="str">
            <v>23.30</v>
          </cell>
        </row>
        <row r="359">
          <cell r="A359" t="str">
            <v>061000</v>
          </cell>
          <cell r="B359" t="str">
            <v>Apiloamento e nivelamento</v>
          </cell>
        </row>
        <row r="360">
          <cell r="A360" t="str">
            <v>061002</v>
          </cell>
          <cell r="B360" t="str">
            <v>Acerto e nivelamento manual de terreno</v>
          </cell>
          <cell r="C360" t="str">
            <v>m2</v>
          </cell>
          <cell r="D360" t="str">
            <v>0.00</v>
          </cell>
          <cell r="E360" t="str">
            <v>2.31</v>
          </cell>
          <cell r="F360" t="str">
            <v>2.31</v>
          </cell>
        </row>
        <row r="361">
          <cell r="A361" t="str">
            <v>061004</v>
          </cell>
          <cell r="B361" t="str">
            <v>Apiloamento manual para simples regularizacao</v>
          </cell>
          <cell r="C361" t="str">
            <v>m2</v>
          </cell>
          <cell r="D361" t="str">
            <v>0.00</v>
          </cell>
          <cell r="E361" t="str">
            <v>1.74</v>
          </cell>
          <cell r="F361" t="str">
            <v>1.74</v>
          </cell>
        </row>
        <row r="362">
          <cell r="A362" t="str">
            <v>061006</v>
          </cell>
          <cell r="B362" t="str">
            <v>Apiloamento manual com maco de ate 60kg</v>
          </cell>
          <cell r="C362" t="str">
            <v>m2</v>
          </cell>
          <cell r="D362" t="str">
            <v>0.00</v>
          </cell>
          <cell r="E362" t="str">
            <v>4.94</v>
          </cell>
          <cell r="F362" t="str">
            <v>4.94</v>
          </cell>
        </row>
        <row r="363">
          <cell r="A363" t="str">
            <v>061100</v>
          </cell>
          <cell r="B363" t="str">
            <v>Reaterro manual sem fornecimento de material</v>
          </cell>
        </row>
        <row r="364">
          <cell r="A364" t="str">
            <v>061102</v>
          </cell>
          <cell r="B364" t="str">
            <v>Reaterro manual para simples regularizacao sem compactacao</v>
          </cell>
          <cell r="C364" t="str">
            <v>m3</v>
          </cell>
          <cell r="D364" t="str">
            <v>0.00</v>
          </cell>
          <cell r="E364" t="str">
            <v>1.23</v>
          </cell>
          <cell r="F364" t="str">
            <v>1.23</v>
          </cell>
        </row>
        <row r="365">
          <cell r="A365" t="str">
            <v>061104</v>
          </cell>
          <cell r="B365" t="str">
            <v>Reaterro manual apiloado sem controle de compactacao</v>
          </cell>
          <cell r="C365" t="str">
            <v>m3</v>
          </cell>
          <cell r="D365" t="str">
            <v>0.00</v>
          </cell>
          <cell r="E365" t="str">
            <v>9.24</v>
          </cell>
          <cell r="F365" t="str">
            <v>9.24</v>
          </cell>
        </row>
        <row r="366">
          <cell r="A366" t="str">
            <v>061106</v>
          </cell>
          <cell r="B366" t="str">
            <v>Reaterro manual com adicao de 2% de cimento</v>
          </cell>
          <cell r="C366" t="str">
            <v>m3</v>
          </cell>
          <cell r="D366" t="str">
            <v>2.84</v>
          </cell>
          <cell r="E366" t="str">
            <v>39.32</v>
          </cell>
          <cell r="F366" t="str">
            <v>42.16</v>
          </cell>
        </row>
        <row r="367">
          <cell r="A367" t="str">
            <v>061200</v>
          </cell>
          <cell r="B367" t="str">
            <v>Aterro manual  sem fornecimento de material</v>
          </cell>
        </row>
        <row r="368">
          <cell r="A368" t="str">
            <v>061202</v>
          </cell>
          <cell r="B368" t="str">
            <v>Aterro manual apiloado de area interna com maco de 30kg</v>
          </cell>
          <cell r="C368" t="str">
            <v>m3</v>
          </cell>
          <cell r="D368" t="str">
            <v>0.00</v>
          </cell>
          <cell r="E368" t="str">
            <v>10.19</v>
          </cell>
          <cell r="F368" t="str">
            <v>10.19</v>
          </cell>
        </row>
        <row r="369">
          <cell r="A369" t="str">
            <v>061400</v>
          </cell>
          <cell r="B369" t="str">
            <v>Carga / carregamento e descarga manual</v>
          </cell>
        </row>
        <row r="370">
          <cell r="A370" t="str">
            <v>061402</v>
          </cell>
          <cell r="B370" t="str">
            <v>Carga manual de solo</v>
          </cell>
          <cell r="C370" t="str">
            <v>m3</v>
          </cell>
          <cell r="D370" t="str">
            <v>0.00</v>
          </cell>
          <cell r="E370" t="str">
            <v>1.74</v>
          </cell>
          <cell r="F370" t="str">
            <v>1.74</v>
          </cell>
        </row>
        <row r="371">
          <cell r="A371" t="str">
            <v>070000</v>
          </cell>
          <cell r="B371" t="str">
            <v>Servico em  solo e rocha, mecanizado</v>
          </cell>
        </row>
        <row r="372">
          <cell r="A372" t="str">
            <v>070100</v>
          </cell>
          <cell r="B372" t="str">
            <v>Escavacao/Corte mecanizada em campo aberto de solo, exceto rocha</v>
          </cell>
        </row>
        <row r="373">
          <cell r="A373" t="str">
            <v>070101</v>
          </cell>
          <cell r="B373" t="str">
            <v>Escavacao e carga mecanizada para exploracao de solo em  jazida</v>
          </cell>
          <cell r="C373" t="str">
            <v>m3</v>
          </cell>
          <cell r="D373" t="str">
            <v>2.20</v>
          </cell>
          <cell r="E373" t="str">
            <v>0.04</v>
          </cell>
          <cell r="F373" t="str">
            <v>2.24</v>
          </cell>
        </row>
        <row r="374">
          <cell r="A374" t="str">
            <v>070102</v>
          </cell>
          <cell r="B374" t="str">
            <v>Escavacao e carga mecanizada solo de 1a. cat. em  campo aberto</v>
          </cell>
          <cell r="C374" t="str">
            <v>m3</v>
          </cell>
          <cell r="D374" t="str">
            <v>2.21</v>
          </cell>
          <cell r="E374" t="str">
            <v>0.04</v>
          </cell>
          <cell r="F374" t="str">
            <v>2.25</v>
          </cell>
        </row>
        <row r="375">
          <cell r="A375" t="str">
            <v>070106</v>
          </cell>
          <cell r="B375" t="str">
            <v>Escavacao e carga mecanizada solo de 2a. cat. em  campo aberto</v>
          </cell>
          <cell r="C375" t="str">
            <v>m3</v>
          </cell>
          <cell r="D375" t="str">
            <v>3.85</v>
          </cell>
          <cell r="E375" t="str">
            <v>0.08</v>
          </cell>
          <cell r="F375" t="str">
            <v>3.93</v>
          </cell>
        </row>
        <row r="376">
          <cell r="A376" t="str">
            <v>070110</v>
          </cell>
          <cell r="B376" t="str">
            <v>Escavacao e carga mecanizada solo de 2a. cat. com martelete</v>
          </cell>
          <cell r="C376" t="str">
            <v>m3</v>
          </cell>
          <cell r="D376" t="str">
            <v>7.64</v>
          </cell>
          <cell r="E376" t="str">
            <v>5.82</v>
          </cell>
          <cell r="F376" t="str">
            <v>13.46</v>
          </cell>
        </row>
        <row r="377">
          <cell r="A377" t="str">
            <v>070200</v>
          </cell>
          <cell r="B377" t="str">
            <v>Escavacao mecanizada de valas e buracos em solo, exceto rocha</v>
          </cell>
        </row>
        <row r="378">
          <cell r="A378" t="str">
            <v>070202</v>
          </cell>
          <cell r="B378" t="str">
            <v>Escavacao mecanizada de valas ou cavas com h ate 2,00m</v>
          </cell>
          <cell r="C378" t="str">
            <v>m3</v>
          </cell>
          <cell r="D378" t="str">
            <v>1.09</v>
          </cell>
          <cell r="E378" t="str">
            <v>0.17</v>
          </cell>
          <cell r="F378" t="str">
            <v>1.26</v>
          </cell>
        </row>
        <row r="379">
          <cell r="A379" t="str">
            <v>070204</v>
          </cell>
          <cell r="B379" t="str">
            <v>Escavacao mecanizada de valas ou cavas com h ate 3,00m</v>
          </cell>
          <cell r="C379" t="str">
            <v>m3</v>
          </cell>
          <cell r="D379" t="str">
            <v>1.58</v>
          </cell>
          <cell r="E379" t="str">
            <v>0.26</v>
          </cell>
          <cell r="F379" t="str">
            <v>1.84</v>
          </cell>
        </row>
        <row r="380">
          <cell r="A380" t="str">
            <v>070206</v>
          </cell>
          <cell r="B380" t="str">
            <v>Escavacao mecanizada de valas ou cavas com h ate 4,00m</v>
          </cell>
          <cell r="C380" t="str">
            <v>m3</v>
          </cell>
          <cell r="D380" t="str">
            <v>2.06</v>
          </cell>
          <cell r="E380" t="str">
            <v>0.35</v>
          </cell>
          <cell r="F380" t="str">
            <v>2.41</v>
          </cell>
        </row>
        <row r="381">
          <cell r="A381" t="str">
            <v>070208</v>
          </cell>
          <cell r="B381" t="str">
            <v>Escavacao mecanizada de cavas com h alem de 4,00m com escavadeira</v>
          </cell>
          <cell r="C381" t="str">
            <v>m3</v>
          </cell>
          <cell r="D381" t="str">
            <v>1.53</v>
          </cell>
          <cell r="E381" t="str">
            <v>0.13</v>
          </cell>
          <cell r="F381" t="str">
            <v>1.66</v>
          </cell>
        </row>
        <row r="382">
          <cell r="A382" t="str">
            <v>070300</v>
          </cell>
          <cell r="B382" t="str">
            <v>Escavacao mecanizada em  rocha com a utilizacao de explosivos</v>
          </cell>
        </row>
        <row r="383">
          <cell r="A383" t="str">
            <v>070306</v>
          </cell>
          <cell r="B383" t="str">
            <v>Escavacao a fogo e carga mecanizada solo de 3a. cat. em  campo aberto</v>
          </cell>
          <cell r="C383" t="str">
            <v>m3</v>
          </cell>
          <cell r="D383" t="str">
            <v>6.30</v>
          </cell>
          <cell r="E383" t="str">
            <v>6.73</v>
          </cell>
          <cell r="F383" t="str">
            <v>13.03</v>
          </cell>
        </row>
        <row r="384">
          <cell r="A384" t="str">
            <v>070400</v>
          </cell>
          <cell r="B384" t="str">
            <v>Escavacao mecanizada em  pocos e areas confinadas</v>
          </cell>
        </row>
        <row r="385">
          <cell r="A385" t="str">
            <v>070404</v>
          </cell>
          <cell r="B385" t="str">
            <v>Escavacao mecanizada em  area confinada com martelete</v>
          </cell>
          <cell r="C385" t="str">
            <v>m3</v>
          </cell>
          <cell r="D385" t="str">
            <v>3.91</v>
          </cell>
          <cell r="E385" t="str">
            <v>6.37</v>
          </cell>
          <cell r="F385" t="str">
            <v>10.28</v>
          </cell>
        </row>
        <row r="386">
          <cell r="A386" t="str">
            <v>070500</v>
          </cell>
          <cell r="B386" t="str">
            <v>Escavacao mecanizada em  solo brejoso ou turfa</v>
          </cell>
        </row>
        <row r="387">
          <cell r="A387" t="str">
            <v>070502</v>
          </cell>
          <cell r="B387" t="str">
            <v>Escavacao e carga mecanizada solo vegetal</v>
          </cell>
          <cell r="C387" t="str">
            <v>m3</v>
          </cell>
          <cell r="D387" t="str">
            <v>3.95</v>
          </cell>
          <cell r="E387" t="str">
            <v>0.75</v>
          </cell>
          <cell r="F387" t="str">
            <v>4.70</v>
          </cell>
        </row>
        <row r="388">
          <cell r="A388" t="str">
            <v>071000</v>
          </cell>
          <cell r="B388" t="str">
            <v>Apiloamento e nivelamento mecanizado de solo</v>
          </cell>
        </row>
        <row r="389">
          <cell r="A389" t="str">
            <v>071002</v>
          </cell>
          <cell r="B389" t="str">
            <v>Espalhamento de solo em  bota fora com compactacao sem controle</v>
          </cell>
          <cell r="C389" t="str">
            <v>m3</v>
          </cell>
          <cell r="D389" t="str">
            <v>0.53</v>
          </cell>
          <cell r="E389" t="str">
            <v>0.00</v>
          </cell>
          <cell r="F389" t="str">
            <v>0.53</v>
          </cell>
        </row>
        <row r="390">
          <cell r="A390" t="str">
            <v>071100</v>
          </cell>
          <cell r="B390" t="str">
            <v>Reaterro mecanizado sem fornecimento de material</v>
          </cell>
        </row>
        <row r="391">
          <cell r="A391" t="str">
            <v>071102</v>
          </cell>
          <cell r="B391" t="str">
            <v>Reaterro compactado mecanizado de vala ou cava com compactador</v>
          </cell>
          <cell r="C391" t="str">
            <v>m3</v>
          </cell>
          <cell r="D391" t="str">
            <v>0.09</v>
          </cell>
          <cell r="E391" t="str">
            <v>0.39</v>
          </cell>
          <cell r="F391" t="str">
            <v>0.48</v>
          </cell>
        </row>
        <row r="392">
          <cell r="A392" t="str">
            <v>071104</v>
          </cell>
          <cell r="B392" t="str">
            <v>Reaterro compactado mecanizado de vala ou cava com rolo CG= 95% PN</v>
          </cell>
          <cell r="C392" t="str">
            <v>m3</v>
          </cell>
          <cell r="D392" t="str">
            <v>3.74</v>
          </cell>
          <cell r="E392" t="str">
            <v>1.21</v>
          </cell>
          <cell r="F392" t="str">
            <v>4.95</v>
          </cell>
        </row>
        <row r="393">
          <cell r="A393" t="str">
            <v>071200</v>
          </cell>
          <cell r="B393" t="str">
            <v>Aterro mecanizado sem fornecimento de material</v>
          </cell>
        </row>
        <row r="394">
          <cell r="A394" t="str">
            <v>071201</v>
          </cell>
          <cell r="B394" t="str">
            <v>Aterro compactado mecanizado CG= 95% PN sem fornecimento de solo em areas fechadas</v>
          </cell>
          <cell r="C394" t="str">
            <v>m3</v>
          </cell>
          <cell r="D394" t="str">
            <v>0.90</v>
          </cell>
          <cell r="E394" t="str">
            <v>0.11</v>
          </cell>
          <cell r="F394" t="str">
            <v>1.01</v>
          </cell>
        </row>
        <row r="395">
          <cell r="A395" t="str">
            <v>071202</v>
          </cell>
          <cell r="B395" t="str">
            <v>Aterro compactado mecanizado CG= 95% PN sem fornecimento de solo compactado</v>
          </cell>
          <cell r="C395" t="str">
            <v>m3</v>
          </cell>
          <cell r="D395" t="str">
            <v>0.44</v>
          </cell>
          <cell r="E395" t="str">
            <v>0.04</v>
          </cell>
          <cell r="F395" t="str">
            <v>0.48</v>
          </cell>
        </row>
        <row r="396">
          <cell r="A396" t="str">
            <v>080000</v>
          </cell>
          <cell r="B396" t="str">
            <v>Escoramento, contencao e drenagem</v>
          </cell>
        </row>
        <row r="397">
          <cell r="A397" t="str">
            <v>080100</v>
          </cell>
          <cell r="B397" t="str">
            <v>Escoramento</v>
          </cell>
        </row>
        <row r="398">
          <cell r="A398" t="str">
            <v>080102</v>
          </cell>
          <cell r="B398" t="str">
            <v>Escoramento de solo continuo</v>
          </cell>
          <cell r="C398" t="str">
            <v>m2</v>
          </cell>
          <cell r="D398" t="str">
            <v>2.88</v>
          </cell>
          <cell r="E398" t="str">
            <v>7.98</v>
          </cell>
          <cell r="F398" t="str">
            <v>10.86</v>
          </cell>
        </row>
        <row r="399">
          <cell r="A399" t="str">
            <v>080104</v>
          </cell>
          <cell r="B399" t="str">
            <v>Escoramento de solo descontinuo</v>
          </cell>
          <cell r="C399" t="str">
            <v>m2</v>
          </cell>
          <cell r="D399" t="str">
            <v>1.66</v>
          </cell>
          <cell r="E399" t="str">
            <v>4.72</v>
          </cell>
          <cell r="F399" t="str">
            <v>6.38</v>
          </cell>
        </row>
        <row r="400">
          <cell r="A400" t="str">
            <v>080106</v>
          </cell>
          <cell r="B400" t="str">
            <v>Escoramento de solo pontaletado</v>
          </cell>
          <cell r="C400" t="str">
            <v>m2</v>
          </cell>
          <cell r="D400" t="str">
            <v>0.99</v>
          </cell>
          <cell r="E400" t="str">
            <v>2.36</v>
          </cell>
          <cell r="F400" t="str">
            <v>3.35</v>
          </cell>
        </row>
        <row r="401">
          <cell r="A401" t="str">
            <v>080108</v>
          </cell>
          <cell r="B401" t="str">
            <v>Escoramento de solo tipo especial</v>
          </cell>
          <cell r="C401" t="str">
            <v>m2</v>
          </cell>
          <cell r="D401" t="str">
            <v>4.38</v>
          </cell>
          <cell r="E401" t="str">
            <v>11.54</v>
          </cell>
          <cell r="F401" t="str">
            <v>15.92</v>
          </cell>
        </row>
        <row r="402">
          <cell r="A402" t="str">
            <v>080200</v>
          </cell>
          <cell r="B402" t="str">
            <v>Cimbramento</v>
          </cell>
        </row>
        <row r="403">
          <cell r="A403" t="str">
            <v>080202</v>
          </cell>
          <cell r="B403" t="str">
            <v>Cimbramento em  madeira</v>
          </cell>
          <cell r="C403" t="str">
            <v>m3</v>
          </cell>
          <cell r="D403" t="str">
            <v>0.75</v>
          </cell>
          <cell r="E403" t="str">
            <v>4.72</v>
          </cell>
          <cell r="F403" t="str">
            <v>5.47</v>
          </cell>
        </row>
        <row r="404">
          <cell r="A404" t="str">
            <v>080204</v>
          </cell>
          <cell r="B404" t="str">
            <v>Cimbramento em  perfil metalico</v>
          </cell>
          <cell r="C404" t="str">
            <v>kg</v>
          </cell>
          <cell r="D404" t="str">
            <v>0.42</v>
          </cell>
          <cell r="E404" t="str">
            <v>0.30</v>
          </cell>
          <cell r="F404" t="str">
            <v>0.72</v>
          </cell>
        </row>
        <row r="405">
          <cell r="A405" t="str">
            <v>080300</v>
          </cell>
          <cell r="B405" t="str">
            <v>Descimbramento</v>
          </cell>
        </row>
        <row r="406">
          <cell r="A406" t="str">
            <v>080302</v>
          </cell>
          <cell r="B406" t="str">
            <v>Descimbramento em  madeira</v>
          </cell>
          <cell r="C406" t="str">
            <v>m3</v>
          </cell>
          <cell r="D406" t="str">
            <v>0.00</v>
          </cell>
          <cell r="E406" t="str">
            <v>1.28</v>
          </cell>
          <cell r="F406" t="str">
            <v>1.28</v>
          </cell>
        </row>
        <row r="407">
          <cell r="A407" t="str">
            <v>080500</v>
          </cell>
          <cell r="B407" t="str">
            <v>Mantas especiais para drenagem</v>
          </cell>
        </row>
        <row r="408">
          <cell r="A408" t="str">
            <v>080502</v>
          </cell>
          <cell r="B408" t="str">
            <v>Manta geotextil de 200 gr/m2</v>
          </cell>
          <cell r="C408" t="str">
            <v>m2</v>
          </cell>
          <cell r="D408" t="str">
            <v>1.80</v>
          </cell>
          <cell r="E408" t="str">
            <v>1.92</v>
          </cell>
          <cell r="F408" t="str">
            <v>3.72</v>
          </cell>
        </row>
        <row r="409">
          <cell r="A409" t="str">
            <v>080504</v>
          </cell>
          <cell r="B409" t="str">
            <v>Manta geotextil de 300 gr/m2</v>
          </cell>
          <cell r="C409" t="str">
            <v>m2</v>
          </cell>
          <cell r="D409" t="str">
            <v>2.71</v>
          </cell>
          <cell r="E409" t="str">
            <v>1.92</v>
          </cell>
          <cell r="F409" t="str">
            <v>4.63</v>
          </cell>
        </row>
        <row r="410">
          <cell r="A410" t="str">
            <v>080506</v>
          </cell>
          <cell r="B410" t="str">
            <v>Manta geotextil de 600 gr/m2</v>
          </cell>
          <cell r="C410" t="str">
            <v>m2</v>
          </cell>
          <cell r="D410" t="str">
            <v>6.17</v>
          </cell>
          <cell r="E410" t="str">
            <v>1.92</v>
          </cell>
          <cell r="F410" t="str">
            <v>8.09</v>
          </cell>
        </row>
        <row r="411">
          <cell r="A411" t="str">
            <v>080600</v>
          </cell>
          <cell r="B411" t="str">
            <v>Barbacan</v>
          </cell>
        </row>
        <row r="412">
          <cell r="A412" t="str">
            <v>080604</v>
          </cell>
          <cell r="B412" t="str">
            <v>Barbacan em  tubo de PVC com diam 50mm</v>
          </cell>
          <cell r="C412" t="str">
            <v>m</v>
          </cell>
          <cell r="D412" t="str">
            <v>2.14</v>
          </cell>
          <cell r="E412" t="str">
            <v>2.25</v>
          </cell>
          <cell r="F412" t="str">
            <v>4.39</v>
          </cell>
        </row>
        <row r="413">
          <cell r="A413" t="str">
            <v>080606</v>
          </cell>
          <cell r="B413" t="str">
            <v>Barbacan em  tubo de PVC com diam 75mm</v>
          </cell>
          <cell r="C413" t="str">
            <v>m</v>
          </cell>
          <cell r="D413" t="str">
            <v>2.54</v>
          </cell>
          <cell r="E413" t="str">
            <v>2.56</v>
          </cell>
          <cell r="F413" t="str">
            <v>5.10</v>
          </cell>
        </row>
        <row r="414">
          <cell r="A414" t="str">
            <v>080608</v>
          </cell>
          <cell r="B414" t="str">
            <v>Barbacan em  tubo de PVC com diam 100mm</v>
          </cell>
          <cell r="C414" t="str">
            <v>m</v>
          </cell>
          <cell r="D414" t="str">
            <v>2.86</v>
          </cell>
          <cell r="E414" t="str">
            <v>3.22</v>
          </cell>
          <cell r="F414" t="str">
            <v>6.08</v>
          </cell>
        </row>
        <row r="415">
          <cell r="A415" t="str">
            <v>080612</v>
          </cell>
          <cell r="B415" t="str">
            <v>Barbacan em  tubo de ferro fundido com diam 50mm</v>
          </cell>
          <cell r="C415" t="str">
            <v>m</v>
          </cell>
          <cell r="D415" t="str">
            <v>9.06</v>
          </cell>
          <cell r="E415" t="str">
            <v>2.56</v>
          </cell>
          <cell r="F415" t="str">
            <v>11.62</v>
          </cell>
        </row>
        <row r="416">
          <cell r="A416" t="str">
            <v>080614</v>
          </cell>
          <cell r="B416" t="str">
            <v>Barbacan em  tubo de ferro fundido com diam 75mm</v>
          </cell>
          <cell r="C416" t="str">
            <v>m</v>
          </cell>
          <cell r="D416" t="str">
            <v>17.42</v>
          </cell>
          <cell r="E416" t="str">
            <v>3.22</v>
          </cell>
          <cell r="F416" t="str">
            <v>20.64</v>
          </cell>
        </row>
        <row r="417">
          <cell r="A417" t="str">
            <v>080616</v>
          </cell>
          <cell r="B417" t="str">
            <v>Barbacan em  tubo de ferro fundido com diam 100mm</v>
          </cell>
          <cell r="C417" t="str">
            <v>m</v>
          </cell>
          <cell r="D417" t="str">
            <v>20.47</v>
          </cell>
          <cell r="E417" t="str">
            <v>3.86</v>
          </cell>
          <cell r="F417" t="str">
            <v>24.33</v>
          </cell>
        </row>
        <row r="418">
          <cell r="A418" t="str">
            <v>080700</v>
          </cell>
          <cell r="B418" t="str">
            <v>Esgotamento</v>
          </cell>
        </row>
        <row r="419">
          <cell r="A419" t="str">
            <v>080704</v>
          </cell>
          <cell r="B419" t="str">
            <v>Esgotamento com bomba de superficie ou submersa</v>
          </cell>
          <cell r="C419" t="str">
            <v>hp x h</v>
          </cell>
          <cell r="D419" t="str">
            <v>0.22</v>
          </cell>
          <cell r="E419" t="str">
            <v>0.00</v>
          </cell>
          <cell r="F419" t="str">
            <v>0.22</v>
          </cell>
        </row>
        <row r="420">
          <cell r="A420" t="str">
            <v>081000</v>
          </cell>
          <cell r="B420" t="str">
            <v>Contencao</v>
          </cell>
        </row>
        <row r="421">
          <cell r="A421" t="str">
            <v>081002</v>
          </cell>
          <cell r="B421" t="str">
            <v>Alvenaria com pedra aparelhada inclusive rejuntamento</v>
          </cell>
          <cell r="C421" t="str">
            <v>m3</v>
          </cell>
          <cell r="D421" t="str">
            <v>32.16</v>
          </cell>
          <cell r="E421" t="str">
            <v>45.11</v>
          </cell>
          <cell r="F421" t="str">
            <v>77.27</v>
          </cell>
        </row>
        <row r="422">
          <cell r="A422" t="str">
            <v>081004</v>
          </cell>
          <cell r="B422" t="str">
            <v>Enrocamento com pedra arrumada</v>
          </cell>
          <cell r="C422" t="str">
            <v>m3</v>
          </cell>
          <cell r="D422" t="str">
            <v>25.30</v>
          </cell>
          <cell r="E422" t="str">
            <v>19.33</v>
          </cell>
          <cell r="F422" t="str">
            <v>44.63</v>
          </cell>
        </row>
        <row r="423">
          <cell r="A423" t="str">
            <v>081006</v>
          </cell>
          <cell r="B423" t="str">
            <v>Enrocamento com pedra assentada</v>
          </cell>
          <cell r="C423" t="str">
            <v>m3</v>
          </cell>
          <cell r="D423" t="str">
            <v>47.05</v>
          </cell>
          <cell r="E423" t="str">
            <v>38.66</v>
          </cell>
          <cell r="F423" t="str">
            <v>85.71</v>
          </cell>
        </row>
        <row r="424">
          <cell r="A424" t="str">
            <v>081008</v>
          </cell>
          <cell r="B424" t="str">
            <v>Gabiao com tela galvanizada No. 8/10cm - fio diam 2,00 mm</v>
          </cell>
          <cell r="C424" t="str">
            <v>m3</v>
          </cell>
          <cell r="D424" t="str">
            <v>62.63</v>
          </cell>
          <cell r="E424" t="str">
            <v>21.71</v>
          </cell>
          <cell r="F424" t="str">
            <v>84.34</v>
          </cell>
        </row>
        <row r="425">
          <cell r="A425" t="str">
            <v>081010</v>
          </cell>
          <cell r="B425" t="str">
            <v>Muro em  sacos de concreto fck = 22 MPa empilhados</v>
          </cell>
          <cell r="C425" t="str">
            <v>m3</v>
          </cell>
          <cell r="D425" t="str">
            <v>369.70</v>
          </cell>
          <cell r="E425" t="str">
            <v>12.27</v>
          </cell>
          <cell r="F425" t="str">
            <v>381.97</v>
          </cell>
        </row>
        <row r="426">
          <cell r="A426" t="str">
            <v>090000</v>
          </cell>
          <cell r="B426" t="str">
            <v>Forma</v>
          </cell>
        </row>
        <row r="427">
          <cell r="A427" t="str">
            <v>090100</v>
          </cell>
          <cell r="B427" t="str">
            <v>Forma em tabua</v>
          </cell>
        </row>
        <row r="428">
          <cell r="A428" t="str">
            <v>090102</v>
          </cell>
          <cell r="B428" t="str">
            <v>Forma em madeira comum para fundacao</v>
          </cell>
          <cell r="C428" t="str">
            <v>m2</v>
          </cell>
          <cell r="D428" t="str">
            <v>7.24</v>
          </cell>
          <cell r="E428" t="str">
            <v>8.47</v>
          </cell>
          <cell r="F428" t="str">
            <v>15.71</v>
          </cell>
        </row>
        <row r="429">
          <cell r="A429" t="str">
            <v>090104</v>
          </cell>
          <cell r="B429" t="str">
            <v>Forma em madeira comum para caixao perdido</v>
          </cell>
          <cell r="C429" t="str">
            <v>m2</v>
          </cell>
          <cell r="D429" t="str">
            <v>13.00</v>
          </cell>
          <cell r="E429" t="str">
            <v>8.47</v>
          </cell>
          <cell r="F429" t="str">
            <v>21.47</v>
          </cell>
        </row>
        <row r="430">
          <cell r="A430" t="str">
            <v>090200</v>
          </cell>
          <cell r="B430" t="str">
            <v>Forma em madeira compensada</v>
          </cell>
        </row>
        <row r="431">
          <cell r="A431" t="str">
            <v>090202</v>
          </cell>
          <cell r="B431" t="str">
            <v>Forma plana em compensado para estrutura convencional</v>
          </cell>
          <cell r="C431" t="str">
            <v>m2</v>
          </cell>
          <cell r="D431" t="str">
            <v>6.59</v>
          </cell>
          <cell r="E431" t="str">
            <v>6.04</v>
          </cell>
          <cell r="F431" t="str">
            <v>12.63</v>
          </cell>
        </row>
        <row r="432">
          <cell r="A432" t="str">
            <v>090204</v>
          </cell>
          <cell r="B432" t="str">
            <v>Forma plana em compensado para estrutura aparente</v>
          </cell>
          <cell r="C432" t="str">
            <v>m2</v>
          </cell>
          <cell r="D432" t="str">
            <v>13.82</v>
          </cell>
          <cell r="E432" t="str">
            <v>7.81</v>
          </cell>
          <cell r="F432" t="str">
            <v>21.63</v>
          </cell>
        </row>
        <row r="433">
          <cell r="A433" t="str">
            <v>090206</v>
          </cell>
          <cell r="B433" t="str">
            <v>Forma curva em compensado para estrutura</v>
          </cell>
          <cell r="C433" t="str">
            <v>m2</v>
          </cell>
          <cell r="D433" t="str">
            <v>12.05</v>
          </cell>
          <cell r="E433" t="str">
            <v>16.33</v>
          </cell>
          <cell r="F433" t="str">
            <v>28.38</v>
          </cell>
        </row>
        <row r="434">
          <cell r="A434" t="str">
            <v>090208</v>
          </cell>
          <cell r="B434" t="str">
            <v>Forma plana em compensado para obra de arte</v>
          </cell>
          <cell r="C434" t="str">
            <v>m2</v>
          </cell>
          <cell r="D434" t="str">
            <v>15.31</v>
          </cell>
          <cell r="E434" t="str">
            <v>8.49</v>
          </cell>
          <cell r="F434" t="str">
            <v>23.80</v>
          </cell>
        </row>
        <row r="435">
          <cell r="A435" t="str">
            <v>090210</v>
          </cell>
          <cell r="B435" t="str">
            <v>Forma em compensado para encamisamento de tubulao</v>
          </cell>
          <cell r="C435" t="str">
            <v>m2</v>
          </cell>
          <cell r="D435" t="str">
            <v>4.11</v>
          </cell>
          <cell r="E435" t="str">
            <v>11.43</v>
          </cell>
          <cell r="F435" t="str">
            <v>15.54</v>
          </cell>
        </row>
        <row r="436">
          <cell r="A436" t="str">
            <v>100000</v>
          </cell>
          <cell r="B436" t="str">
            <v>Armadura</v>
          </cell>
        </row>
        <row r="437">
          <cell r="A437" t="str">
            <v>100100</v>
          </cell>
          <cell r="B437" t="str">
            <v>Armadura em  barra</v>
          </cell>
        </row>
        <row r="438">
          <cell r="A438" t="str">
            <v>100102</v>
          </cell>
          <cell r="B438" t="str">
            <v>Armadura em barra de aco CA 25 fyk = 250 MPa</v>
          </cell>
          <cell r="C438" t="str">
            <v>kg</v>
          </cell>
          <cell r="D438" t="str">
            <v>0.74</v>
          </cell>
          <cell r="E438" t="str">
            <v>0.64</v>
          </cell>
          <cell r="F438" t="str">
            <v>1.38</v>
          </cell>
        </row>
        <row r="439">
          <cell r="A439" t="str">
            <v>100104</v>
          </cell>
          <cell r="B439" t="str">
            <v>Armadura em barra de aco CA 50 (A ou B) fyk = 500 MPa</v>
          </cell>
          <cell r="C439" t="str">
            <v>kg</v>
          </cell>
          <cell r="D439" t="str">
            <v>0.66</v>
          </cell>
          <cell r="E439" t="str">
            <v>0.50</v>
          </cell>
          <cell r="F439" t="str">
            <v>1.16</v>
          </cell>
        </row>
        <row r="440">
          <cell r="A440" t="str">
            <v>100106</v>
          </cell>
          <cell r="B440" t="str">
            <v>Armadura em barra de aco CA 60 (A ou B) fyk = 600 MPa</v>
          </cell>
          <cell r="C440" t="str">
            <v>kg</v>
          </cell>
          <cell r="D440" t="str">
            <v>0.74</v>
          </cell>
          <cell r="E440" t="str">
            <v>0.50</v>
          </cell>
          <cell r="F440" t="str">
            <v>1.24</v>
          </cell>
        </row>
        <row r="441">
          <cell r="A441" t="str">
            <v>100200</v>
          </cell>
          <cell r="B441" t="str">
            <v>Armadura em  tela</v>
          </cell>
        </row>
        <row r="442">
          <cell r="A442" t="str">
            <v>100202</v>
          </cell>
          <cell r="B442" t="str">
            <v>Armadura em  tela eletrosoldada aco CA 60 fyk = 600 MPa</v>
          </cell>
          <cell r="C442" t="str">
            <v>kg</v>
          </cell>
          <cell r="D442" t="str">
            <v>1.33</v>
          </cell>
          <cell r="E442" t="str">
            <v>0.30</v>
          </cell>
          <cell r="F442" t="str">
            <v>1.63</v>
          </cell>
        </row>
        <row r="443">
          <cell r="A443" t="str">
            <v>110000</v>
          </cell>
          <cell r="B443" t="str">
            <v>Concreto, massa e lastro</v>
          </cell>
        </row>
        <row r="444">
          <cell r="A444" t="str">
            <v>110102</v>
          </cell>
          <cell r="B444" t="str">
            <v>Concreto usinado, fck = 13,5 MPa</v>
          </cell>
          <cell r="C444" t="str">
            <v>m3</v>
          </cell>
          <cell r="D444" t="str">
            <v>102.52</v>
          </cell>
          <cell r="E444" t="str">
            <v>0.00</v>
          </cell>
          <cell r="F444" t="str">
            <v>102.52</v>
          </cell>
        </row>
        <row r="445">
          <cell r="A445" t="str">
            <v>110104</v>
          </cell>
          <cell r="B445" t="str">
            <v>Concreto usinado, fck = 15,0 MPa</v>
          </cell>
          <cell r="C445" t="str">
            <v>m3</v>
          </cell>
          <cell r="D445" t="str">
            <v>112.38</v>
          </cell>
          <cell r="E445" t="str">
            <v>0.00</v>
          </cell>
          <cell r="F445" t="str">
            <v>112.38</v>
          </cell>
        </row>
        <row r="446">
          <cell r="A446" t="str">
            <v>110108</v>
          </cell>
          <cell r="B446" t="str">
            <v>Concreto usinado, fck = 18,0 MPa</v>
          </cell>
          <cell r="C446" t="str">
            <v>m3</v>
          </cell>
          <cell r="D446" t="str">
            <v>115.57</v>
          </cell>
          <cell r="E446" t="str">
            <v>0.00</v>
          </cell>
          <cell r="F446" t="str">
            <v>115.57</v>
          </cell>
        </row>
        <row r="447">
          <cell r="A447" t="str">
            <v>110110</v>
          </cell>
          <cell r="B447" t="str">
            <v>Concreto usinado, fck = 20,0 MPa</v>
          </cell>
          <cell r="C447" t="str">
            <v>m3</v>
          </cell>
          <cell r="D447" t="str">
            <v>118.55</v>
          </cell>
          <cell r="E447" t="str">
            <v>0.00</v>
          </cell>
          <cell r="F447" t="str">
            <v>118.55</v>
          </cell>
        </row>
        <row r="448">
          <cell r="A448" t="str">
            <v>110112</v>
          </cell>
          <cell r="B448" t="str">
            <v>Concreto usinado, fck = 24,0 MPa</v>
          </cell>
          <cell r="C448" t="str">
            <v>m3</v>
          </cell>
          <cell r="D448" t="str">
            <v>127.61</v>
          </cell>
          <cell r="E448" t="str">
            <v>0.00</v>
          </cell>
          <cell r="F448" t="str">
            <v>127.61</v>
          </cell>
        </row>
        <row r="449">
          <cell r="A449" t="str">
            <v>110114</v>
          </cell>
          <cell r="B449" t="str">
            <v>Concreto usinado, fck = 28,0 MPa</v>
          </cell>
          <cell r="C449" t="str">
            <v>m3</v>
          </cell>
          <cell r="D449" t="str">
            <v>139.55</v>
          </cell>
          <cell r="E449" t="str">
            <v>0.00</v>
          </cell>
          <cell r="F449" t="str">
            <v>139.55</v>
          </cell>
        </row>
        <row r="450">
          <cell r="A450" t="str">
            <v>110116</v>
          </cell>
          <cell r="B450" t="str">
            <v>Concreto usinado, fck = 30,0 MPa</v>
          </cell>
          <cell r="C450" t="str">
            <v>m3</v>
          </cell>
          <cell r="D450" t="str">
            <v>148.86</v>
          </cell>
          <cell r="E450" t="str">
            <v>0.00</v>
          </cell>
          <cell r="F450" t="str">
            <v>148.86</v>
          </cell>
        </row>
        <row r="451">
          <cell r="A451" t="str">
            <v>110118</v>
          </cell>
          <cell r="B451" t="str">
            <v>Concreto usinado, fck = 13,5 MPa - para bombeamento</v>
          </cell>
          <cell r="C451" t="str">
            <v>m3</v>
          </cell>
          <cell r="D451" t="str">
            <v>104.18</v>
          </cell>
          <cell r="E451" t="str">
            <v>0.00</v>
          </cell>
          <cell r="F451" t="str">
            <v>104.18</v>
          </cell>
        </row>
        <row r="452">
          <cell r="A452" t="str">
            <v>110120</v>
          </cell>
          <cell r="B452" t="str">
            <v>Concreto usinado, fck = 15,0 MPa - para bombeamento</v>
          </cell>
          <cell r="C452" t="str">
            <v>m3</v>
          </cell>
          <cell r="D452" t="str">
            <v>119.05</v>
          </cell>
          <cell r="E452" t="str">
            <v>0.00</v>
          </cell>
          <cell r="F452" t="str">
            <v>119.05</v>
          </cell>
        </row>
        <row r="453">
          <cell r="A453" t="str">
            <v>110124</v>
          </cell>
          <cell r="B453" t="str">
            <v>Concreto usinado, fck = 18,0 MPa - para bombeamento</v>
          </cell>
          <cell r="C453" t="str">
            <v>m3</v>
          </cell>
          <cell r="D453" t="str">
            <v>122.43</v>
          </cell>
          <cell r="E453" t="str">
            <v>0.00</v>
          </cell>
          <cell r="F453" t="str">
            <v>122.43</v>
          </cell>
        </row>
        <row r="454">
          <cell r="A454" t="str">
            <v>110126</v>
          </cell>
          <cell r="B454" t="str">
            <v>Concreto usinado, fck = 20,0 MPa - para bombeamento</v>
          </cell>
          <cell r="C454" t="str">
            <v>m3</v>
          </cell>
          <cell r="D454" t="str">
            <v>125.59</v>
          </cell>
          <cell r="E454" t="str">
            <v>0.00</v>
          </cell>
          <cell r="F454" t="str">
            <v>125.59</v>
          </cell>
        </row>
        <row r="455">
          <cell r="A455" t="str">
            <v>110128</v>
          </cell>
          <cell r="B455" t="str">
            <v>Concreto usinado, fck = 24,0 MPa - para bombeamento</v>
          </cell>
          <cell r="C455" t="str">
            <v>m3</v>
          </cell>
          <cell r="D455" t="str">
            <v>135.19</v>
          </cell>
          <cell r="E455" t="str">
            <v>0.00</v>
          </cell>
          <cell r="F455" t="str">
            <v>135.19</v>
          </cell>
        </row>
        <row r="456">
          <cell r="A456" t="str">
            <v>110130</v>
          </cell>
          <cell r="B456" t="str">
            <v>Concreto usinado, fck = 28,0 MPa - para bombeamento</v>
          </cell>
          <cell r="C456" t="str">
            <v>m3</v>
          </cell>
          <cell r="D456" t="str">
            <v>149.85</v>
          </cell>
          <cell r="E456" t="str">
            <v>0.00</v>
          </cell>
          <cell r="F456" t="str">
            <v>149.85</v>
          </cell>
        </row>
        <row r="457">
          <cell r="A457" t="str">
            <v>110132</v>
          </cell>
          <cell r="B457" t="str">
            <v>Concreto usinado, fck = 30,0 MPa - para bombeamento</v>
          </cell>
          <cell r="C457" t="str">
            <v>m3</v>
          </cell>
          <cell r="D457" t="str">
            <v>152.07</v>
          </cell>
          <cell r="E457" t="str">
            <v>0.00</v>
          </cell>
          <cell r="F457" t="str">
            <v>152.07</v>
          </cell>
        </row>
        <row r="458">
          <cell r="A458" t="str">
            <v>110200</v>
          </cell>
          <cell r="B458" t="str">
            <v>Concreto usinado nao estrutural - fornecimento do material</v>
          </cell>
        </row>
        <row r="459">
          <cell r="A459" t="str">
            <v>110202</v>
          </cell>
          <cell r="B459" t="str">
            <v>Concreto usinado nao estrutural min 150 kg cim/m3</v>
          </cell>
          <cell r="C459" t="str">
            <v>m3</v>
          </cell>
          <cell r="D459" t="str">
            <v>93.78</v>
          </cell>
          <cell r="E459" t="str">
            <v>0.00</v>
          </cell>
          <cell r="F459" t="str">
            <v>93.78</v>
          </cell>
        </row>
        <row r="460">
          <cell r="A460" t="str">
            <v>110204</v>
          </cell>
          <cell r="B460" t="str">
            <v>Concreto usinado nao estrutural min 200 kg cim/m3</v>
          </cell>
          <cell r="C460" t="str">
            <v>m3</v>
          </cell>
          <cell r="D460" t="str">
            <v>107.40</v>
          </cell>
          <cell r="E460" t="str">
            <v>0.00</v>
          </cell>
          <cell r="F460" t="str">
            <v>107.40</v>
          </cell>
        </row>
        <row r="461">
          <cell r="A461" t="str">
            <v>110206</v>
          </cell>
          <cell r="B461" t="str">
            <v>Concreto usinado nao estrutural min 300 kg cim/m3</v>
          </cell>
          <cell r="C461" t="str">
            <v>m3</v>
          </cell>
          <cell r="D461" t="str">
            <v>109.80</v>
          </cell>
          <cell r="E461" t="str">
            <v>0.00</v>
          </cell>
          <cell r="F461" t="str">
            <v>109.80</v>
          </cell>
        </row>
        <row r="462">
          <cell r="A462" t="str">
            <v>110300</v>
          </cell>
          <cell r="B462" t="str">
            <v>Concreto executado no local com controle fck - fornecimento do material</v>
          </cell>
        </row>
        <row r="463">
          <cell r="A463" t="str">
            <v>110302</v>
          </cell>
          <cell r="B463" t="str">
            <v>Concreto preparado no local ,  fck = 13.5 MPa</v>
          </cell>
          <cell r="C463" t="str">
            <v>m3</v>
          </cell>
          <cell r="D463" t="str">
            <v>72.10</v>
          </cell>
          <cell r="E463" t="str">
            <v>7.28</v>
          </cell>
          <cell r="F463" t="str">
            <v>79.38</v>
          </cell>
        </row>
        <row r="464">
          <cell r="A464" t="str">
            <v>110304</v>
          </cell>
          <cell r="B464" t="str">
            <v>Concreto preparado no local ,  fck = 15 MPa</v>
          </cell>
          <cell r="C464" t="str">
            <v>m3</v>
          </cell>
          <cell r="D464" t="str">
            <v>73.33</v>
          </cell>
          <cell r="E464" t="str">
            <v>7.28</v>
          </cell>
          <cell r="F464" t="str">
            <v>80.61</v>
          </cell>
        </row>
        <row r="465">
          <cell r="A465" t="str">
            <v>110306</v>
          </cell>
          <cell r="B465" t="str">
            <v>Concreto preparado no local ,  fck = 16 MPa</v>
          </cell>
          <cell r="C465" t="str">
            <v>m3</v>
          </cell>
          <cell r="D465" t="str">
            <v>74.25</v>
          </cell>
          <cell r="E465" t="str">
            <v>7.28</v>
          </cell>
          <cell r="F465" t="str">
            <v>81.53</v>
          </cell>
        </row>
        <row r="466">
          <cell r="A466" t="str">
            <v>110308</v>
          </cell>
          <cell r="B466" t="str">
            <v>Concreto preparado no local ,  fck = 18 MPa</v>
          </cell>
          <cell r="C466" t="str">
            <v>m3</v>
          </cell>
          <cell r="D466" t="str">
            <v>74.90</v>
          </cell>
          <cell r="E466" t="str">
            <v>7.28</v>
          </cell>
          <cell r="F466" t="str">
            <v>82.18</v>
          </cell>
        </row>
        <row r="467">
          <cell r="A467" t="str">
            <v>110312</v>
          </cell>
          <cell r="B467" t="str">
            <v>Concreto preparado no local ,  fck = 24 MPa</v>
          </cell>
          <cell r="C467" t="str">
            <v>m3</v>
          </cell>
          <cell r="D467" t="str">
            <v>79.72</v>
          </cell>
          <cell r="E467" t="str">
            <v>7.28</v>
          </cell>
          <cell r="F467" t="str">
            <v>87.00</v>
          </cell>
        </row>
        <row r="468">
          <cell r="A468" t="str">
            <v>110400</v>
          </cell>
          <cell r="B468" t="str">
            <v>Concreto nao estrutural executado no local - fornecimento do material</v>
          </cell>
        </row>
        <row r="469">
          <cell r="A469" t="str">
            <v>110402</v>
          </cell>
          <cell r="B469" t="str">
            <v>Concreto nao estrutural executado no local min 150 kg cim/m3</v>
          </cell>
          <cell r="C469" t="str">
            <v>m3</v>
          </cell>
          <cell r="D469" t="str">
            <v>53.72</v>
          </cell>
          <cell r="E469" t="str">
            <v>7.28</v>
          </cell>
          <cell r="F469" t="str">
            <v>61.00</v>
          </cell>
        </row>
        <row r="470">
          <cell r="A470" t="str">
            <v>110404</v>
          </cell>
          <cell r="B470" t="str">
            <v>Concreto nao estrutural executado no loca min 200 kg cim/m3</v>
          </cell>
          <cell r="C470" t="str">
            <v>m3</v>
          </cell>
          <cell r="D470" t="str">
            <v>58.72</v>
          </cell>
          <cell r="E470" t="str">
            <v>7.28</v>
          </cell>
          <cell r="F470" t="str">
            <v>66.00</v>
          </cell>
        </row>
        <row r="471">
          <cell r="A471" t="str">
            <v>110406</v>
          </cell>
          <cell r="B471" t="str">
            <v>Concreto nao estrutural executado no local min 300 kg cim/m3</v>
          </cell>
          <cell r="C471" t="str">
            <v>m3</v>
          </cell>
          <cell r="D471" t="str">
            <v>69.34</v>
          </cell>
          <cell r="E471" t="str">
            <v>7.28</v>
          </cell>
          <cell r="F471" t="str">
            <v>76.62</v>
          </cell>
        </row>
        <row r="472">
          <cell r="A472" t="str">
            <v>110500</v>
          </cell>
          <cell r="B472" t="str">
            <v>Concreto e argamassa especial</v>
          </cell>
        </row>
        <row r="473">
          <cell r="A473" t="str">
            <v>110502</v>
          </cell>
          <cell r="B473" t="str">
            <v>Concreto ensacado desidratado fck = 22,0 MPa</v>
          </cell>
          <cell r="C473" t="str">
            <v>m3</v>
          </cell>
          <cell r="D473" t="str">
            <v>369.70</v>
          </cell>
          <cell r="E473" t="str">
            <v>0.00</v>
          </cell>
          <cell r="F473" t="str">
            <v>369.70</v>
          </cell>
        </row>
        <row r="474">
          <cell r="A474" t="str">
            <v>110504</v>
          </cell>
          <cell r="B474" t="str">
            <v>Argamassa grout</v>
          </cell>
          <cell r="C474" t="str">
            <v>m3</v>
          </cell>
          <cell r="D474" t="str">
            <v>57.42</v>
          </cell>
          <cell r="E474" t="str">
            <v>7.28</v>
          </cell>
          <cell r="F474" t="str">
            <v>64.70</v>
          </cell>
        </row>
        <row r="475">
          <cell r="A475" t="str">
            <v>110506</v>
          </cell>
          <cell r="B475" t="str">
            <v>Concreto ciclopico</v>
          </cell>
          <cell r="C475" t="str">
            <v>m3</v>
          </cell>
          <cell r="D475" t="str">
            <v>58.35</v>
          </cell>
          <cell r="E475" t="str">
            <v>16.35</v>
          </cell>
          <cell r="F475" t="str">
            <v>74.70</v>
          </cell>
        </row>
        <row r="476">
          <cell r="A476" t="str">
            <v>111100</v>
          </cell>
          <cell r="B476" t="str">
            <v>Argamassa executada no local - fornecimento de material</v>
          </cell>
        </row>
        <row r="477">
          <cell r="A477" t="str">
            <v>111102</v>
          </cell>
          <cell r="B477" t="str">
            <v>Argamassa de cimento e areia traco 1:3</v>
          </cell>
          <cell r="C477" t="str">
            <v>m3</v>
          </cell>
          <cell r="D477" t="str">
            <v>73.26</v>
          </cell>
          <cell r="E477" t="str">
            <v>7.28</v>
          </cell>
          <cell r="F477" t="str">
            <v>80.54</v>
          </cell>
        </row>
        <row r="478">
          <cell r="A478" t="str">
            <v>111600</v>
          </cell>
          <cell r="B478" t="str">
            <v>Lancamento e aplicacao</v>
          </cell>
        </row>
        <row r="479">
          <cell r="A479" t="str">
            <v>111602</v>
          </cell>
          <cell r="B479" t="str">
            <v>Lancamento, espalhamento e adensamento de concreto ou massa em lastro</v>
          </cell>
          <cell r="C479" t="str">
            <v>m3</v>
          </cell>
          <cell r="D479" t="str">
            <v>0.00</v>
          </cell>
          <cell r="E479" t="str">
            <v>12.27</v>
          </cell>
          <cell r="F479" t="str">
            <v>12.27</v>
          </cell>
        </row>
        <row r="480">
          <cell r="A480" t="str">
            <v>111604</v>
          </cell>
          <cell r="B480" t="str">
            <v>Lancamento e adensamento de concreto ou massa em fundacao</v>
          </cell>
          <cell r="C480" t="str">
            <v>m3</v>
          </cell>
          <cell r="D480" t="str">
            <v>0.00</v>
          </cell>
          <cell r="E480" t="str">
            <v>24.54</v>
          </cell>
          <cell r="F480" t="str">
            <v>24.54</v>
          </cell>
        </row>
        <row r="481">
          <cell r="A481" t="str">
            <v>111606</v>
          </cell>
          <cell r="B481" t="str">
            <v>Lancamento e adensamento de concreto ou massa em  formas de estrutura</v>
          </cell>
          <cell r="C481" t="str">
            <v>m3</v>
          </cell>
          <cell r="D481" t="str">
            <v>0.00</v>
          </cell>
          <cell r="E481" t="str">
            <v>40.96</v>
          </cell>
          <cell r="F481" t="str">
            <v>40.96</v>
          </cell>
        </row>
        <row r="482">
          <cell r="A482" t="str">
            <v>111608</v>
          </cell>
          <cell r="B482" t="str">
            <v>Lancamento e adensamento de concreto ou massa por bombeamento</v>
          </cell>
          <cell r="C482" t="str">
            <v>m3</v>
          </cell>
          <cell r="D482" t="str">
            <v>15.00</v>
          </cell>
          <cell r="E482" t="str">
            <v>19.33</v>
          </cell>
          <cell r="F482" t="str">
            <v>34.33</v>
          </cell>
        </row>
        <row r="483">
          <cell r="A483" t="str">
            <v>111800</v>
          </cell>
          <cell r="B483" t="str">
            <v>Lastros e enchimentos</v>
          </cell>
        </row>
        <row r="484">
          <cell r="A484" t="str">
            <v>111802</v>
          </cell>
          <cell r="B484" t="str">
            <v>Lastro de areia</v>
          </cell>
          <cell r="C484" t="str">
            <v>m3</v>
          </cell>
          <cell r="D484" t="str">
            <v>30.27</v>
          </cell>
          <cell r="E484" t="str">
            <v>10.19</v>
          </cell>
          <cell r="F484" t="str">
            <v>40.46</v>
          </cell>
        </row>
        <row r="485">
          <cell r="A485" t="str">
            <v>111804</v>
          </cell>
          <cell r="B485" t="str">
            <v>Lastro de pedra britada</v>
          </cell>
          <cell r="C485" t="str">
            <v>m3</v>
          </cell>
          <cell r="D485" t="str">
            <v>30.73</v>
          </cell>
          <cell r="E485" t="str">
            <v>7.28</v>
          </cell>
          <cell r="F485" t="str">
            <v>38.01</v>
          </cell>
        </row>
        <row r="486">
          <cell r="A486" t="str">
            <v>111806</v>
          </cell>
          <cell r="B486" t="str">
            <v>Lona plastica em  piso</v>
          </cell>
          <cell r="C486" t="str">
            <v>m2</v>
          </cell>
          <cell r="D486" t="str">
            <v>0.03</v>
          </cell>
          <cell r="E486" t="str">
            <v>0.06</v>
          </cell>
          <cell r="F486" t="str">
            <v>0.09</v>
          </cell>
        </row>
        <row r="487">
          <cell r="A487" t="str">
            <v>111808</v>
          </cell>
          <cell r="B487" t="str">
            <v>Enchimento de laje com tijolo ceramicos furados</v>
          </cell>
          <cell r="C487" t="str">
            <v>m3</v>
          </cell>
          <cell r="D487" t="str">
            <v>36.75</v>
          </cell>
          <cell r="E487" t="str">
            <v>5.82</v>
          </cell>
          <cell r="F487" t="str">
            <v>42.57</v>
          </cell>
        </row>
        <row r="488">
          <cell r="A488" t="str">
            <v>111810</v>
          </cell>
          <cell r="B488" t="str">
            <v>Enchimento de laje com cacos de concreto celular</v>
          </cell>
          <cell r="C488" t="str">
            <v>m3</v>
          </cell>
          <cell r="D488" t="str">
            <v>51.31</v>
          </cell>
          <cell r="E488" t="str">
            <v>8.73</v>
          </cell>
          <cell r="F488" t="str">
            <v>60.04</v>
          </cell>
        </row>
        <row r="489">
          <cell r="A489" t="str">
            <v>120000</v>
          </cell>
          <cell r="B489" t="str">
            <v>Fundacao profunda</v>
          </cell>
        </row>
        <row r="490">
          <cell r="A490" t="str">
            <v>120100</v>
          </cell>
          <cell r="B490" t="str">
            <v>Broca</v>
          </cell>
        </row>
        <row r="491">
          <cell r="A491" t="str">
            <v>120102</v>
          </cell>
          <cell r="B491" t="str">
            <v>Brocas em concreto armada diametro de 20cm - completa</v>
          </cell>
          <cell r="C491" t="str">
            <v>m</v>
          </cell>
          <cell r="D491" t="str">
            <v>3.00</v>
          </cell>
          <cell r="E491" t="str">
            <v>6.77</v>
          </cell>
          <cell r="F491" t="str">
            <v>9.77</v>
          </cell>
        </row>
        <row r="492">
          <cell r="A492" t="str">
            <v>120104</v>
          </cell>
          <cell r="B492" t="str">
            <v>Brocas em concreto armado diametro de 25cm - completa</v>
          </cell>
          <cell r="C492" t="str">
            <v>m</v>
          </cell>
          <cell r="D492" t="str">
            <v>4.39</v>
          </cell>
          <cell r="E492" t="str">
            <v>7.26</v>
          </cell>
          <cell r="F492" t="str">
            <v>11.65</v>
          </cell>
        </row>
        <row r="493">
          <cell r="A493" t="str">
            <v>120106</v>
          </cell>
          <cell r="B493" t="str">
            <v>Brocas em concreto armado diametro de 30cm - completa</v>
          </cell>
          <cell r="C493" t="str">
            <v>m</v>
          </cell>
          <cell r="D493" t="str">
            <v>6.30</v>
          </cell>
          <cell r="E493" t="str">
            <v>7.92</v>
          </cell>
          <cell r="F493" t="str">
            <v>14.22</v>
          </cell>
        </row>
        <row r="494">
          <cell r="A494" t="str">
            <v>120200</v>
          </cell>
          <cell r="B494" t="str">
            <v>Estaca de madeira</v>
          </cell>
        </row>
        <row r="495">
          <cell r="A495" t="str">
            <v>120201</v>
          </cell>
          <cell r="B495" t="str">
            <v>Taxa de mobilizacao para estaca de madeira</v>
          </cell>
          <cell r="C495" t="str">
            <v>taxa</v>
          </cell>
          <cell r="D495" t="str">
            <v>1000.00</v>
          </cell>
          <cell r="E495" t="str">
            <v>0.00</v>
          </cell>
          <cell r="F495" t="str">
            <v>1000.00</v>
          </cell>
        </row>
        <row r="496">
          <cell r="A496" t="str">
            <v>120202</v>
          </cell>
          <cell r="B496" t="str">
            <v>Estaca de eucalipto cravada de diametro 20cm</v>
          </cell>
          <cell r="C496" t="str">
            <v>m</v>
          </cell>
          <cell r="D496" t="str">
            <v>10.60</v>
          </cell>
          <cell r="E496" t="str">
            <v>0.04</v>
          </cell>
          <cell r="F496" t="str">
            <v>10.64</v>
          </cell>
        </row>
        <row r="497">
          <cell r="A497" t="str">
            <v>120204</v>
          </cell>
          <cell r="B497" t="str">
            <v>Estaca de eucalipto cravada de diametro 25cm</v>
          </cell>
          <cell r="C497" t="str">
            <v>m</v>
          </cell>
          <cell r="D497" t="str">
            <v>11.72</v>
          </cell>
          <cell r="E497" t="str">
            <v>0.04</v>
          </cell>
          <cell r="F497" t="str">
            <v>11.76</v>
          </cell>
        </row>
        <row r="498">
          <cell r="A498" t="str">
            <v>120300</v>
          </cell>
          <cell r="B498" t="str">
            <v>Estaca metalica</v>
          </cell>
        </row>
        <row r="499">
          <cell r="A499" t="str">
            <v>120301</v>
          </cell>
          <cell r="B499" t="str">
            <v>Taxa de mobilizacao para estaca metalica</v>
          </cell>
          <cell r="C499" t="str">
            <v>taxa</v>
          </cell>
          <cell r="D499" t="str">
            <v>1000.00</v>
          </cell>
          <cell r="E499" t="str">
            <v>0.00</v>
          </cell>
          <cell r="F499" t="str">
            <v>1000.00</v>
          </cell>
        </row>
        <row r="500">
          <cell r="A500" t="str">
            <v>120302</v>
          </cell>
          <cell r="B500" t="str">
            <v>Estaca em  perfil metalico "I" de 10x4 5/8"</v>
          </cell>
          <cell r="C500" t="str">
            <v>m</v>
          </cell>
          <cell r="D500" t="str">
            <v>63.07</v>
          </cell>
          <cell r="E500" t="str">
            <v>0.77</v>
          </cell>
          <cell r="F500" t="str">
            <v>63.84</v>
          </cell>
        </row>
        <row r="501">
          <cell r="A501" t="str">
            <v>120304</v>
          </cell>
          <cell r="B501" t="str">
            <v>Estaca em  perfil metalico "I" de 12x5 1/4"</v>
          </cell>
          <cell r="C501" t="str">
            <v>m</v>
          </cell>
          <cell r="D501" t="str">
            <v>82.11</v>
          </cell>
          <cell r="E501" t="str">
            <v>0.77</v>
          </cell>
          <cell r="F501" t="str">
            <v>82.88</v>
          </cell>
        </row>
        <row r="502">
          <cell r="A502" t="str">
            <v>120306</v>
          </cell>
          <cell r="B502" t="str">
            <v>Estaca em  perfil metalico duplo "I" de 10x4 5/8"</v>
          </cell>
          <cell r="C502" t="str">
            <v>m</v>
          </cell>
          <cell r="D502" t="str">
            <v>113.65</v>
          </cell>
          <cell r="E502" t="str">
            <v>0.77</v>
          </cell>
          <cell r="F502" t="str">
            <v>114.42</v>
          </cell>
        </row>
        <row r="503">
          <cell r="A503" t="str">
            <v>120308</v>
          </cell>
          <cell r="B503" t="str">
            <v>Estaca em  perfil metalico duplo "I" de 12x5 1/4"</v>
          </cell>
          <cell r="C503" t="str">
            <v>m</v>
          </cell>
          <cell r="D503" t="str">
            <v>151.73</v>
          </cell>
          <cell r="E503" t="str">
            <v>0.77</v>
          </cell>
          <cell r="F503" t="str">
            <v>152.50</v>
          </cell>
        </row>
        <row r="504">
          <cell r="A504" t="str">
            <v>120310</v>
          </cell>
          <cell r="B504" t="str">
            <v>Corte de perfil metalico "I" de 10x4 5/8"</v>
          </cell>
          <cell r="C504" t="str">
            <v>un</v>
          </cell>
          <cell r="D504" t="str">
            <v>33.33</v>
          </cell>
          <cell r="E504" t="str">
            <v>0.00</v>
          </cell>
          <cell r="F504" t="str">
            <v>33.33</v>
          </cell>
        </row>
        <row r="505">
          <cell r="A505" t="str">
            <v>120312</v>
          </cell>
          <cell r="B505" t="str">
            <v>Corte de perfil metalico "I" de 12x5 1/4"</v>
          </cell>
          <cell r="C505" t="str">
            <v>un</v>
          </cell>
          <cell r="D505" t="str">
            <v>38.72</v>
          </cell>
          <cell r="E505" t="str">
            <v>0.00</v>
          </cell>
          <cell r="F505" t="str">
            <v>38.72</v>
          </cell>
        </row>
        <row r="506">
          <cell r="A506" t="str">
            <v>120314</v>
          </cell>
          <cell r="B506" t="str">
            <v>Corte de perfil duplo "I" de 10x4 5/8"</v>
          </cell>
          <cell r="C506" t="str">
            <v>un</v>
          </cell>
          <cell r="D506" t="str">
            <v>61.76</v>
          </cell>
          <cell r="E506" t="str">
            <v>0.00</v>
          </cell>
          <cell r="F506" t="str">
            <v>61.76</v>
          </cell>
        </row>
        <row r="507">
          <cell r="A507" t="str">
            <v>120316</v>
          </cell>
          <cell r="B507" t="str">
            <v>Corte de perfil duplo "I" de 12x5 1/4"</v>
          </cell>
          <cell r="C507" t="str">
            <v>un</v>
          </cell>
          <cell r="D507" t="str">
            <v>71.57</v>
          </cell>
          <cell r="E507" t="str">
            <v>0.00</v>
          </cell>
          <cell r="F507" t="str">
            <v>71.57</v>
          </cell>
        </row>
        <row r="508">
          <cell r="A508" t="str">
            <v>120317</v>
          </cell>
          <cell r="B508" t="str">
            <v>Solda de topo em  perfil "I" de 10x4 5/8"</v>
          </cell>
          <cell r="C508" t="str">
            <v>un</v>
          </cell>
          <cell r="D508" t="str">
            <v>96.67</v>
          </cell>
          <cell r="E508" t="str">
            <v>0.00</v>
          </cell>
          <cell r="F508" t="str">
            <v>96.67</v>
          </cell>
        </row>
        <row r="509">
          <cell r="A509" t="str">
            <v>120318</v>
          </cell>
          <cell r="B509" t="str">
            <v>Solda de topo em  perfil "I" de 12x5 1/4"</v>
          </cell>
          <cell r="C509" t="str">
            <v>un</v>
          </cell>
          <cell r="D509" t="str">
            <v>109.20</v>
          </cell>
          <cell r="E509" t="str">
            <v>0.00</v>
          </cell>
          <cell r="F509" t="str">
            <v>109.20</v>
          </cell>
        </row>
        <row r="510">
          <cell r="A510" t="str">
            <v>120319</v>
          </cell>
          <cell r="B510" t="str">
            <v>Solda de topo em  perfil duplo "I" de 12x5 1/4"</v>
          </cell>
          <cell r="C510" t="str">
            <v>un</v>
          </cell>
          <cell r="D510" t="str">
            <v>166.80</v>
          </cell>
          <cell r="E510" t="str">
            <v>0.00</v>
          </cell>
          <cell r="F510" t="str">
            <v>166.80</v>
          </cell>
        </row>
        <row r="511">
          <cell r="A511" t="str">
            <v>120400</v>
          </cell>
          <cell r="B511" t="str">
            <v>Estaca pre moldada de concreto</v>
          </cell>
        </row>
        <row r="512">
          <cell r="A512" t="str">
            <v>120401</v>
          </cell>
          <cell r="B512" t="str">
            <v>Taxa de mobilizacao para estaca pre-moldada</v>
          </cell>
          <cell r="C512" t="str">
            <v>taxa</v>
          </cell>
          <cell r="D512" t="str">
            <v>1433.00</v>
          </cell>
          <cell r="E512" t="str">
            <v>0.00</v>
          </cell>
          <cell r="F512" t="str">
            <v>1433.00</v>
          </cell>
        </row>
        <row r="513">
          <cell r="A513" t="str">
            <v>120402</v>
          </cell>
          <cell r="B513" t="str">
            <v>Estacas pre-moldada de concreto ate 20t</v>
          </cell>
          <cell r="C513" t="str">
            <v>m</v>
          </cell>
          <cell r="D513" t="str">
            <v>15.31</v>
          </cell>
          <cell r="E513" t="str">
            <v>0.28</v>
          </cell>
          <cell r="F513" t="str">
            <v>15.59</v>
          </cell>
        </row>
        <row r="514">
          <cell r="A514" t="str">
            <v>120403</v>
          </cell>
          <cell r="B514" t="str">
            <v>Estacas pre-moldada de concreto ate 30t</v>
          </cell>
          <cell r="C514" t="str">
            <v>m</v>
          </cell>
          <cell r="D514" t="str">
            <v>19.94</v>
          </cell>
          <cell r="E514" t="str">
            <v>0.41</v>
          </cell>
          <cell r="F514" t="str">
            <v>20.35</v>
          </cell>
        </row>
        <row r="515">
          <cell r="A515" t="str">
            <v>120404</v>
          </cell>
          <cell r="B515" t="str">
            <v>Estacas pre-moldada de concreto ate 40t</v>
          </cell>
          <cell r="C515" t="str">
            <v>m</v>
          </cell>
          <cell r="D515" t="str">
            <v>27.74</v>
          </cell>
          <cell r="E515" t="str">
            <v>0.57</v>
          </cell>
          <cell r="F515" t="str">
            <v>28.31</v>
          </cell>
        </row>
        <row r="516">
          <cell r="A516" t="str">
            <v>120500</v>
          </cell>
          <cell r="B516" t="str">
            <v>Estaca escavada mecanicamente</v>
          </cell>
        </row>
        <row r="517">
          <cell r="A517" t="str">
            <v>120501</v>
          </cell>
          <cell r="B517" t="str">
            <v>Taxa de mobilizacao para estaca escavada</v>
          </cell>
          <cell r="C517" t="str">
            <v>taxa</v>
          </cell>
          <cell r="D517" t="str">
            <v>576.67</v>
          </cell>
          <cell r="E517" t="str">
            <v>0.00</v>
          </cell>
          <cell r="F517" t="str">
            <v>576.67</v>
          </cell>
        </row>
        <row r="518">
          <cell r="A518" t="str">
            <v>120502</v>
          </cell>
          <cell r="B518" t="str">
            <v>Estacas escavadas mecanicamente ate 20t</v>
          </cell>
          <cell r="C518" t="str">
            <v>m</v>
          </cell>
          <cell r="D518" t="str">
            <v>12.27</v>
          </cell>
          <cell r="E518" t="str">
            <v>0.28</v>
          </cell>
          <cell r="F518" t="str">
            <v>12.55</v>
          </cell>
        </row>
        <row r="519">
          <cell r="A519" t="str">
            <v>120503</v>
          </cell>
          <cell r="B519" t="str">
            <v>Estacas escavadas mecanicamente ate 30t</v>
          </cell>
          <cell r="C519" t="str">
            <v>m</v>
          </cell>
          <cell r="D519" t="str">
            <v>16.96</v>
          </cell>
          <cell r="E519" t="str">
            <v>0.30</v>
          </cell>
          <cell r="F519" t="str">
            <v>17.26</v>
          </cell>
        </row>
        <row r="520">
          <cell r="A520" t="str">
            <v>120504</v>
          </cell>
          <cell r="B520" t="str">
            <v>Estacas escavadas mecanicamente ate 40t</v>
          </cell>
          <cell r="C520" t="str">
            <v>m</v>
          </cell>
          <cell r="D520" t="str">
            <v>22.37</v>
          </cell>
          <cell r="E520" t="str">
            <v>0.33</v>
          </cell>
          <cell r="F520" t="str">
            <v>22.70</v>
          </cell>
        </row>
        <row r="521">
          <cell r="A521" t="str">
            <v>120600</v>
          </cell>
          <cell r="B521" t="str">
            <v>Estaca tipo STRAUSS</v>
          </cell>
        </row>
        <row r="522">
          <cell r="A522" t="str">
            <v>120601</v>
          </cell>
          <cell r="B522" t="str">
            <v>Taxa de mobilizacao para estaca tipo STRAUSS</v>
          </cell>
          <cell r="C522" t="str">
            <v>taxa</v>
          </cell>
          <cell r="D522" t="str">
            <v>460.00</v>
          </cell>
          <cell r="E522" t="str">
            <v>0.00</v>
          </cell>
          <cell r="F522" t="str">
            <v>460.00</v>
          </cell>
        </row>
        <row r="523">
          <cell r="A523" t="str">
            <v>120602</v>
          </cell>
          <cell r="B523" t="str">
            <v>Estacas tipo STRAUSS para 20t</v>
          </cell>
          <cell r="C523" t="str">
            <v>m</v>
          </cell>
          <cell r="D523" t="str">
            <v>13.95</v>
          </cell>
          <cell r="E523" t="str">
            <v>0.28</v>
          </cell>
          <cell r="F523" t="str">
            <v>14.23</v>
          </cell>
        </row>
        <row r="524">
          <cell r="A524" t="str">
            <v>120603</v>
          </cell>
          <cell r="B524" t="str">
            <v>Estacas tipo STRAUSS para 30t</v>
          </cell>
          <cell r="C524" t="str">
            <v>m</v>
          </cell>
          <cell r="D524" t="str">
            <v>18.60</v>
          </cell>
          <cell r="E524" t="str">
            <v>0.28</v>
          </cell>
          <cell r="F524" t="str">
            <v>18.88</v>
          </cell>
        </row>
        <row r="525">
          <cell r="A525" t="str">
            <v>120604</v>
          </cell>
          <cell r="B525" t="str">
            <v>Estacas tipo STRAUSS para 40t</v>
          </cell>
          <cell r="C525" t="str">
            <v>m</v>
          </cell>
          <cell r="D525" t="str">
            <v>26.32</v>
          </cell>
          <cell r="E525" t="str">
            <v>0.28</v>
          </cell>
          <cell r="F525" t="str">
            <v>26.60</v>
          </cell>
        </row>
        <row r="526">
          <cell r="A526" t="str">
            <v>120605</v>
          </cell>
          <cell r="B526" t="str">
            <v>Estacas tipo STRAUSS para 50t</v>
          </cell>
          <cell r="C526" t="str">
            <v>m</v>
          </cell>
          <cell r="D526" t="str">
            <v>32.48</v>
          </cell>
          <cell r="E526" t="str">
            <v>0.41</v>
          </cell>
          <cell r="F526" t="str">
            <v>32.89</v>
          </cell>
        </row>
        <row r="527">
          <cell r="A527" t="str">
            <v>120607</v>
          </cell>
          <cell r="B527" t="str">
            <v>Estacas tipo STRAUSS para 70t</v>
          </cell>
          <cell r="C527" t="str">
            <v>m</v>
          </cell>
          <cell r="D527" t="str">
            <v>42.14</v>
          </cell>
          <cell r="E527" t="str">
            <v>0.57</v>
          </cell>
          <cell r="F527" t="str">
            <v>42.71</v>
          </cell>
        </row>
        <row r="528">
          <cell r="A528" t="str">
            <v>120700</v>
          </cell>
          <cell r="B528" t="str">
            <v>Estaca tipo RAIZ</v>
          </cell>
        </row>
        <row r="529">
          <cell r="A529" t="str">
            <v>120701</v>
          </cell>
          <cell r="B529" t="str">
            <v>Taxa de mobilizacao para estaca tipo RAIZ</v>
          </cell>
          <cell r="C529" t="str">
            <v>taxa</v>
          </cell>
          <cell r="D529" t="str">
            <v>3250.00</v>
          </cell>
          <cell r="E529" t="str">
            <v>0.00</v>
          </cell>
          <cell r="F529" t="str">
            <v>3250.00</v>
          </cell>
        </row>
        <row r="530">
          <cell r="A530" t="str">
            <v>120702</v>
          </cell>
          <cell r="B530" t="str">
            <v>Estaca tipo RAIZ a compressao ate 10t em solo</v>
          </cell>
          <cell r="C530" t="str">
            <v>m</v>
          </cell>
          <cell r="D530" t="str">
            <v>35.28</v>
          </cell>
          <cell r="E530" t="str">
            <v>0.00</v>
          </cell>
          <cell r="F530" t="str">
            <v>35.28</v>
          </cell>
        </row>
        <row r="531">
          <cell r="A531" t="str">
            <v>120704</v>
          </cell>
          <cell r="B531" t="str">
            <v>Estaca tipo RAIZ a compressao ate 15t em solo</v>
          </cell>
          <cell r="C531" t="str">
            <v>m</v>
          </cell>
          <cell r="D531" t="str">
            <v>40.85</v>
          </cell>
          <cell r="E531" t="str">
            <v>0.00</v>
          </cell>
          <cell r="F531" t="str">
            <v>40.85</v>
          </cell>
        </row>
        <row r="532">
          <cell r="A532" t="str">
            <v>120708</v>
          </cell>
          <cell r="B532" t="str">
            <v>Estaca tipo RAIZ a compressao ate 25t em solo</v>
          </cell>
          <cell r="C532" t="str">
            <v>m</v>
          </cell>
          <cell r="D532" t="str">
            <v>51.34</v>
          </cell>
          <cell r="E532" t="str">
            <v>0.00</v>
          </cell>
          <cell r="F532" t="str">
            <v>51.34</v>
          </cell>
        </row>
        <row r="533">
          <cell r="A533" t="str">
            <v>120712</v>
          </cell>
          <cell r="B533" t="str">
            <v>Estaca tipo RAIZ a compressao ate 35t em solo</v>
          </cell>
          <cell r="C533" t="str">
            <v>m</v>
          </cell>
          <cell r="D533" t="str">
            <v>54.89</v>
          </cell>
          <cell r="E533" t="str">
            <v>0.00</v>
          </cell>
          <cell r="F533" t="str">
            <v>54.89</v>
          </cell>
        </row>
        <row r="534">
          <cell r="A534" t="str">
            <v>120716</v>
          </cell>
          <cell r="B534" t="str">
            <v>Estaca tipo RAIZ a compressao ate 50t em solo</v>
          </cell>
          <cell r="C534" t="str">
            <v>m</v>
          </cell>
          <cell r="D534" t="str">
            <v>61.81</v>
          </cell>
          <cell r="E534" t="str">
            <v>0.00</v>
          </cell>
          <cell r="F534" t="str">
            <v>61.81</v>
          </cell>
        </row>
        <row r="535">
          <cell r="A535" t="str">
            <v>120718</v>
          </cell>
          <cell r="B535" t="str">
            <v>Estaca tipo RAIZ a compressao ate 70t em solo</v>
          </cell>
          <cell r="C535" t="str">
            <v>m</v>
          </cell>
          <cell r="D535" t="str">
            <v>68.54</v>
          </cell>
          <cell r="E535" t="str">
            <v>0.00</v>
          </cell>
          <cell r="F535" t="str">
            <v>68.54</v>
          </cell>
        </row>
        <row r="536">
          <cell r="A536" t="str">
            <v>120722</v>
          </cell>
          <cell r="B536" t="str">
            <v>Estaca tipo RAIZ a compressao ate 100t em solo</v>
          </cell>
          <cell r="C536" t="str">
            <v>m</v>
          </cell>
          <cell r="D536" t="str">
            <v>88.85</v>
          </cell>
          <cell r="E536" t="str">
            <v>0.00</v>
          </cell>
          <cell r="F536" t="str">
            <v>88.85</v>
          </cell>
        </row>
        <row r="537">
          <cell r="A537" t="str">
            <v>120726</v>
          </cell>
          <cell r="B537" t="str">
            <v>Estaca tipo RAIZ a compressao ate 130t em solo</v>
          </cell>
          <cell r="C537" t="str">
            <v>m</v>
          </cell>
          <cell r="D537" t="str">
            <v>112.76</v>
          </cell>
          <cell r="E537" t="str">
            <v>0.00</v>
          </cell>
          <cell r="F537" t="str">
            <v>112.76</v>
          </cell>
        </row>
        <row r="538">
          <cell r="A538" t="str">
            <v>120900</v>
          </cell>
          <cell r="B538" t="str">
            <v>Tubulao</v>
          </cell>
        </row>
        <row r="539">
          <cell r="A539" t="str">
            <v>120901</v>
          </cell>
          <cell r="B539" t="str">
            <v>Taxa de mobilizacao para tubulao</v>
          </cell>
          <cell r="C539" t="str">
            <v>taxa</v>
          </cell>
          <cell r="D539" t="str">
            <v>383.34</v>
          </cell>
          <cell r="E539" t="str">
            <v>0.00</v>
          </cell>
          <cell r="F539" t="str">
            <v>383.34</v>
          </cell>
        </row>
        <row r="540">
          <cell r="A540" t="str">
            <v>120902</v>
          </cell>
          <cell r="B540" t="str">
            <v>Abertura de fuste mecanizado diam 50cm</v>
          </cell>
          <cell r="C540" t="str">
            <v>m</v>
          </cell>
          <cell r="D540" t="str">
            <v>12.27</v>
          </cell>
          <cell r="E540" t="str">
            <v>0.00</v>
          </cell>
          <cell r="F540" t="str">
            <v>12.27</v>
          </cell>
        </row>
        <row r="541">
          <cell r="A541" t="str">
            <v>120904</v>
          </cell>
          <cell r="B541" t="str">
            <v>Abertura de fuste mecanizado diam 60cm</v>
          </cell>
          <cell r="C541" t="str">
            <v>m</v>
          </cell>
          <cell r="D541" t="str">
            <v>15.00</v>
          </cell>
          <cell r="E541" t="str">
            <v>0.00</v>
          </cell>
          <cell r="F541" t="str">
            <v>15.00</v>
          </cell>
        </row>
        <row r="542">
          <cell r="A542" t="str">
            <v>120906</v>
          </cell>
          <cell r="B542" t="str">
            <v>Abertura de fuste mecanizado diam 80cm</v>
          </cell>
          <cell r="C542" t="str">
            <v>m</v>
          </cell>
          <cell r="D542" t="str">
            <v>18.00</v>
          </cell>
          <cell r="E542" t="str">
            <v>0.00</v>
          </cell>
          <cell r="F542" t="str">
            <v>18.00</v>
          </cell>
        </row>
        <row r="543">
          <cell r="A543" t="str">
            <v>120908</v>
          </cell>
          <cell r="B543" t="str">
            <v>Abertura de fuste manual diam 100cm</v>
          </cell>
          <cell r="C543" t="str">
            <v>m</v>
          </cell>
          <cell r="D543" t="str">
            <v>278.48</v>
          </cell>
          <cell r="E543" t="str">
            <v>0.00</v>
          </cell>
          <cell r="F543" t="str">
            <v>278.48</v>
          </cell>
        </row>
        <row r="544">
          <cell r="A544" t="str">
            <v>120910</v>
          </cell>
          <cell r="B544" t="str">
            <v>Abertura de fuste manual diam 120cm</v>
          </cell>
          <cell r="C544" t="str">
            <v>m</v>
          </cell>
          <cell r="D544" t="str">
            <v>392.41</v>
          </cell>
          <cell r="E544" t="str">
            <v>0.00</v>
          </cell>
          <cell r="F544" t="str">
            <v>392.41</v>
          </cell>
        </row>
        <row r="545">
          <cell r="A545" t="str">
            <v>120950</v>
          </cell>
          <cell r="B545" t="str">
            <v>Alargamento de base a ceu aberto</v>
          </cell>
          <cell r="C545" t="str">
            <v>m3</v>
          </cell>
          <cell r="D545" t="str">
            <v>273.71</v>
          </cell>
          <cell r="E545" t="str">
            <v>0.00</v>
          </cell>
          <cell r="F545" t="str">
            <v>273.71</v>
          </cell>
        </row>
        <row r="546">
          <cell r="A546" t="str">
            <v>120951</v>
          </cell>
          <cell r="B546" t="str">
            <v>Alargamento de base a ar comprimido</v>
          </cell>
          <cell r="C546" t="str">
            <v>m3</v>
          </cell>
          <cell r="D546" t="str">
            <v>543.38</v>
          </cell>
          <cell r="E546" t="str">
            <v>0.00</v>
          </cell>
          <cell r="F546" t="str">
            <v>543.38</v>
          </cell>
        </row>
        <row r="547">
          <cell r="A547" t="str">
            <v>121000</v>
          </cell>
          <cell r="B547" t="str">
            <v>Estaca FRANKI</v>
          </cell>
        </row>
        <row r="548">
          <cell r="A548" t="str">
            <v>121001</v>
          </cell>
          <cell r="B548" t="str">
            <v>Taxa de mobilizacao estaca tipo FRANKI</v>
          </cell>
          <cell r="C548" t="str">
            <v>taxa</v>
          </cell>
          <cell r="D548" t="str">
            <v>7000.00</v>
          </cell>
          <cell r="E548" t="str">
            <v>0.00</v>
          </cell>
          <cell r="F548" t="str">
            <v>7000.00</v>
          </cell>
        </row>
        <row r="549">
          <cell r="A549" t="str">
            <v>121002</v>
          </cell>
          <cell r="B549" t="str">
            <v>Estaca tipo -  FRANKI - diametro 350mm capacidade 55t</v>
          </cell>
          <cell r="C549" t="str">
            <v>m</v>
          </cell>
          <cell r="D549" t="str">
            <v>50.48</v>
          </cell>
          <cell r="E549" t="str">
            <v>0.77</v>
          </cell>
          <cell r="F549" t="str">
            <v>51.25</v>
          </cell>
        </row>
        <row r="550">
          <cell r="A550" t="str">
            <v>121004</v>
          </cell>
          <cell r="B550" t="str">
            <v>Estaca tipo -  FRANKI - diametro 400mm capacidade 75t</v>
          </cell>
          <cell r="C550" t="str">
            <v>m</v>
          </cell>
          <cell r="D550" t="str">
            <v>57.17</v>
          </cell>
          <cell r="E550" t="str">
            <v>0.77</v>
          </cell>
          <cell r="F550" t="str">
            <v>57.94</v>
          </cell>
        </row>
        <row r="551">
          <cell r="A551" t="str">
            <v>121006</v>
          </cell>
          <cell r="B551" t="str">
            <v>Estaca tipo -  FRANKI - diametro 450mm capacidade 95t</v>
          </cell>
          <cell r="C551" t="str">
            <v>m</v>
          </cell>
          <cell r="D551" t="str">
            <v>73.47</v>
          </cell>
          <cell r="E551" t="str">
            <v>0.77</v>
          </cell>
          <cell r="F551" t="str">
            <v>74.24</v>
          </cell>
        </row>
        <row r="552">
          <cell r="A552" t="str">
            <v>121008</v>
          </cell>
          <cell r="B552" t="str">
            <v>Estaca tipo -  FRANKI - diametro 520mm capacidade 130t</v>
          </cell>
          <cell r="C552" t="str">
            <v>m</v>
          </cell>
          <cell r="D552" t="str">
            <v>83.06</v>
          </cell>
          <cell r="E552" t="str">
            <v>0.77</v>
          </cell>
          <cell r="F552" t="str">
            <v>83.83</v>
          </cell>
        </row>
        <row r="553">
          <cell r="A553" t="str">
            <v>122000</v>
          </cell>
          <cell r="B553" t="str">
            <v>Reparos, conservacoes e complementos</v>
          </cell>
        </row>
        <row r="554">
          <cell r="A554" t="str">
            <v>122002</v>
          </cell>
          <cell r="B554" t="str">
            <v>Emenda com aneis soldados para estaca diametro  20cm</v>
          </cell>
          <cell r="C554" t="str">
            <v>un</v>
          </cell>
          <cell r="D554" t="str">
            <v>11.96</v>
          </cell>
          <cell r="E554" t="str">
            <v>0.00</v>
          </cell>
          <cell r="F554" t="str">
            <v>11.96</v>
          </cell>
        </row>
        <row r="555">
          <cell r="A555" t="str">
            <v>122004</v>
          </cell>
          <cell r="B555" t="str">
            <v>Emenda com aneis soldados para estaca diametro  25cm</v>
          </cell>
          <cell r="C555" t="str">
            <v>un</v>
          </cell>
          <cell r="D555" t="str">
            <v>14.69</v>
          </cell>
          <cell r="E555" t="str">
            <v>0.00</v>
          </cell>
          <cell r="F555" t="str">
            <v>14.69</v>
          </cell>
        </row>
        <row r="556">
          <cell r="A556" t="str">
            <v>122006</v>
          </cell>
          <cell r="B556" t="str">
            <v>Emenda com aneis soldados para estaca diametro  30cm</v>
          </cell>
          <cell r="C556" t="str">
            <v>un</v>
          </cell>
          <cell r="D556" t="str">
            <v>19.00</v>
          </cell>
          <cell r="E556" t="str">
            <v>0.00</v>
          </cell>
          <cell r="F556" t="str">
            <v>19.00</v>
          </cell>
        </row>
        <row r="557">
          <cell r="A557" t="str">
            <v>130000</v>
          </cell>
          <cell r="B557" t="str">
            <v>Laje pre-fabricada</v>
          </cell>
        </row>
        <row r="558">
          <cell r="A558" t="str">
            <v>130100</v>
          </cell>
          <cell r="B558" t="str">
            <v>Laje pre fabricada mista em  vigotas trelicadas e lajotas</v>
          </cell>
        </row>
        <row r="559">
          <cell r="A559" t="str">
            <v>130102</v>
          </cell>
          <cell r="B559" t="str">
            <v>Laje pre fabricada mista vigota trelica/lajota, beta 12cm</v>
          </cell>
          <cell r="C559" t="str">
            <v>m2</v>
          </cell>
          <cell r="D559" t="str">
            <v>17.09</v>
          </cell>
          <cell r="E559" t="str">
            <v>3.20</v>
          </cell>
          <cell r="F559" t="str">
            <v>20.29</v>
          </cell>
        </row>
        <row r="560">
          <cell r="A560" t="str">
            <v>130104</v>
          </cell>
          <cell r="B560" t="str">
            <v>Laje pre fabricada mista vigota trelica/lajota, beta 16cm</v>
          </cell>
          <cell r="C560" t="str">
            <v>m2</v>
          </cell>
          <cell r="D560" t="str">
            <v>22.75</v>
          </cell>
          <cell r="E560" t="str">
            <v>3.99</v>
          </cell>
          <cell r="F560" t="str">
            <v>26.74</v>
          </cell>
        </row>
        <row r="561">
          <cell r="A561" t="str">
            <v>130106</v>
          </cell>
          <cell r="B561" t="str">
            <v>Laje pre fabricada mista vigota trelica/lajota, beta 20cm</v>
          </cell>
          <cell r="C561" t="str">
            <v>m2</v>
          </cell>
          <cell r="D561" t="str">
            <v>25.48</v>
          </cell>
          <cell r="E561" t="str">
            <v>4.48</v>
          </cell>
          <cell r="F561" t="str">
            <v>29.96</v>
          </cell>
        </row>
        <row r="562">
          <cell r="A562" t="str">
            <v>130108</v>
          </cell>
          <cell r="B562" t="str">
            <v>Laje pre fabricada mista vigota trelica/lajota, beta 24cm</v>
          </cell>
          <cell r="C562" t="str">
            <v>m2</v>
          </cell>
          <cell r="D562" t="str">
            <v>29.88</v>
          </cell>
          <cell r="E562" t="str">
            <v>5.25</v>
          </cell>
          <cell r="F562" t="str">
            <v>35.13</v>
          </cell>
        </row>
        <row r="563">
          <cell r="A563" t="str">
            <v>130110</v>
          </cell>
          <cell r="B563" t="str">
            <v>Laje pre fabricada mista vigota trelica/lajota, beta 30cm</v>
          </cell>
          <cell r="C563" t="str">
            <v>m2</v>
          </cell>
          <cell r="D563" t="str">
            <v>38.26</v>
          </cell>
          <cell r="E563" t="str">
            <v>6.28</v>
          </cell>
          <cell r="F563" t="str">
            <v>44.54</v>
          </cell>
        </row>
        <row r="564">
          <cell r="A564" t="str">
            <v>130200</v>
          </cell>
          <cell r="B564" t="str">
            <v>Laje pre fabricada mista em  vigotas protendidas e lajotas</v>
          </cell>
        </row>
        <row r="565">
          <cell r="A565" t="str">
            <v>130202</v>
          </cell>
          <cell r="B565" t="str">
            <v>Laje pre fabricada mista vigota protendida/lajota, beta 10cm</v>
          </cell>
          <cell r="C565" t="str">
            <v>m2</v>
          </cell>
          <cell r="D565" t="str">
            <v>16.57</v>
          </cell>
          <cell r="E565" t="str">
            <v>3.26</v>
          </cell>
          <cell r="F565" t="str">
            <v>19.83</v>
          </cell>
        </row>
        <row r="566">
          <cell r="A566" t="str">
            <v>130204</v>
          </cell>
          <cell r="B566" t="str">
            <v>Laje pre fabricada mista vigota protendida/lajota, beta 12cm</v>
          </cell>
          <cell r="C566" t="str">
            <v>m2</v>
          </cell>
          <cell r="D566" t="str">
            <v>18.20</v>
          </cell>
          <cell r="E566" t="str">
            <v>3.44</v>
          </cell>
          <cell r="F566" t="str">
            <v>21.64</v>
          </cell>
        </row>
        <row r="567">
          <cell r="A567" t="str">
            <v>130206</v>
          </cell>
          <cell r="B567" t="str">
            <v>Laje pre fabricada mista vigota protendida/lajota, beta 16cm</v>
          </cell>
          <cell r="C567" t="str">
            <v>m2</v>
          </cell>
          <cell r="D567" t="str">
            <v>23.76</v>
          </cell>
          <cell r="E567" t="str">
            <v>3.72</v>
          </cell>
          <cell r="F567" t="str">
            <v>27.48</v>
          </cell>
        </row>
        <row r="568">
          <cell r="A568" t="str">
            <v>130208</v>
          </cell>
          <cell r="B568" t="str">
            <v>Laje pre fabricada mista vigota protendida/lajota, beta 20cm</v>
          </cell>
          <cell r="C568" t="str">
            <v>m2</v>
          </cell>
          <cell r="D568" t="str">
            <v>26.50</v>
          </cell>
          <cell r="E568" t="str">
            <v>4.10</v>
          </cell>
          <cell r="F568" t="str">
            <v>30.60</v>
          </cell>
        </row>
        <row r="569">
          <cell r="A569" t="str">
            <v>130210</v>
          </cell>
          <cell r="B569" t="str">
            <v>Laje pre fabricada mista vigota protendida/lajota, beta 25cm</v>
          </cell>
          <cell r="C569" t="str">
            <v>m2</v>
          </cell>
          <cell r="D569" t="str">
            <v>31.80</v>
          </cell>
          <cell r="E569" t="str">
            <v>4.67</v>
          </cell>
          <cell r="F569" t="str">
            <v>36.47</v>
          </cell>
        </row>
        <row r="570">
          <cell r="A570" t="str">
            <v>130300</v>
          </cell>
          <cell r="B570" t="str">
            <v>Laje pre fabricada em  painel protendido</v>
          </cell>
        </row>
        <row r="571">
          <cell r="A571" t="str">
            <v>130302</v>
          </cell>
          <cell r="B571" t="str">
            <v>Laje pre fabricada painel protendido, espessura 8cm</v>
          </cell>
          <cell r="C571" t="str">
            <v>m2</v>
          </cell>
          <cell r="D571" t="str">
            <v>21.20</v>
          </cell>
          <cell r="E571" t="str">
            <v>0.39</v>
          </cell>
          <cell r="F571" t="str">
            <v>21.59</v>
          </cell>
        </row>
        <row r="572">
          <cell r="A572" t="str">
            <v>130304</v>
          </cell>
          <cell r="B572" t="str">
            <v>Laje pre fabricada painel protendido, espessura 10cm</v>
          </cell>
          <cell r="C572" t="str">
            <v>m2</v>
          </cell>
          <cell r="D572" t="str">
            <v>26.33</v>
          </cell>
          <cell r="E572" t="str">
            <v>0.39</v>
          </cell>
          <cell r="F572" t="str">
            <v>26.72</v>
          </cell>
        </row>
        <row r="573">
          <cell r="A573" t="str">
            <v>130306</v>
          </cell>
          <cell r="B573" t="str">
            <v>Laje pre fabricada painel protendido, espessura 12cm</v>
          </cell>
          <cell r="C573" t="str">
            <v>m2</v>
          </cell>
          <cell r="D573" t="str">
            <v>29.67</v>
          </cell>
          <cell r="E573" t="str">
            <v>0.39</v>
          </cell>
          <cell r="F573" t="str">
            <v>30.06</v>
          </cell>
        </row>
        <row r="574">
          <cell r="A574" t="str">
            <v>130308</v>
          </cell>
          <cell r="B574" t="str">
            <v>Laje pre fabricada painel protendido, espessura 16cm</v>
          </cell>
          <cell r="C574" t="str">
            <v>m2</v>
          </cell>
          <cell r="D574" t="str">
            <v>37.64</v>
          </cell>
          <cell r="E574" t="str">
            <v>0.48</v>
          </cell>
          <cell r="F574" t="str">
            <v>38.12</v>
          </cell>
        </row>
        <row r="575">
          <cell r="A575" t="str">
            <v>130310</v>
          </cell>
          <cell r="B575" t="str">
            <v>Laje pre fabricada painel protendido, espessura 20cm</v>
          </cell>
          <cell r="C575" t="str">
            <v>m2</v>
          </cell>
          <cell r="D575" t="str">
            <v>49.55</v>
          </cell>
          <cell r="E575" t="str">
            <v>0.81</v>
          </cell>
          <cell r="F575" t="str">
            <v>50.36</v>
          </cell>
        </row>
        <row r="576">
          <cell r="A576" t="str">
            <v>140000</v>
          </cell>
          <cell r="B576" t="str">
            <v>Alvenaria e elemento divisor</v>
          </cell>
        </row>
        <row r="577">
          <cell r="A577" t="str">
            <v>140100</v>
          </cell>
          <cell r="B577" t="str">
            <v>Alvenaria de fundacao (embasamento)</v>
          </cell>
        </row>
        <row r="578">
          <cell r="A578" t="str">
            <v>140102</v>
          </cell>
          <cell r="B578" t="str">
            <v>Alvenaria de embasamento em  tijolos macicos comum</v>
          </cell>
          <cell r="C578" t="str">
            <v>m3</v>
          </cell>
          <cell r="D578" t="str">
            <v>50.80</v>
          </cell>
          <cell r="E578" t="str">
            <v>50.09</v>
          </cell>
          <cell r="F578" t="str">
            <v>100.89</v>
          </cell>
        </row>
        <row r="579">
          <cell r="A579" t="str">
            <v>140104</v>
          </cell>
          <cell r="B579" t="str">
            <v>Alvenaria de embasamento em  bloco de concreto com 9cm</v>
          </cell>
          <cell r="C579" t="str">
            <v>m2</v>
          </cell>
          <cell r="D579" t="str">
            <v>6.37</v>
          </cell>
          <cell r="E579" t="str">
            <v>6.13</v>
          </cell>
          <cell r="F579" t="str">
            <v>12.50</v>
          </cell>
        </row>
        <row r="580">
          <cell r="A580" t="str">
            <v>140105</v>
          </cell>
          <cell r="B580" t="str">
            <v>Alvenaria de embasamento em  bloco de concreto com 14cm</v>
          </cell>
          <cell r="C580" t="str">
            <v>m2</v>
          </cell>
          <cell r="D580" t="str">
            <v>9.38</v>
          </cell>
          <cell r="E580" t="str">
            <v>6.44</v>
          </cell>
          <cell r="F580" t="str">
            <v>15.82</v>
          </cell>
        </row>
        <row r="581">
          <cell r="A581" t="str">
            <v>140106</v>
          </cell>
          <cell r="B581" t="str">
            <v>Alvenaria de embasamento em  bloco de concreto com 19cm</v>
          </cell>
          <cell r="C581" t="str">
            <v>m2</v>
          </cell>
          <cell r="D581" t="str">
            <v>12.82</v>
          </cell>
          <cell r="E581" t="str">
            <v>6.77</v>
          </cell>
          <cell r="F581" t="str">
            <v>19.59</v>
          </cell>
        </row>
        <row r="582">
          <cell r="A582" t="str">
            <v>140200</v>
          </cell>
          <cell r="B582" t="str">
            <v>Alvenaria com tijolo macico comum ou especiais</v>
          </cell>
        </row>
        <row r="583">
          <cell r="A583" t="str">
            <v>140202</v>
          </cell>
          <cell r="B583" t="str">
            <v>Alvenaria de elevacao de 1/4 tijolo macico comum</v>
          </cell>
          <cell r="C583" t="str">
            <v>m2</v>
          </cell>
          <cell r="D583" t="str">
            <v>2.75</v>
          </cell>
          <cell r="E583" t="str">
            <v>6.73</v>
          </cell>
          <cell r="F583" t="str">
            <v>9.48</v>
          </cell>
        </row>
        <row r="584">
          <cell r="A584" t="str">
            <v>140203</v>
          </cell>
          <cell r="B584" t="str">
            <v>Alvenaria de elevacao de 1/2 tijolo macico comum</v>
          </cell>
          <cell r="C584" t="str">
            <v>m2</v>
          </cell>
          <cell r="D584" t="str">
            <v>5.90</v>
          </cell>
          <cell r="E584" t="str">
            <v>10.37</v>
          </cell>
          <cell r="F584" t="str">
            <v>16.27</v>
          </cell>
        </row>
        <row r="585">
          <cell r="A585" t="str">
            <v>140204</v>
          </cell>
          <cell r="B585" t="str">
            <v>Alvenaria de elevacao de 1 tijolo macico comum</v>
          </cell>
          <cell r="C585" t="str">
            <v>m2</v>
          </cell>
          <cell r="D585" t="str">
            <v>12.39</v>
          </cell>
          <cell r="E585" t="str">
            <v>17.25</v>
          </cell>
          <cell r="F585" t="str">
            <v>29.64</v>
          </cell>
        </row>
        <row r="586">
          <cell r="A586" t="str">
            <v>140205</v>
          </cell>
          <cell r="B586" t="str">
            <v>Alvenaria de elevacao de 1 1/2 tijolo macico comum</v>
          </cell>
          <cell r="C586" t="str">
            <v>m2</v>
          </cell>
          <cell r="D586" t="str">
            <v>18.33</v>
          </cell>
          <cell r="E586" t="str">
            <v>21.56</v>
          </cell>
          <cell r="F586" t="str">
            <v>39.89</v>
          </cell>
        </row>
        <row r="587">
          <cell r="A587" t="str">
            <v>140207</v>
          </cell>
          <cell r="B587" t="str">
            <v>Alvenaria de elevacao de 1/2 tijolo macico aparente</v>
          </cell>
          <cell r="C587" t="str">
            <v>m2</v>
          </cell>
          <cell r="D587" t="str">
            <v>17.10</v>
          </cell>
          <cell r="E587" t="str">
            <v>13.90</v>
          </cell>
          <cell r="F587" t="str">
            <v>31.00</v>
          </cell>
        </row>
        <row r="588">
          <cell r="A588" t="str">
            <v>140208</v>
          </cell>
          <cell r="B588" t="str">
            <v>Alvenaria de elevacao de 1 tijolo macico aparente</v>
          </cell>
          <cell r="C588" t="str">
            <v>m2</v>
          </cell>
          <cell r="D588" t="str">
            <v>34.79</v>
          </cell>
          <cell r="E588" t="str">
            <v>20.78</v>
          </cell>
          <cell r="F588" t="str">
            <v>55.57</v>
          </cell>
        </row>
        <row r="589">
          <cell r="A589" t="str">
            <v>140210</v>
          </cell>
          <cell r="B589" t="str">
            <v>Alvenaria de ventilacao de 1/2 tijolo macico aparente e alternado</v>
          </cell>
          <cell r="C589" t="str">
            <v>m2</v>
          </cell>
          <cell r="D589" t="str">
            <v>9.32</v>
          </cell>
          <cell r="E589" t="str">
            <v>13.90</v>
          </cell>
          <cell r="F589" t="str">
            <v>23.22</v>
          </cell>
        </row>
        <row r="590">
          <cell r="A590" t="str">
            <v>140300</v>
          </cell>
          <cell r="B590" t="str">
            <v>Alvenaria com tijolo laminado aparente</v>
          </cell>
        </row>
        <row r="591">
          <cell r="A591" t="str">
            <v>140302</v>
          </cell>
          <cell r="B591" t="str">
            <v>Alvenaria de elevacao de 1/4 tijolo laminado</v>
          </cell>
          <cell r="C591" t="str">
            <v>m2</v>
          </cell>
          <cell r="D591" t="str">
            <v>9.86</v>
          </cell>
          <cell r="E591" t="str">
            <v>10.26</v>
          </cell>
          <cell r="F591" t="str">
            <v>20.12</v>
          </cell>
        </row>
        <row r="592">
          <cell r="A592" t="str">
            <v>140304</v>
          </cell>
          <cell r="B592" t="str">
            <v>Alvenaria de elevacao de 1/2 tijolo laminado</v>
          </cell>
          <cell r="C592" t="str">
            <v>m2</v>
          </cell>
          <cell r="D592" t="str">
            <v>20.60</v>
          </cell>
          <cell r="E592" t="str">
            <v>13.90</v>
          </cell>
          <cell r="F592" t="str">
            <v>34.50</v>
          </cell>
        </row>
        <row r="593">
          <cell r="A593" t="str">
            <v>140306</v>
          </cell>
          <cell r="B593" t="str">
            <v>Alvenaria de elevacao de 1 tijolo laminado</v>
          </cell>
          <cell r="C593" t="str">
            <v>m2</v>
          </cell>
          <cell r="D593" t="str">
            <v>41.79</v>
          </cell>
          <cell r="E593" t="str">
            <v>20.78</v>
          </cell>
          <cell r="F593" t="str">
            <v>62.57</v>
          </cell>
        </row>
        <row r="594">
          <cell r="A594" t="str">
            <v>140310</v>
          </cell>
          <cell r="B594" t="str">
            <v>Alvenaria de ventilacao de 1/2 tijolo laminado e alternado</v>
          </cell>
          <cell r="C594" t="str">
            <v>m2</v>
          </cell>
          <cell r="D594" t="str">
            <v>11.32</v>
          </cell>
          <cell r="E594" t="str">
            <v>13.90</v>
          </cell>
          <cell r="F594" t="str">
            <v>25.22</v>
          </cell>
        </row>
        <row r="595">
          <cell r="A595" t="str">
            <v>140400</v>
          </cell>
          <cell r="B595" t="str">
            <v>Alvenaria com tijolo ceramico furado (baiano)</v>
          </cell>
        </row>
        <row r="596">
          <cell r="A596" t="str">
            <v>140402</v>
          </cell>
          <cell r="B596" t="str">
            <v>Alvenaria de elevacao de 1/2 tijolo ceramico comum</v>
          </cell>
          <cell r="C596" t="str">
            <v>m2</v>
          </cell>
          <cell r="D596" t="str">
            <v>4.35</v>
          </cell>
          <cell r="E596" t="str">
            <v>6.68</v>
          </cell>
          <cell r="F596" t="str">
            <v>11.03</v>
          </cell>
        </row>
        <row r="597">
          <cell r="A597" t="str">
            <v>140403</v>
          </cell>
          <cell r="B597" t="str">
            <v>Alvenaria de elevacao de 1 tijolo ceramico comum</v>
          </cell>
          <cell r="C597" t="str">
            <v>m2</v>
          </cell>
          <cell r="D597" t="str">
            <v>9.56</v>
          </cell>
          <cell r="E597" t="str">
            <v>11.16</v>
          </cell>
          <cell r="F597" t="str">
            <v>20.72</v>
          </cell>
        </row>
        <row r="598">
          <cell r="A598" t="str">
            <v>140500</v>
          </cell>
          <cell r="B598" t="str">
            <v>Alvenaria com bloco ceramico portante</v>
          </cell>
        </row>
        <row r="599">
          <cell r="A599" t="str">
            <v>140502</v>
          </cell>
          <cell r="B599" t="str">
            <v>Alvenaria de elevacao em  bloco ceramico portante de 9cm</v>
          </cell>
          <cell r="C599" t="str">
            <v>m2</v>
          </cell>
          <cell r="D599" t="str">
            <v>8.84</v>
          </cell>
          <cell r="E599" t="str">
            <v>6.13</v>
          </cell>
          <cell r="F599" t="str">
            <v>14.97</v>
          </cell>
        </row>
        <row r="600">
          <cell r="A600" t="str">
            <v>140503</v>
          </cell>
          <cell r="B600" t="str">
            <v>Alvenaria de elevacao em  bloco ceramico portante de 14cm</v>
          </cell>
          <cell r="C600" t="str">
            <v>m2</v>
          </cell>
          <cell r="D600" t="str">
            <v>10.94</v>
          </cell>
          <cell r="E600" t="str">
            <v>6.44</v>
          </cell>
          <cell r="F600" t="str">
            <v>17.38</v>
          </cell>
        </row>
        <row r="601">
          <cell r="A601" t="str">
            <v>140504</v>
          </cell>
          <cell r="B601" t="str">
            <v>Alvenaria de elevacao em  bloco ceramico portante de 19cm</v>
          </cell>
          <cell r="C601" t="str">
            <v>m2</v>
          </cell>
          <cell r="D601" t="str">
            <v>14.51</v>
          </cell>
          <cell r="E601" t="str">
            <v>6.77</v>
          </cell>
          <cell r="F601" t="str">
            <v>21.28</v>
          </cell>
        </row>
        <row r="602">
          <cell r="A602" t="str">
            <v>140600</v>
          </cell>
          <cell r="B602" t="str">
            <v>Alvenaria com tijolo refratario</v>
          </cell>
        </row>
        <row r="603">
          <cell r="A603" t="str">
            <v>140602</v>
          </cell>
          <cell r="B603" t="str">
            <v>Alvenaria de tijolos refratarios de 6,3cm</v>
          </cell>
          <cell r="C603" t="str">
            <v>m2</v>
          </cell>
          <cell r="D603" t="str">
            <v>34.34</v>
          </cell>
          <cell r="E603" t="str">
            <v>6.66</v>
          </cell>
          <cell r="F603" t="str">
            <v>41.00</v>
          </cell>
        </row>
        <row r="604">
          <cell r="A604" t="str">
            <v>140603</v>
          </cell>
          <cell r="B604" t="str">
            <v>Alvenaria de tijolos refratarios de 11,4cm</v>
          </cell>
          <cell r="C604" t="str">
            <v>m2</v>
          </cell>
          <cell r="D604" t="str">
            <v>56.85</v>
          </cell>
          <cell r="E604" t="str">
            <v>11.03</v>
          </cell>
          <cell r="F604" t="str">
            <v>67.88</v>
          </cell>
        </row>
        <row r="605">
          <cell r="A605" t="str">
            <v>140604</v>
          </cell>
          <cell r="B605" t="str">
            <v>Alvenaria de tijolos refratarios de 22,0cm</v>
          </cell>
          <cell r="C605" t="str">
            <v>m2</v>
          </cell>
          <cell r="D605" t="str">
            <v>107.55</v>
          </cell>
          <cell r="E605" t="str">
            <v>17.56</v>
          </cell>
          <cell r="F605" t="str">
            <v>125.11</v>
          </cell>
        </row>
        <row r="606">
          <cell r="A606" t="str">
            <v>141000</v>
          </cell>
          <cell r="B606" t="str">
            <v>Alvenaria com bloco de concreto comum ou aparente</v>
          </cell>
        </row>
        <row r="607">
          <cell r="A607" t="str">
            <v>141002</v>
          </cell>
          <cell r="B607" t="str">
            <v>Alvenaria de elevacao em  bloco de concreto de 9cm</v>
          </cell>
          <cell r="C607" t="str">
            <v>m2</v>
          </cell>
          <cell r="D607" t="str">
            <v>6.72</v>
          </cell>
          <cell r="E607" t="str">
            <v>6.13</v>
          </cell>
          <cell r="F607" t="str">
            <v>12.85</v>
          </cell>
        </row>
        <row r="608">
          <cell r="A608" t="str">
            <v>141003</v>
          </cell>
          <cell r="B608" t="str">
            <v>Alvenaria de elevacao em  bloco de concreto de 14cm</v>
          </cell>
          <cell r="C608" t="str">
            <v>m2</v>
          </cell>
          <cell r="D608" t="str">
            <v>9.91</v>
          </cell>
          <cell r="E608" t="str">
            <v>6.44</v>
          </cell>
          <cell r="F608" t="str">
            <v>16.35</v>
          </cell>
        </row>
        <row r="609">
          <cell r="A609" t="str">
            <v>141004</v>
          </cell>
          <cell r="B609" t="str">
            <v>Alvenaria de elevacao em  bloco de concreto de 19cm</v>
          </cell>
          <cell r="C609" t="str">
            <v>m2</v>
          </cell>
          <cell r="D609" t="str">
            <v>13.47</v>
          </cell>
          <cell r="E609" t="str">
            <v>6.77</v>
          </cell>
          <cell r="F609" t="str">
            <v>20.24</v>
          </cell>
        </row>
        <row r="610">
          <cell r="A610" t="str">
            <v>141007</v>
          </cell>
          <cell r="B610" t="str">
            <v>Alvenaria de elevacao em  bloco de concreto aparente de 10cm</v>
          </cell>
          <cell r="C610" t="str">
            <v>m2</v>
          </cell>
          <cell r="D610" t="str">
            <v>9.18</v>
          </cell>
          <cell r="E610" t="str">
            <v>9.40</v>
          </cell>
          <cell r="F610" t="str">
            <v>18.58</v>
          </cell>
        </row>
        <row r="611">
          <cell r="A611" t="str">
            <v>141008</v>
          </cell>
          <cell r="B611" t="str">
            <v>Alvenaria de elevacao em  bloco de concreto aparente de 15cm</v>
          </cell>
          <cell r="C611" t="str">
            <v>m2</v>
          </cell>
          <cell r="D611" t="str">
            <v>10.82</v>
          </cell>
          <cell r="E611" t="str">
            <v>9.90</v>
          </cell>
          <cell r="F611" t="str">
            <v>20.72</v>
          </cell>
        </row>
        <row r="612">
          <cell r="A612" t="str">
            <v>141009</v>
          </cell>
          <cell r="B612" t="str">
            <v>Alvenaria de elevacao em  bloco de concreto aparente de 20cm</v>
          </cell>
          <cell r="C612" t="str">
            <v>m2</v>
          </cell>
          <cell r="D612" t="str">
            <v>12.57</v>
          </cell>
          <cell r="E612" t="str">
            <v>10.39</v>
          </cell>
          <cell r="F612" t="str">
            <v>22.96</v>
          </cell>
        </row>
        <row r="613">
          <cell r="A613" t="str">
            <v>141100</v>
          </cell>
          <cell r="B613" t="str">
            <v>Alvenaria com bloco de concreto estrutural</v>
          </cell>
        </row>
        <row r="614">
          <cell r="A614" t="str">
            <v>141102</v>
          </cell>
          <cell r="B614" t="str">
            <v>Alvenaria de elevacao em  bloco de concreto estrutural de 14cm</v>
          </cell>
          <cell r="C614" t="str">
            <v>m2</v>
          </cell>
          <cell r="D614" t="str">
            <v>11.47</v>
          </cell>
          <cell r="E614" t="str">
            <v>6.44</v>
          </cell>
          <cell r="F614" t="str">
            <v>17.91</v>
          </cell>
        </row>
        <row r="615">
          <cell r="A615" t="str">
            <v>141106</v>
          </cell>
          <cell r="B615" t="str">
            <v>Alvenaria de elevacao em  bloco de concreto estrutural de 19cm</v>
          </cell>
          <cell r="C615" t="str">
            <v>m2</v>
          </cell>
          <cell r="D615" t="str">
            <v>15.10</v>
          </cell>
          <cell r="E615" t="str">
            <v>6.77</v>
          </cell>
          <cell r="F615" t="str">
            <v>21.87</v>
          </cell>
        </row>
        <row r="616">
          <cell r="A616" t="str">
            <v>141500</v>
          </cell>
          <cell r="B616" t="str">
            <v>Alvenaria de concreto celular</v>
          </cell>
        </row>
        <row r="617">
          <cell r="A617" t="str">
            <v>141502</v>
          </cell>
          <cell r="B617" t="str">
            <v>Alvenaria em  chapas de concreto celular armada de 7cm</v>
          </cell>
          <cell r="C617" t="str">
            <v>m2</v>
          </cell>
          <cell r="D617" t="str">
            <v>30.00</v>
          </cell>
          <cell r="E617" t="str">
            <v>3.15</v>
          </cell>
          <cell r="F617" t="str">
            <v>33.15</v>
          </cell>
        </row>
        <row r="618">
          <cell r="A618" t="str">
            <v>141504</v>
          </cell>
          <cell r="B618" t="str">
            <v>Alvenaria em  chapas de concreto celular armada de 10cm</v>
          </cell>
          <cell r="C618" t="str">
            <v>m2</v>
          </cell>
          <cell r="D618" t="str">
            <v>36.68</v>
          </cell>
          <cell r="E618" t="str">
            <v>3.79</v>
          </cell>
          <cell r="F618" t="str">
            <v>40.47</v>
          </cell>
        </row>
        <row r="619">
          <cell r="A619" t="str">
            <v>141506</v>
          </cell>
          <cell r="B619" t="str">
            <v>Alvenaria em  bloco de concreto celular de 10 cm</v>
          </cell>
          <cell r="C619" t="str">
            <v>m2</v>
          </cell>
          <cell r="D619" t="str">
            <v>11.49</v>
          </cell>
          <cell r="E619" t="str">
            <v>3.97</v>
          </cell>
          <cell r="F619" t="str">
            <v>15.46</v>
          </cell>
        </row>
        <row r="620">
          <cell r="A620" t="str">
            <v>141510</v>
          </cell>
          <cell r="B620" t="str">
            <v>Alvenaria em  bloco de concreto celular de 12,5cm</v>
          </cell>
          <cell r="C620" t="str">
            <v>m2</v>
          </cell>
          <cell r="D620" t="str">
            <v>16.77</v>
          </cell>
          <cell r="E620" t="str">
            <v>3.97</v>
          </cell>
          <cell r="F620" t="str">
            <v>20.74</v>
          </cell>
        </row>
        <row r="621">
          <cell r="A621" t="str">
            <v>141512</v>
          </cell>
          <cell r="B621" t="str">
            <v>Alvenaria em  bloco de concreto celular de 15cm</v>
          </cell>
          <cell r="C621" t="str">
            <v>m2</v>
          </cell>
          <cell r="D621" t="str">
            <v>20.49</v>
          </cell>
          <cell r="E621" t="str">
            <v>4.14</v>
          </cell>
          <cell r="F621" t="str">
            <v>24.63</v>
          </cell>
        </row>
        <row r="622">
          <cell r="A622" t="str">
            <v>141514</v>
          </cell>
          <cell r="B622" t="str">
            <v>Alvenaria em  bloco de concreto celular de 20cm</v>
          </cell>
          <cell r="C622" t="str">
            <v>m2</v>
          </cell>
          <cell r="D622" t="str">
            <v>27.42</v>
          </cell>
          <cell r="E622" t="str">
            <v>4.14</v>
          </cell>
          <cell r="F622" t="str">
            <v>31.56</v>
          </cell>
        </row>
        <row r="623">
          <cell r="A623" t="str">
            <v>142000</v>
          </cell>
          <cell r="B623" t="str">
            <v>Pecas moldadas no local (vergas, pilaretes,etc)</v>
          </cell>
        </row>
        <row r="624">
          <cell r="A624" t="str">
            <v>142001</v>
          </cell>
          <cell r="B624" t="str">
            <v>Vergas, contravergas e pilares de concreto armado</v>
          </cell>
          <cell r="C624" t="str">
            <v>m3</v>
          </cell>
          <cell r="D624" t="str">
            <v>114.21</v>
          </cell>
          <cell r="E624" t="str">
            <v>123.17</v>
          </cell>
          <cell r="F624" t="str">
            <v>237.38</v>
          </cell>
        </row>
        <row r="625">
          <cell r="A625" t="str">
            <v>142500</v>
          </cell>
          <cell r="B625" t="str">
            <v>Alvenaria e fechamento com vidro</v>
          </cell>
        </row>
        <row r="626">
          <cell r="A626" t="str">
            <v>142502</v>
          </cell>
          <cell r="B626" t="str">
            <v>Alvenaria em  bloco de vidro</v>
          </cell>
          <cell r="C626" t="str">
            <v>m2</v>
          </cell>
          <cell r="D626" t="str">
            <v>199.34</v>
          </cell>
          <cell r="E626" t="str">
            <v>17.03</v>
          </cell>
          <cell r="F626" t="str">
            <v>216.37</v>
          </cell>
        </row>
        <row r="627">
          <cell r="A627" t="str">
            <v>142504</v>
          </cell>
          <cell r="B627" t="str">
            <v>Alvenaria em  bloco de vidro e armacao</v>
          </cell>
          <cell r="C627" t="str">
            <v>m2</v>
          </cell>
          <cell r="D627" t="str">
            <v>199.73</v>
          </cell>
          <cell r="E627" t="str">
            <v>17.03</v>
          </cell>
          <cell r="F627" t="str">
            <v>216.76</v>
          </cell>
        </row>
        <row r="628">
          <cell r="A628" t="str">
            <v>142506</v>
          </cell>
          <cell r="B628" t="str">
            <v>Alvenaria em  bloco de vidro ventilacao e armacao</v>
          </cell>
          <cell r="C628" t="str">
            <v>m2</v>
          </cell>
          <cell r="D628" t="str">
            <v>90.98</v>
          </cell>
          <cell r="E628" t="str">
            <v>17.03</v>
          </cell>
          <cell r="F628" t="str">
            <v>108.01</v>
          </cell>
        </row>
        <row r="629">
          <cell r="A629" t="str">
            <v>142800</v>
          </cell>
          <cell r="B629" t="str">
            <v>Elementos vazados (concreto, ceramica e vidros)</v>
          </cell>
        </row>
        <row r="630">
          <cell r="A630" t="str">
            <v>142802</v>
          </cell>
          <cell r="B630" t="str">
            <v>Elemento vazado de tijolos ceramicos comum</v>
          </cell>
          <cell r="C630" t="str">
            <v>m2</v>
          </cell>
          <cell r="D630" t="str">
            <v>7.36</v>
          </cell>
          <cell r="E630" t="str">
            <v>13.39</v>
          </cell>
          <cell r="F630" t="str">
            <v>20.75</v>
          </cell>
        </row>
        <row r="631">
          <cell r="A631" t="str">
            <v>142804</v>
          </cell>
          <cell r="B631" t="str">
            <v>Elemento vazado NEO REX no. 17a - 30x30x10</v>
          </cell>
          <cell r="C631" t="str">
            <v>m2</v>
          </cell>
          <cell r="D631" t="str">
            <v>17.89</v>
          </cell>
          <cell r="E631" t="str">
            <v>11.74</v>
          </cell>
          <cell r="F631" t="str">
            <v>29.63</v>
          </cell>
        </row>
        <row r="632">
          <cell r="A632" t="str">
            <v>142806</v>
          </cell>
          <cell r="B632" t="str">
            <v>Elemento vazado NEO REX no. 59 - 40x10x10 (aletas)</v>
          </cell>
          <cell r="C632" t="str">
            <v>m2</v>
          </cell>
          <cell r="D632" t="str">
            <v>25.50</v>
          </cell>
          <cell r="E632" t="str">
            <v>11.74</v>
          </cell>
          <cell r="F632" t="str">
            <v>37.24</v>
          </cell>
        </row>
        <row r="633">
          <cell r="A633" t="str">
            <v>142810</v>
          </cell>
          <cell r="B633" t="str">
            <v>Veneziana de vidro tipo CAPELINHA</v>
          </cell>
          <cell r="C633" t="str">
            <v>m2</v>
          </cell>
          <cell r="D633" t="str">
            <v>141.62</v>
          </cell>
          <cell r="E633" t="str">
            <v>25.55</v>
          </cell>
          <cell r="F633" t="str">
            <v>167.17</v>
          </cell>
        </row>
        <row r="634">
          <cell r="A634" t="str">
            <v>142812</v>
          </cell>
          <cell r="B634" t="str">
            <v>Veneziana de vidro tipo RIO</v>
          </cell>
          <cell r="C634" t="str">
            <v>m2</v>
          </cell>
          <cell r="D634" t="str">
            <v>126.62</v>
          </cell>
          <cell r="E634" t="str">
            <v>25.55</v>
          </cell>
          <cell r="F634" t="str">
            <v>152.17</v>
          </cell>
        </row>
        <row r="635">
          <cell r="A635" t="str">
            <v>142814</v>
          </cell>
          <cell r="B635" t="str">
            <v>Veneziana de vidro tipo IBRAVIR</v>
          </cell>
          <cell r="C635" t="str">
            <v>m2</v>
          </cell>
          <cell r="D635" t="str">
            <v>129.76</v>
          </cell>
          <cell r="E635" t="str">
            <v>17.03</v>
          </cell>
          <cell r="F635" t="str">
            <v>146.79</v>
          </cell>
        </row>
        <row r="636">
          <cell r="A636" t="str">
            <v>143000</v>
          </cell>
          <cell r="B636" t="str">
            <v>Divisoria</v>
          </cell>
        </row>
        <row r="637">
          <cell r="A637" t="str">
            <v>143002</v>
          </cell>
          <cell r="B637" t="str">
            <v>Divisoria em  placas revestida em  granilite com 3cm</v>
          </cell>
          <cell r="C637" t="str">
            <v>m2</v>
          </cell>
          <cell r="D637" t="str">
            <v>61.96</v>
          </cell>
          <cell r="E637" t="str">
            <v>8.36</v>
          </cell>
          <cell r="F637" t="str">
            <v>70.32</v>
          </cell>
        </row>
        <row r="638">
          <cell r="A638" t="str">
            <v>143003</v>
          </cell>
          <cell r="B638" t="str">
            <v>Divisoria em  placas revestida em  granilite com 5cm</v>
          </cell>
          <cell r="C638" t="str">
            <v>m2</v>
          </cell>
          <cell r="D638" t="str">
            <v>69.52</v>
          </cell>
          <cell r="E638" t="str">
            <v>8.36</v>
          </cell>
          <cell r="F638" t="str">
            <v>77.88</v>
          </cell>
        </row>
        <row r="639">
          <cell r="A639" t="str">
            <v>143008</v>
          </cell>
          <cell r="B639" t="str">
            <v>Divisao para mictorio em  placas de marmore branco com 3cm</v>
          </cell>
          <cell r="C639" t="str">
            <v>m2</v>
          </cell>
          <cell r="D639" t="str">
            <v>68.44</v>
          </cell>
          <cell r="E639" t="str">
            <v>25.77</v>
          </cell>
          <cell r="F639" t="str">
            <v>94.21</v>
          </cell>
        </row>
        <row r="640">
          <cell r="A640" t="str">
            <v>143010</v>
          </cell>
          <cell r="B640" t="str">
            <v>Divisoria cega tipo DIVILUX acabamento alquidico com 3,5cm</v>
          </cell>
          <cell r="C640" t="str">
            <v>m2</v>
          </cell>
          <cell r="D640" t="str">
            <v>34.33</v>
          </cell>
          <cell r="E640" t="str">
            <v>0.00</v>
          </cell>
          <cell r="F640" t="str">
            <v>34.33</v>
          </cell>
        </row>
        <row r="641">
          <cell r="A641" t="str">
            <v>143500</v>
          </cell>
          <cell r="B641" t="str">
            <v>Alvenaria de pedra</v>
          </cell>
        </row>
        <row r="642">
          <cell r="A642" t="str">
            <v>143501</v>
          </cell>
          <cell r="B642" t="str">
            <v>Alvenaria de pedra aparelhada</v>
          </cell>
          <cell r="C642" t="str">
            <v>m3</v>
          </cell>
          <cell r="D642" t="str">
            <v>32.16</v>
          </cell>
          <cell r="E642" t="str">
            <v>39.28</v>
          </cell>
          <cell r="F642" t="str">
            <v>71.44</v>
          </cell>
        </row>
        <row r="643">
          <cell r="A643">
            <v>144000</v>
          </cell>
          <cell r="B643" t="str">
            <v>Reparos, conservacoes e complementos</v>
          </cell>
        </row>
        <row r="644">
          <cell r="A644" t="str">
            <v>144002</v>
          </cell>
          <cell r="B644" t="str">
            <v>Recolocacao de divisorias em  chapas entarugada</v>
          </cell>
          <cell r="C644" t="str">
            <v>m2</v>
          </cell>
          <cell r="D644" t="str">
            <v>0.29</v>
          </cell>
          <cell r="E644" t="str">
            <v>16.33</v>
          </cell>
          <cell r="F644" t="str">
            <v>16.62</v>
          </cell>
        </row>
        <row r="645">
          <cell r="A645" t="str">
            <v>144004</v>
          </cell>
          <cell r="B645" t="str">
            <v>Recolocacao de divisorias em  chapa com montantes metalicas</v>
          </cell>
          <cell r="C645" t="str">
            <v>m2</v>
          </cell>
          <cell r="D645" t="str">
            <v>0.00</v>
          </cell>
          <cell r="E645" t="str">
            <v>6.53</v>
          </cell>
          <cell r="F645" t="str">
            <v>6.53</v>
          </cell>
        </row>
        <row r="646">
          <cell r="A646" t="str">
            <v>150000</v>
          </cell>
          <cell r="B646" t="str">
            <v>Estrutura  em  madeira, ferro, aluminio e concreto</v>
          </cell>
        </row>
        <row r="647">
          <cell r="A647" t="str">
            <v>150100</v>
          </cell>
          <cell r="B647" t="str">
            <v>Estrutura em madeira para cobertura</v>
          </cell>
        </row>
        <row r="648">
          <cell r="A648" t="str">
            <v>150101</v>
          </cell>
          <cell r="B648" t="str">
            <v>Estrutura madeira tesourada, telhas ceramicas - vaos ate 7.00m</v>
          </cell>
          <cell r="C648" t="str">
            <v>m2</v>
          </cell>
          <cell r="D648" t="str">
            <v>8.88</v>
          </cell>
          <cell r="E648" t="str">
            <v>8.16</v>
          </cell>
          <cell r="F648" t="str">
            <v>17.04</v>
          </cell>
        </row>
        <row r="649">
          <cell r="A649" t="str">
            <v>150102</v>
          </cell>
          <cell r="B649" t="str">
            <v>Estrutura madeira tesourada, telhas ceramicas - vaos de 7.01 a 10.00m</v>
          </cell>
          <cell r="C649" t="str">
            <v>m2</v>
          </cell>
          <cell r="D649" t="str">
            <v>9.50</v>
          </cell>
          <cell r="E649" t="str">
            <v>8.47</v>
          </cell>
          <cell r="F649" t="str">
            <v>17.97</v>
          </cell>
        </row>
        <row r="650">
          <cell r="A650" t="str">
            <v>150103</v>
          </cell>
          <cell r="B650" t="str">
            <v>Estrutura madeira tesourada, telhas ceramicas - vaos de 10.01 a 13.00m</v>
          </cell>
          <cell r="C650" t="str">
            <v>m2</v>
          </cell>
          <cell r="D650" t="str">
            <v>10.13</v>
          </cell>
          <cell r="E650" t="str">
            <v>8.80</v>
          </cell>
          <cell r="F650" t="str">
            <v>18.93</v>
          </cell>
        </row>
        <row r="651">
          <cell r="A651" t="str">
            <v>150104</v>
          </cell>
          <cell r="B651" t="str">
            <v>Estrutura madeira tesourada, telhas ceramicas - vaos de 13.01 a 18.00m</v>
          </cell>
          <cell r="C651" t="str">
            <v>m2</v>
          </cell>
          <cell r="D651" t="str">
            <v>11.10</v>
          </cell>
          <cell r="E651" t="str">
            <v>9.44</v>
          </cell>
          <cell r="F651" t="str">
            <v>20.54</v>
          </cell>
        </row>
        <row r="652">
          <cell r="A652" t="str">
            <v>150111</v>
          </cell>
          <cell r="B652" t="str">
            <v>Estrutura madeira tesourada, telhas perfil ondulado - vaos ate 7.00m</v>
          </cell>
          <cell r="C652" t="str">
            <v>m2</v>
          </cell>
          <cell r="D652" t="str">
            <v>6.31</v>
          </cell>
          <cell r="E652" t="str">
            <v>6.17</v>
          </cell>
          <cell r="F652" t="str">
            <v>12.48</v>
          </cell>
        </row>
        <row r="653">
          <cell r="A653" t="str">
            <v>150112</v>
          </cell>
          <cell r="B653" t="str">
            <v>Estrutura madeira tesourada, telhas perfil ondulado - vaos 7.01 a 10.00m</v>
          </cell>
          <cell r="C653" t="str">
            <v>m2</v>
          </cell>
          <cell r="D653" t="str">
            <v>6.94</v>
          </cell>
          <cell r="E653" t="str">
            <v>6.53</v>
          </cell>
          <cell r="F653" t="str">
            <v>13.47</v>
          </cell>
        </row>
        <row r="654">
          <cell r="A654" t="str">
            <v>150113</v>
          </cell>
          <cell r="B654" t="str">
            <v>Estrutura madeira tesourada, telhas perfil ondulado - vaos 10.01 a 13.00m</v>
          </cell>
          <cell r="C654" t="str">
            <v>m2</v>
          </cell>
          <cell r="D654" t="str">
            <v>7.57</v>
          </cell>
          <cell r="E654" t="str">
            <v>6.84</v>
          </cell>
          <cell r="F654" t="str">
            <v>14.41</v>
          </cell>
        </row>
        <row r="655">
          <cell r="A655" t="str">
            <v>150114</v>
          </cell>
          <cell r="B655" t="str">
            <v>Estrutura madeira tesourada, telhas perfil ondulado - vaos 13.01 a 18.00m</v>
          </cell>
          <cell r="C655" t="str">
            <v>m2</v>
          </cell>
          <cell r="D655" t="str">
            <v>8.25</v>
          </cell>
          <cell r="E655" t="str">
            <v>7.48</v>
          </cell>
          <cell r="F655" t="str">
            <v>15.73</v>
          </cell>
        </row>
        <row r="656">
          <cell r="A656" t="str">
            <v>150121</v>
          </cell>
          <cell r="B656" t="str">
            <v>Estrutura pontaletada para telhas ceramicas</v>
          </cell>
          <cell r="C656" t="str">
            <v>m2</v>
          </cell>
          <cell r="D656" t="str">
            <v>6.27</v>
          </cell>
          <cell r="E656" t="str">
            <v>7.81</v>
          </cell>
          <cell r="F656" t="str">
            <v>14.08</v>
          </cell>
        </row>
        <row r="657">
          <cell r="A657" t="str">
            <v>150122</v>
          </cell>
          <cell r="B657" t="str">
            <v>Estrutura pontaletada para telhas onduladas</v>
          </cell>
          <cell r="C657" t="str">
            <v>m2</v>
          </cell>
          <cell r="D657" t="str">
            <v>4.68</v>
          </cell>
          <cell r="E657" t="str">
            <v>5.84</v>
          </cell>
          <cell r="F657" t="str">
            <v>10.52</v>
          </cell>
        </row>
        <row r="658">
          <cell r="A658" t="str">
            <v>150131</v>
          </cell>
          <cell r="B658" t="str">
            <v>Estrutura em  tercas para telhas ceramicas</v>
          </cell>
          <cell r="C658" t="str">
            <v>m2</v>
          </cell>
          <cell r="D658" t="str">
            <v>4.87</v>
          </cell>
          <cell r="E658" t="str">
            <v>4.21</v>
          </cell>
          <cell r="F658" t="str">
            <v>9.08</v>
          </cell>
        </row>
        <row r="659">
          <cell r="A659" t="str">
            <v>150132</v>
          </cell>
          <cell r="B659" t="str">
            <v>Estrutura em  tercas para telhas perfil qualquer</v>
          </cell>
          <cell r="C659" t="str">
            <v>m2</v>
          </cell>
          <cell r="D659" t="str">
            <v>1.76</v>
          </cell>
          <cell r="E659" t="str">
            <v>0.81</v>
          </cell>
          <cell r="F659" t="str">
            <v>2.57</v>
          </cell>
        </row>
        <row r="660">
          <cell r="A660" t="str">
            <v>150133</v>
          </cell>
          <cell r="B660" t="str">
            <v>Estrutura em  tercas para telhas perfil trapezoidais</v>
          </cell>
          <cell r="C660" t="str">
            <v>m2</v>
          </cell>
          <cell r="D660" t="str">
            <v>1.11</v>
          </cell>
          <cell r="E660" t="str">
            <v>0.81</v>
          </cell>
          <cell r="F660" t="str">
            <v>1.92</v>
          </cell>
        </row>
        <row r="661">
          <cell r="A661" t="str">
            <v>150300</v>
          </cell>
          <cell r="B661" t="str">
            <v>Estrutura em  aco</v>
          </cell>
        </row>
        <row r="662">
          <cell r="A662" t="str">
            <v>150301</v>
          </cell>
          <cell r="B662" t="str">
            <v>Fornecimento de material para estrutura metalica em  aco comum</v>
          </cell>
          <cell r="C662" t="str">
            <v>kg</v>
          </cell>
          <cell r="D662" t="str">
            <v>1.90</v>
          </cell>
          <cell r="E662" t="str">
            <v>0.00</v>
          </cell>
          <cell r="F662" t="str">
            <v>1.90</v>
          </cell>
        </row>
        <row r="663">
          <cell r="A663" t="str">
            <v>150302</v>
          </cell>
          <cell r="B663" t="str">
            <v>Beneficiamento e montagem de estrutura metalica em  aco comum</v>
          </cell>
          <cell r="C663" t="str">
            <v>kg</v>
          </cell>
          <cell r="D663" t="str">
            <v>1.23</v>
          </cell>
          <cell r="E663" t="str">
            <v>0.00</v>
          </cell>
          <cell r="F663" t="str">
            <v>1.23</v>
          </cell>
        </row>
        <row r="664">
          <cell r="A664" t="str">
            <v>152000</v>
          </cell>
          <cell r="B664" t="str">
            <v>Reparos, conservacoes e complementos</v>
          </cell>
        </row>
        <row r="665">
          <cell r="A665" t="str">
            <v>152002</v>
          </cell>
          <cell r="B665" t="str">
            <v>Fornecimento de pecas diversas para estrutura em  madeira</v>
          </cell>
          <cell r="C665" t="str">
            <v>m3</v>
          </cell>
          <cell r="D665" t="str">
            <v>286.38</v>
          </cell>
          <cell r="E665" t="str">
            <v>293.97</v>
          </cell>
          <cell r="F665" t="str">
            <v>580.35</v>
          </cell>
        </row>
        <row r="666">
          <cell r="A666" t="str">
            <v>152004</v>
          </cell>
          <cell r="B666" t="str">
            <v>Recolocacao de pecas lineares em  madeira com secao ate 60cm2</v>
          </cell>
          <cell r="C666" t="str">
            <v>m</v>
          </cell>
          <cell r="D666" t="str">
            <v>0.01</v>
          </cell>
          <cell r="E666" t="str">
            <v>0.88</v>
          </cell>
          <cell r="F666" t="str">
            <v>0.89</v>
          </cell>
        </row>
        <row r="667">
          <cell r="A667" t="str">
            <v>152006</v>
          </cell>
          <cell r="B667" t="str">
            <v>Recolocacao de pecas lineares em  madeira com secao superior a 60cm2</v>
          </cell>
          <cell r="C667" t="str">
            <v>m</v>
          </cell>
          <cell r="D667" t="str">
            <v>0.03</v>
          </cell>
          <cell r="E667" t="str">
            <v>2.38</v>
          </cell>
          <cell r="F667" t="str">
            <v>2.41</v>
          </cell>
        </row>
        <row r="668">
          <cell r="A668" t="str">
            <v>160000</v>
          </cell>
          <cell r="B668" t="str">
            <v>Telhamento e protecao</v>
          </cell>
        </row>
        <row r="669">
          <cell r="A669" t="str">
            <v>160100</v>
          </cell>
          <cell r="B669" t="str">
            <v>Telhamento em  aluminio</v>
          </cell>
        </row>
        <row r="670">
          <cell r="A670" t="str">
            <v>160104</v>
          </cell>
          <cell r="B670" t="str">
            <v>Telhamento em  aluminio natural perfil ondulado de  0,70mm</v>
          </cell>
          <cell r="C670" t="str">
            <v>m2</v>
          </cell>
          <cell r="D670" t="str">
            <v>13.22</v>
          </cell>
          <cell r="E670" t="str">
            <v>2.58</v>
          </cell>
          <cell r="F670" t="str">
            <v>15.80</v>
          </cell>
        </row>
        <row r="671">
          <cell r="A671" t="str">
            <v>160106</v>
          </cell>
          <cell r="B671" t="str">
            <v>Telhamento em  aluminio natural perfil trapezoidal de  0,50mm</v>
          </cell>
          <cell r="C671" t="str">
            <v>m2</v>
          </cell>
          <cell r="D671" t="str">
            <v>7.36</v>
          </cell>
          <cell r="E671" t="str">
            <v>2.58</v>
          </cell>
          <cell r="F671" t="str">
            <v>9.94</v>
          </cell>
        </row>
        <row r="672">
          <cell r="A672" t="str">
            <v>160130</v>
          </cell>
          <cell r="B672" t="str">
            <v>Cumeeira aluminio natural perfil ondulado de 0,80mm</v>
          </cell>
          <cell r="C672" t="str">
            <v>m</v>
          </cell>
          <cell r="D672" t="str">
            <v>9.58</v>
          </cell>
          <cell r="E672" t="str">
            <v>1.28</v>
          </cell>
          <cell r="F672" t="str">
            <v>10.86</v>
          </cell>
        </row>
        <row r="673">
          <cell r="A673" t="str">
            <v>160132</v>
          </cell>
          <cell r="B673" t="str">
            <v>Cumeeira-shed aluminio natural perfil ondulado de 0,80mm e aba de 200mm</v>
          </cell>
          <cell r="C673" t="str">
            <v>m</v>
          </cell>
          <cell r="D673" t="str">
            <v>8.19</v>
          </cell>
          <cell r="E673" t="str">
            <v>1.28</v>
          </cell>
          <cell r="F673" t="str">
            <v>9.47</v>
          </cell>
        </row>
        <row r="674">
          <cell r="A674" t="str">
            <v>160134</v>
          </cell>
          <cell r="B674" t="str">
            <v>Cumeeira aluminio natural perfil trapezoidal de 0,80mm</v>
          </cell>
          <cell r="C674" t="str">
            <v>m</v>
          </cell>
          <cell r="D674" t="str">
            <v>6.78</v>
          </cell>
          <cell r="E674" t="str">
            <v>0.75</v>
          </cell>
          <cell r="F674" t="str">
            <v>7.53</v>
          </cell>
        </row>
        <row r="675">
          <cell r="A675" t="str">
            <v>160200</v>
          </cell>
          <cell r="B675" t="str">
            <v>Telhamento em  barro</v>
          </cell>
        </row>
        <row r="676">
          <cell r="A676" t="str">
            <v>160202</v>
          </cell>
          <cell r="B676" t="str">
            <v>Telhas de barro tipo FRANCESA</v>
          </cell>
          <cell r="C676" t="str">
            <v>m2</v>
          </cell>
          <cell r="D676" t="str">
            <v>5.28</v>
          </cell>
          <cell r="E676" t="str">
            <v>4.67</v>
          </cell>
          <cell r="F676" t="str">
            <v>9.95</v>
          </cell>
        </row>
        <row r="677">
          <cell r="A677" t="str">
            <v>160204</v>
          </cell>
          <cell r="B677" t="str">
            <v>Telhas de barro COLONIAL/PAULISTINHA</v>
          </cell>
          <cell r="C677" t="str">
            <v>m2</v>
          </cell>
          <cell r="D677" t="str">
            <v>8.70</v>
          </cell>
          <cell r="E677" t="str">
            <v>8.12</v>
          </cell>
          <cell r="F677" t="str">
            <v>16.82</v>
          </cell>
        </row>
        <row r="678">
          <cell r="A678" t="str">
            <v>160206</v>
          </cell>
          <cell r="B678" t="str">
            <v>Telhas de barro tipo PLAN</v>
          </cell>
          <cell r="C678" t="str">
            <v>m2</v>
          </cell>
          <cell r="D678" t="str">
            <v>6.48</v>
          </cell>
          <cell r="E678" t="str">
            <v>7.01</v>
          </cell>
          <cell r="F678" t="str">
            <v>13.49</v>
          </cell>
        </row>
        <row r="679">
          <cell r="A679" t="str">
            <v>160212</v>
          </cell>
          <cell r="B679" t="str">
            <v>Embocamento de beiral em  telhas de barro</v>
          </cell>
          <cell r="C679" t="str">
            <v>m</v>
          </cell>
          <cell r="D679" t="str">
            <v>0.13</v>
          </cell>
          <cell r="E679" t="str">
            <v>2.05</v>
          </cell>
          <cell r="F679" t="str">
            <v>2.18</v>
          </cell>
        </row>
        <row r="680">
          <cell r="A680" t="str">
            <v>160222</v>
          </cell>
          <cell r="B680" t="str">
            <v>Cumeeira e espigao de barro embocados tipo FRANCESA</v>
          </cell>
          <cell r="C680" t="str">
            <v>m</v>
          </cell>
          <cell r="D680" t="str">
            <v>3.03</v>
          </cell>
          <cell r="E680" t="str">
            <v>2.56</v>
          </cell>
          <cell r="F680" t="str">
            <v>5.59</v>
          </cell>
        </row>
        <row r="681">
          <cell r="A681" t="str">
            <v>160224</v>
          </cell>
          <cell r="B681" t="str">
            <v>Cumeeira e espigao de barro embocados tipo PAULISTINHA</v>
          </cell>
          <cell r="C681" t="str">
            <v>m</v>
          </cell>
          <cell r="D681" t="str">
            <v>3.03</v>
          </cell>
          <cell r="E681" t="str">
            <v>2.56</v>
          </cell>
          <cell r="F681" t="str">
            <v>5.59</v>
          </cell>
        </row>
        <row r="682">
          <cell r="A682" t="str">
            <v>160226</v>
          </cell>
          <cell r="B682" t="str">
            <v>Cumeeira e espigao de barro embocados tipo PLAN</v>
          </cell>
          <cell r="C682" t="str">
            <v>m</v>
          </cell>
          <cell r="D682" t="str">
            <v>1.99</v>
          </cell>
          <cell r="E682" t="str">
            <v>2.56</v>
          </cell>
          <cell r="F682" t="str">
            <v>4.55</v>
          </cell>
        </row>
        <row r="683">
          <cell r="A683" t="str">
            <v>160400</v>
          </cell>
          <cell r="B683" t="str">
            <v>Telhamento em  F'C', perfil ondulado, maxiplac ou modulado</v>
          </cell>
        </row>
        <row r="684">
          <cell r="A684" t="str">
            <v>160401</v>
          </cell>
          <cell r="B684" t="str">
            <v>Telhamento em  F'C' - perfil ondulado de 6mm</v>
          </cell>
          <cell r="C684" t="str">
            <v>m2</v>
          </cell>
          <cell r="D684" t="str">
            <v>7.26</v>
          </cell>
          <cell r="E684" t="str">
            <v>2.58</v>
          </cell>
          <cell r="F684" t="str">
            <v>9.84</v>
          </cell>
        </row>
        <row r="685">
          <cell r="A685" t="str">
            <v>160402</v>
          </cell>
          <cell r="B685" t="str">
            <v>Telhamento em  F'C' - perfil ondulado de 8mm</v>
          </cell>
          <cell r="C685" t="str">
            <v>m2</v>
          </cell>
          <cell r="D685" t="str">
            <v>9.36</v>
          </cell>
          <cell r="E685" t="str">
            <v>2.58</v>
          </cell>
          <cell r="F685" t="str">
            <v>11.94</v>
          </cell>
        </row>
        <row r="686">
          <cell r="A686" t="str">
            <v>160403</v>
          </cell>
          <cell r="B686" t="str">
            <v>Chapa para claraboia em  F'C' - perfil ondulado</v>
          </cell>
          <cell r="C686" t="str">
            <v>un</v>
          </cell>
          <cell r="D686" t="str">
            <v>28.13</v>
          </cell>
          <cell r="E686" t="str">
            <v>3.26</v>
          </cell>
          <cell r="F686" t="str">
            <v>31.39</v>
          </cell>
        </row>
        <row r="687">
          <cell r="A687" t="str">
            <v>160404</v>
          </cell>
          <cell r="B687" t="str">
            <v>Arestas em  F'C' - perfil ondulado</v>
          </cell>
          <cell r="C687" t="str">
            <v>m</v>
          </cell>
          <cell r="D687" t="str">
            <v>18.71</v>
          </cell>
          <cell r="E687" t="str">
            <v>1.28</v>
          </cell>
          <cell r="F687" t="str">
            <v>19.99</v>
          </cell>
        </row>
        <row r="688">
          <cell r="A688" t="str">
            <v>160405</v>
          </cell>
          <cell r="B688" t="str">
            <v>Cumeeira normal em  F'C' - perfil ondulado</v>
          </cell>
          <cell r="C688" t="str">
            <v>m</v>
          </cell>
          <cell r="D688" t="str">
            <v>14.42</v>
          </cell>
          <cell r="E688" t="str">
            <v>1.28</v>
          </cell>
          <cell r="F688" t="str">
            <v>15.70</v>
          </cell>
        </row>
        <row r="689">
          <cell r="A689" t="str">
            <v>160406</v>
          </cell>
          <cell r="B689" t="str">
            <v>Cumeeira articulada em  F'C' - perfil ondulado</v>
          </cell>
          <cell r="C689" t="str">
            <v>m</v>
          </cell>
          <cell r="D689" t="str">
            <v>19.79</v>
          </cell>
          <cell r="E689" t="str">
            <v>1.28</v>
          </cell>
          <cell r="F689" t="str">
            <v>21.07</v>
          </cell>
        </row>
        <row r="690">
          <cell r="A690" t="str">
            <v>160407</v>
          </cell>
          <cell r="B690" t="str">
            <v>Cumeeira shed em  F'C' - perfil ondulado</v>
          </cell>
          <cell r="C690" t="str">
            <v>m</v>
          </cell>
          <cell r="D690" t="str">
            <v>12.11</v>
          </cell>
          <cell r="E690" t="str">
            <v>1.28</v>
          </cell>
          <cell r="F690" t="str">
            <v>13.39</v>
          </cell>
        </row>
        <row r="691">
          <cell r="A691" t="str">
            <v>160408</v>
          </cell>
          <cell r="B691" t="str">
            <v>Espigao normal em  F'C' - perfil ondulado</v>
          </cell>
          <cell r="C691" t="str">
            <v>m</v>
          </cell>
          <cell r="D691" t="str">
            <v>10.73</v>
          </cell>
          <cell r="E691" t="str">
            <v>2.58</v>
          </cell>
          <cell r="F691" t="str">
            <v>13.31</v>
          </cell>
        </row>
        <row r="692">
          <cell r="A692" t="str">
            <v>160420</v>
          </cell>
          <cell r="B692" t="str">
            <v>Telhamento em  F'C' - perfil maxiplac de 6mm</v>
          </cell>
          <cell r="C692" t="str">
            <v>m2</v>
          </cell>
          <cell r="D692" t="str">
            <v>7.57</v>
          </cell>
          <cell r="E692" t="str">
            <v>2.58</v>
          </cell>
          <cell r="F692" t="str">
            <v>10.15</v>
          </cell>
        </row>
        <row r="693">
          <cell r="A693" t="str">
            <v>160421</v>
          </cell>
          <cell r="B693" t="str">
            <v>Telhamento em  F'C' - perfil maxiplac de 8mm</v>
          </cell>
          <cell r="C693" t="str">
            <v>m2</v>
          </cell>
          <cell r="D693" t="str">
            <v>14.75</v>
          </cell>
          <cell r="E693" t="str">
            <v>2.58</v>
          </cell>
          <cell r="F693" t="str">
            <v>17.33</v>
          </cell>
        </row>
        <row r="694">
          <cell r="A694" t="str">
            <v>160424</v>
          </cell>
          <cell r="B694" t="str">
            <v>Placa de ventilacao em  F'C' - perfil maxiplac</v>
          </cell>
          <cell r="C694" t="str">
            <v>un</v>
          </cell>
          <cell r="D694" t="str">
            <v>35.17</v>
          </cell>
          <cell r="E694" t="str">
            <v>3.26</v>
          </cell>
          <cell r="F694" t="str">
            <v>38.43</v>
          </cell>
        </row>
        <row r="695">
          <cell r="A695" t="str">
            <v>160430</v>
          </cell>
          <cell r="B695" t="str">
            <v>Telhamento em  F'C' - perfil modulado</v>
          </cell>
          <cell r="C695" t="str">
            <v>m2</v>
          </cell>
          <cell r="D695" t="str">
            <v>15.67</v>
          </cell>
          <cell r="E695" t="str">
            <v>2.84</v>
          </cell>
          <cell r="F695" t="str">
            <v>18.51</v>
          </cell>
        </row>
        <row r="696">
          <cell r="A696" t="str">
            <v>160432</v>
          </cell>
          <cell r="B696" t="str">
            <v>Cumeeira normal em  F'C' - perfil modulado</v>
          </cell>
          <cell r="C696" t="str">
            <v>m</v>
          </cell>
          <cell r="D696" t="str">
            <v>15.51</v>
          </cell>
          <cell r="E696" t="str">
            <v>1.28</v>
          </cell>
          <cell r="F696" t="str">
            <v>16.79</v>
          </cell>
        </row>
        <row r="697">
          <cell r="A697" t="str">
            <v>160433</v>
          </cell>
          <cell r="B697" t="str">
            <v>Cumeeiras articuladas em  F'C' - perfil modulado</v>
          </cell>
          <cell r="C697" t="str">
            <v>m</v>
          </cell>
          <cell r="D697" t="str">
            <v>24.71</v>
          </cell>
          <cell r="E697" t="str">
            <v>1.28</v>
          </cell>
          <cell r="F697" t="str">
            <v>25.99</v>
          </cell>
        </row>
        <row r="698">
          <cell r="A698" t="str">
            <v>160440</v>
          </cell>
          <cell r="B698" t="str">
            <v>Telhamento em  F'C' - perfil vogatex</v>
          </cell>
          <cell r="C698" t="str">
            <v>m2</v>
          </cell>
          <cell r="D698" t="str">
            <v>5.53</v>
          </cell>
          <cell r="E698" t="str">
            <v>1.65</v>
          </cell>
          <cell r="F698" t="str">
            <v>7.18</v>
          </cell>
        </row>
        <row r="699">
          <cell r="A699" t="str">
            <v>160441</v>
          </cell>
          <cell r="B699" t="str">
            <v>Cumeeira articulada em  F'C' - perfil vogatex</v>
          </cell>
          <cell r="C699" t="str">
            <v>m</v>
          </cell>
          <cell r="D699" t="str">
            <v>1.78</v>
          </cell>
          <cell r="E699" t="str">
            <v>0.77</v>
          </cell>
          <cell r="F699" t="str">
            <v>2.55</v>
          </cell>
        </row>
        <row r="700">
          <cell r="A700" t="str">
            <v>160442</v>
          </cell>
          <cell r="B700" t="str">
            <v>Espigao em  F'C' - perfil vogatex</v>
          </cell>
          <cell r="C700" t="str">
            <v>m</v>
          </cell>
          <cell r="D700" t="str">
            <v>6.63</v>
          </cell>
          <cell r="E700" t="str">
            <v>0.37</v>
          </cell>
          <cell r="F700" t="str">
            <v>7.00</v>
          </cell>
        </row>
        <row r="701">
          <cell r="A701" t="str">
            <v>160500</v>
          </cell>
          <cell r="B701" t="str">
            <v>Telhamento em  F'C', perfil trapezoidal</v>
          </cell>
        </row>
        <row r="702">
          <cell r="A702" t="str">
            <v>160502</v>
          </cell>
          <cell r="B702" t="str">
            <v>Cumeeira articulada em  F'C' - perfil trapezoidal de 49cm</v>
          </cell>
          <cell r="C702" t="str">
            <v>m</v>
          </cell>
          <cell r="D702" t="str">
            <v>25.52</v>
          </cell>
          <cell r="E702" t="str">
            <v>2.67</v>
          </cell>
          <cell r="F702" t="str">
            <v>28.19</v>
          </cell>
        </row>
        <row r="703">
          <cell r="A703" t="str">
            <v>160506</v>
          </cell>
          <cell r="B703" t="str">
            <v>Pingadeira em  F'C' - perfil trapezoidal de 49cm</v>
          </cell>
          <cell r="C703" t="str">
            <v>un</v>
          </cell>
          <cell r="D703" t="str">
            <v>0.09</v>
          </cell>
          <cell r="E703" t="str">
            <v>0.06</v>
          </cell>
          <cell r="F703" t="str">
            <v>0.15</v>
          </cell>
        </row>
        <row r="704">
          <cell r="A704" t="str">
            <v>160508</v>
          </cell>
          <cell r="B704" t="str">
            <v>Placa de ventilacao em  F'C' - perfil trapezoidal de 49cm</v>
          </cell>
          <cell r="C704" t="str">
            <v>un</v>
          </cell>
          <cell r="D704" t="str">
            <v>1.41</v>
          </cell>
          <cell r="E704" t="str">
            <v>1.28</v>
          </cell>
          <cell r="F704" t="str">
            <v>2.69</v>
          </cell>
        </row>
        <row r="705">
          <cell r="A705" t="str">
            <v>160510</v>
          </cell>
          <cell r="B705" t="str">
            <v>Tampao em  F'C'  - perfil trapezoidal de 49cm</v>
          </cell>
          <cell r="C705" t="str">
            <v>un</v>
          </cell>
          <cell r="D705" t="str">
            <v>4.34</v>
          </cell>
          <cell r="E705" t="str">
            <v>0.97</v>
          </cell>
          <cell r="F705" t="str">
            <v>5.31</v>
          </cell>
        </row>
        <row r="706">
          <cell r="A706" t="str">
            <v>160512</v>
          </cell>
          <cell r="B706" t="str">
            <v>Telhamento em  F'C' - perfil trapezoidal de 49cm</v>
          </cell>
          <cell r="C706" t="str">
            <v>m2</v>
          </cell>
          <cell r="D706" t="str">
            <v>18.27</v>
          </cell>
          <cell r="E706" t="str">
            <v>2.58</v>
          </cell>
          <cell r="F706" t="str">
            <v>20.85</v>
          </cell>
        </row>
        <row r="707">
          <cell r="A707" t="str">
            <v>160520</v>
          </cell>
          <cell r="B707" t="str">
            <v>Cumeeira articulada em  F'C' - perfis trapezoidais de 90cm</v>
          </cell>
          <cell r="C707" t="str">
            <v>m</v>
          </cell>
          <cell r="D707" t="str">
            <v>18.36</v>
          </cell>
          <cell r="E707" t="str">
            <v>1.43</v>
          </cell>
          <cell r="F707" t="str">
            <v>19.79</v>
          </cell>
        </row>
        <row r="708">
          <cell r="A708" t="str">
            <v>160522</v>
          </cell>
          <cell r="B708" t="str">
            <v>Cumeeira normal em  F'C' - perfis trapezoidais de 90cm</v>
          </cell>
          <cell r="C708" t="str">
            <v>m</v>
          </cell>
          <cell r="D708" t="str">
            <v>12.66</v>
          </cell>
          <cell r="E708" t="str">
            <v>1.43</v>
          </cell>
          <cell r="F708" t="str">
            <v>14.09</v>
          </cell>
        </row>
        <row r="709">
          <cell r="A709" t="str">
            <v>160524</v>
          </cell>
          <cell r="B709" t="str">
            <v>Placa de ventilacao F'C' - perfis trapezoidais de 90cm</v>
          </cell>
          <cell r="C709" t="str">
            <v>un</v>
          </cell>
          <cell r="D709" t="str">
            <v>1.53</v>
          </cell>
          <cell r="E709" t="str">
            <v>1.28</v>
          </cell>
          <cell r="F709" t="str">
            <v>2.81</v>
          </cell>
        </row>
        <row r="710">
          <cell r="A710" t="str">
            <v>160526</v>
          </cell>
          <cell r="B710" t="str">
            <v>Placa pingadeira em  F'C' - perfil trapezoidal de 90cm</v>
          </cell>
          <cell r="C710" t="str">
            <v>un</v>
          </cell>
          <cell r="D710" t="str">
            <v>5.33</v>
          </cell>
          <cell r="E710" t="str">
            <v>0.64</v>
          </cell>
          <cell r="F710" t="str">
            <v>5.97</v>
          </cell>
        </row>
        <row r="711">
          <cell r="A711" t="str">
            <v>160528</v>
          </cell>
          <cell r="B711" t="str">
            <v>Tampao em  F'C' - perfil trapezoidal de 90cm</v>
          </cell>
          <cell r="C711" t="str">
            <v>un</v>
          </cell>
          <cell r="D711" t="str">
            <v>3.64</v>
          </cell>
          <cell r="E711" t="str">
            <v>0.97</v>
          </cell>
          <cell r="F711" t="str">
            <v>4.61</v>
          </cell>
        </row>
        <row r="712">
          <cell r="A712" t="str">
            <v>160530</v>
          </cell>
          <cell r="B712" t="str">
            <v>Telhamento em  F'C' - perfil trapezoidal de 90cm</v>
          </cell>
          <cell r="C712" t="str">
            <v>m2</v>
          </cell>
          <cell r="D712" t="str">
            <v>12.99</v>
          </cell>
          <cell r="E712" t="str">
            <v>2.58</v>
          </cell>
          <cell r="F712" t="str">
            <v>15.57</v>
          </cell>
        </row>
        <row r="713">
          <cell r="A713" t="str">
            <v>160532</v>
          </cell>
          <cell r="B713" t="str">
            <v>Terminal de aba plana em  F'C' - perfil trapezoidal de 90cm</v>
          </cell>
          <cell r="C713" t="str">
            <v>un</v>
          </cell>
          <cell r="D713" t="str">
            <v>9.37</v>
          </cell>
          <cell r="E713" t="str">
            <v>0.64</v>
          </cell>
          <cell r="F713" t="str">
            <v>10.01</v>
          </cell>
        </row>
        <row r="714">
          <cell r="A714" t="str">
            <v>161000</v>
          </cell>
          <cell r="B714" t="str">
            <v>Telhamento em  madeira</v>
          </cell>
        </row>
        <row r="715">
          <cell r="A715" t="str">
            <v>161200</v>
          </cell>
          <cell r="B715" t="str">
            <v>Telhamento metalico comum</v>
          </cell>
        </row>
        <row r="716">
          <cell r="A716" t="str">
            <v>161202</v>
          </cell>
          <cell r="B716" t="str">
            <v>Telhamento em  aco galvanizado pintada - perfil ondulado esp. 0,5mm</v>
          </cell>
          <cell r="C716" t="str">
            <v>m2</v>
          </cell>
          <cell r="D716" t="str">
            <v>21.90</v>
          </cell>
          <cell r="E716" t="str">
            <v>2.58</v>
          </cell>
          <cell r="F716" t="str">
            <v>24.48</v>
          </cell>
        </row>
        <row r="717">
          <cell r="A717" t="str">
            <v>161204</v>
          </cell>
          <cell r="B717" t="str">
            <v>Telhamento em  aco pintada calandrado - perfil ondulado esp. 0,8mm</v>
          </cell>
          <cell r="C717" t="str">
            <v>m2</v>
          </cell>
          <cell r="D717" t="str">
            <v>34.81</v>
          </cell>
          <cell r="E717" t="str">
            <v>2.58</v>
          </cell>
          <cell r="F717" t="str">
            <v>37.39</v>
          </cell>
        </row>
        <row r="718">
          <cell r="A718" t="str">
            <v>161600</v>
          </cell>
          <cell r="B718" t="str">
            <v>Telhamento em  material sinteticas</v>
          </cell>
        </row>
        <row r="719">
          <cell r="A719" t="str">
            <v>161601</v>
          </cell>
          <cell r="B719" t="str">
            <v>Telhas onduladas de plastico - PVC translucidas</v>
          </cell>
          <cell r="C719" t="str">
            <v>m2</v>
          </cell>
          <cell r="D719" t="str">
            <v>13.88</v>
          </cell>
          <cell r="E719" t="str">
            <v>2.58</v>
          </cell>
          <cell r="F719" t="str">
            <v>16.46</v>
          </cell>
        </row>
        <row r="720">
          <cell r="A720" t="str">
            <v>161602</v>
          </cell>
          <cell r="B720" t="str">
            <v>Telhas onduladas de plastico - de PVC rigido opacas</v>
          </cell>
          <cell r="C720" t="str">
            <v>m2</v>
          </cell>
          <cell r="D720" t="str">
            <v>13.88</v>
          </cell>
          <cell r="E720" t="str">
            <v>2.58</v>
          </cell>
          <cell r="F720" t="str">
            <v>16.46</v>
          </cell>
        </row>
        <row r="721">
          <cell r="A721" t="str">
            <v>161610</v>
          </cell>
          <cell r="B721" t="str">
            <v>Telha de poliester (perfil da trapezoidal aluminio)</v>
          </cell>
          <cell r="C721" t="str">
            <v>m2</v>
          </cell>
          <cell r="D721" t="str">
            <v>16.79</v>
          </cell>
          <cell r="E721" t="str">
            <v>2.58</v>
          </cell>
          <cell r="F721" t="str">
            <v>19.37</v>
          </cell>
        </row>
        <row r="722">
          <cell r="A722" t="str">
            <v>161612</v>
          </cell>
          <cell r="B722" t="str">
            <v>Telha de poliester (perfil da ondulada aluminio)</v>
          </cell>
          <cell r="C722" t="str">
            <v>m2</v>
          </cell>
          <cell r="D722" t="str">
            <v>15.46</v>
          </cell>
          <cell r="E722" t="str">
            <v>2.58</v>
          </cell>
          <cell r="F722" t="str">
            <v>18.04</v>
          </cell>
        </row>
        <row r="723">
          <cell r="A723" t="str">
            <v>161614</v>
          </cell>
          <cell r="B723" t="str">
            <v>Telha de poliester (perfil da ondulada F'C')</v>
          </cell>
          <cell r="C723" t="str">
            <v>m2</v>
          </cell>
          <cell r="D723" t="str">
            <v>15.46</v>
          </cell>
          <cell r="E723" t="str">
            <v>2.58</v>
          </cell>
          <cell r="F723" t="str">
            <v>18.04</v>
          </cell>
        </row>
        <row r="724">
          <cell r="A724" t="str">
            <v>161616</v>
          </cell>
          <cell r="B724" t="str">
            <v>Telha de poliester (perfil trapezoidal 49)</v>
          </cell>
          <cell r="C724" t="str">
            <v>m2</v>
          </cell>
          <cell r="D724" t="str">
            <v>23.24</v>
          </cell>
          <cell r="E724" t="str">
            <v>2.58</v>
          </cell>
          <cell r="F724" t="str">
            <v>25.82</v>
          </cell>
        </row>
        <row r="725">
          <cell r="A725" t="str">
            <v>161618</v>
          </cell>
          <cell r="B725" t="str">
            <v>Telha de poliester (perfil trapezoidal 90)</v>
          </cell>
          <cell r="C725" t="str">
            <v>m2</v>
          </cell>
          <cell r="D725" t="str">
            <v>30.26</v>
          </cell>
          <cell r="E725" t="str">
            <v>2.58</v>
          </cell>
          <cell r="F725" t="str">
            <v>32.84</v>
          </cell>
        </row>
        <row r="726">
          <cell r="A726" t="str">
            <v>161620</v>
          </cell>
          <cell r="B726" t="str">
            <v>Telha de poliester (perfil da maxiplac)</v>
          </cell>
          <cell r="C726" t="str">
            <v>m2</v>
          </cell>
          <cell r="D726" t="str">
            <v>34.07</v>
          </cell>
          <cell r="E726" t="str">
            <v>2.58</v>
          </cell>
          <cell r="F726" t="str">
            <v>36.65</v>
          </cell>
        </row>
        <row r="727">
          <cell r="A727" t="str">
            <v>161622</v>
          </cell>
          <cell r="B727" t="str">
            <v>Telha de poliester (perfil da ondulada aco)</v>
          </cell>
          <cell r="C727" t="str">
            <v>m2</v>
          </cell>
          <cell r="D727" t="str">
            <v>15.46</v>
          </cell>
          <cell r="E727" t="str">
            <v>2.58</v>
          </cell>
          <cell r="F727" t="str">
            <v>18.04</v>
          </cell>
        </row>
        <row r="728">
          <cell r="A728" t="str">
            <v>161624</v>
          </cell>
          <cell r="B728" t="str">
            <v>Telha de poliester (perfil da trapezoidal aco h= ate 40mm)</v>
          </cell>
          <cell r="C728" t="str">
            <v>m2</v>
          </cell>
          <cell r="D728" t="str">
            <v>23.21</v>
          </cell>
          <cell r="E728" t="str">
            <v>2.58</v>
          </cell>
          <cell r="F728" t="str">
            <v>25.79</v>
          </cell>
        </row>
        <row r="729">
          <cell r="A729" t="str">
            <v>161626</v>
          </cell>
          <cell r="B729" t="str">
            <v>Telha de poliester (perfil da trapezoidal aco h= ate 100mm)</v>
          </cell>
          <cell r="C729" t="str">
            <v>m2</v>
          </cell>
          <cell r="D729" t="str">
            <v>28.31</v>
          </cell>
          <cell r="E729" t="str">
            <v>2.58</v>
          </cell>
          <cell r="F729" t="str">
            <v>30.89</v>
          </cell>
        </row>
        <row r="730">
          <cell r="A730" t="str">
            <v>162000</v>
          </cell>
          <cell r="B730" t="str">
            <v>Telhamento em  vidro</v>
          </cell>
        </row>
        <row r="731">
          <cell r="A731" t="str">
            <v>162002</v>
          </cell>
          <cell r="B731" t="str">
            <v>Telhas de vidro para iluminacao tipo FRANCESA</v>
          </cell>
          <cell r="C731" t="str">
            <v>un</v>
          </cell>
          <cell r="D731" t="str">
            <v>7.59</v>
          </cell>
          <cell r="E731" t="str">
            <v>0.64</v>
          </cell>
          <cell r="F731" t="str">
            <v>8.23</v>
          </cell>
        </row>
        <row r="732">
          <cell r="A732" t="str">
            <v>162004</v>
          </cell>
          <cell r="B732" t="str">
            <v>Telhas de vidro para iluminacao tipo COLONIAL/PAULISTINHA</v>
          </cell>
          <cell r="C732" t="str">
            <v>un</v>
          </cell>
          <cell r="D732" t="str">
            <v>7.52</v>
          </cell>
          <cell r="E732" t="str">
            <v>0.64</v>
          </cell>
          <cell r="F732" t="str">
            <v>8.16</v>
          </cell>
        </row>
        <row r="733">
          <cell r="A733" t="str">
            <v>163000</v>
          </cell>
          <cell r="B733" t="str">
            <v>Domos</v>
          </cell>
        </row>
        <row r="734">
          <cell r="A734" t="str">
            <v>163002</v>
          </cell>
          <cell r="B734" t="str">
            <v>Domo de acrilico com caixilho de aluminio</v>
          </cell>
          <cell r="C734" t="str">
            <v>m2</v>
          </cell>
          <cell r="D734" t="str">
            <v>105.80</v>
          </cell>
          <cell r="E734" t="str">
            <v>7.81</v>
          </cell>
          <cell r="F734" t="str">
            <v>113.61</v>
          </cell>
        </row>
        <row r="735">
          <cell r="A735" t="str">
            <v>163200</v>
          </cell>
          <cell r="B735" t="str">
            <v>Painel, chapas e fechamento</v>
          </cell>
        </row>
        <row r="736">
          <cell r="A736" t="str">
            <v>163202</v>
          </cell>
          <cell r="B736" t="str">
            <v>Fechamento com chapa lisa de F'C' com  8mm</v>
          </cell>
          <cell r="C736" t="str">
            <v>m2</v>
          </cell>
          <cell r="D736" t="str">
            <v>25.47</v>
          </cell>
          <cell r="E736" t="str">
            <v>3.26</v>
          </cell>
          <cell r="F736" t="str">
            <v>28.73</v>
          </cell>
        </row>
        <row r="737">
          <cell r="A737" t="str">
            <v>163300</v>
          </cell>
          <cell r="B737" t="str">
            <v>Calhas e rufos</v>
          </cell>
        </row>
        <row r="738">
          <cell r="A738" t="str">
            <v>163302</v>
          </cell>
          <cell r="B738" t="str">
            <v>Calha, rufo, afins em  chapa galvanizada no. 24 - corte 0,33m</v>
          </cell>
          <cell r="C738" t="str">
            <v>m</v>
          </cell>
          <cell r="D738" t="str">
            <v>4.35</v>
          </cell>
          <cell r="E738" t="str">
            <v>7.48</v>
          </cell>
          <cell r="F738" t="str">
            <v>11.83</v>
          </cell>
        </row>
        <row r="739">
          <cell r="A739" t="str">
            <v>163304</v>
          </cell>
          <cell r="B739" t="str">
            <v>Calha, rufo, afins em  chapa galvanizada no. 24 - corte 0,50m</v>
          </cell>
          <cell r="C739" t="str">
            <v>m</v>
          </cell>
          <cell r="D739" t="str">
            <v>6.62</v>
          </cell>
          <cell r="E739" t="str">
            <v>9.51</v>
          </cell>
          <cell r="F739" t="str">
            <v>16.13</v>
          </cell>
        </row>
        <row r="740">
          <cell r="A740" t="str">
            <v>163306</v>
          </cell>
          <cell r="B740" t="str">
            <v>Calha, rufo, afins em  chapa galvanizada no. 24 - corte 1,00m</v>
          </cell>
          <cell r="C740" t="str">
            <v>m</v>
          </cell>
          <cell r="D740" t="str">
            <v>13.23</v>
          </cell>
          <cell r="E740" t="str">
            <v>11.56</v>
          </cell>
          <cell r="F740" t="str">
            <v>24.79</v>
          </cell>
        </row>
        <row r="741">
          <cell r="A741" t="str">
            <v>163308</v>
          </cell>
          <cell r="B741" t="str">
            <v>Calha, rufo, afins em  chapa galvanizada no. 26 - corte 0,33m</v>
          </cell>
          <cell r="C741" t="str">
            <v>m</v>
          </cell>
          <cell r="D741" t="str">
            <v>3.70</v>
          </cell>
          <cell r="E741" t="str">
            <v>7.48</v>
          </cell>
          <cell r="F741" t="str">
            <v>11.18</v>
          </cell>
        </row>
        <row r="742">
          <cell r="A742" t="str">
            <v>163310</v>
          </cell>
          <cell r="B742" t="str">
            <v>Calha, rufo, afins em  chapa galvanizada no. 26 - corte 0,50m</v>
          </cell>
          <cell r="C742" t="str">
            <v>m</v>
          </cell>
          <cell r="D742" t="str">
            <v>5.63</v>
          </cell>
          <cell r="E742" t="str">
            <v>9.51</v>
          </cell>
          <cell r="F742" t="str">
            <v>15.14</v>
          </cell>
        </row>
        <row r="743">
          <cell r="A743" t="str">
            <v>163322</v>
          </cell>
          <cell r="B743" t="str">
            <v>Rufo de F'C' para telha ondulada</v>
          </cell>
          <cell r="C743" t="str">
            <v>m</v>
          </cell>
          <cell r="D743" t="str">
            <v>8.22</v>
          </cell>
          <cell r="E743" t="str">
            <v>1.28</v>
          </cell>
          <cell r="F743" t="str">
            <v>9.50</v>
          </cell>
        </row>
        <row r="744">
          <cell r="A744" t="str">
            <v>163324</v>
          </cell>
          <cell r="B744" t="str">
            <v>Rufo para perfis modulados de F'C'</v>
          </cell>
          <cell r="C744" t="str">
            <v>m</v>
          </cell>
          <cell r="D744" t="str">
            <v>9.23</v>
          </cell>
          <cell r="E744" t="str">
            <v>1.28</v>
          </cell>
          <cell r="F744" t="str">
            <v>10.51</v>
          </cell>
        </row>
        <row r="745">
          <cell r="A745" t="str">
            <v>163326</v>
          </cell>
          <cell r="B745" t="str">
            <v>Rufo para perfis trapezoidais com 0,49m de F'C'</v>
          </cell>
          <cell r="C745" t="str">
            <v>m</v>
          </cell>
          <cell r="D745" t="str">
            <v>9.95</v>
          </cell>
          <cell r="E745" t="str">
            <v>2.67</v>
          </cell>
          <cell r="F745" t="str">
            <v>12.62</v>
          </cell>
        </row>
        <row r="746">
          <cell r="A746" t="str">
            <v>163328</v>
          </cell>
          <cell r="B746" t="str">
            <v>Rufo para perfis trapezoidais com 0,90m de F'C'</v>
          </cell>
          <cell r="C746" t="str">
            <v>m</v>
          </cell>
          <cell r="D746" t="str">
            <v>2.87</v>
          </cell>
          <cell r="E746" t="str">
            <v>1.43</v>
          </cell>
          <cell r="F746" t="str">
            <v>4.30</v>
          </cell>
        </row>
        <row r="747">
          <cell r="A747" t="str">
            <v>164000</v>
          </cell>
          <cell r="B747" t="str">
            <v>Reparos, conservacoes e complementos</v>
          </cell>
        </row>
        <row r="748">
          <cell r="A748" t="str">
            <v>164001</v>
          </cell>
          <cell r="B748" t="str">
            <v>Amarracao de telhas de barro com arame de cobre</v>
          </cell>
          <cell r="C748" t="str">
            <v>m2</v>
          </cell>
          <cell r="D748" t="str">
            <v>0.38</v>
          </cell>
          <cell r="E748" t="str">
            <v>1.76</v>
          </cell>
          <cell r="F748" t="str">
            <v>2.14</v>
          </cell>
        </row>
        <row r="749">
          <cell r="A749" t="str">
            <v>164002</v>
          </cell>
          <cell r="B749" t="str">
            <v>Recolocacao de cumeeira, espigoes e rufos em  F'C'</v>
          </cell>
          <cell r="C749" t="str">
            <v>m</v>
          </cell>
          <cell r="D749" t="str">
            <v>0.46</v>
          </cell>
          <cell r="E749" t="str">
            <v>1.28</v>
          </cell>
          <cell r="F749" t="str">
            <v>1.74</v>
          </cell>
        </row>
        <row r="750">
          <cell r="A750" t="str">
            <v>164004</v>
          </cell>
          <cell r="B750" t="str">
            <v>Recolocacao de cumeeiras e espigoes de barro</v>
          </cell>
          <cell r="C750" t="str">
            <v>m</v>
          </cell>
          <cell r="D750" t="str">
            <v>0.35</v>
          </cell>
          <cell r="E750" t="str">
            <v>2.56</v>
          </cell>
          <cell r="F750" t="str">
            <v>2.91</v>
          </cell>
        </row>
        <row r="751">
          <cell r="A751" t="str">
            <v>164006</v>
          </cell>
          <cell r="B751" t="str">
            <v>Recolocacao de telha de barro tipo PAULISTA</v>
          </cell>
          <cell r="C751" t="str">
            <v>m2</v>
          </cell>
          <cell r="D751" t="str">
            <v>0.00</v>
          </cell>
          <cell r="E751" t="str">
            <v>8.12</v>
          </cell>
          <cell r="F751" t="str">
            <v>8.12</v>
          </cell>
        </row>
        <row r="752">
          <cell r="A752" t="str">
            <v>164008</v>
          </cell>
          <cell r="B752" t="str">
            <v>Recolocacao de telha de barro tipo PLAN</v>
          </cell>
          <cell r="C752" t="str">
            <v>m2</v>
          </cell>
          <cell r="D752" t="str">
            <v>0.00</v>
          </cell>
          <cell r="E752" t="str">
            <v>7.01</v>
          </cell>
          <cell r="F752" t="str">
            <v>7.01</v>
          </cell>
        </row>
        <row r="753">
          <cell r="A753" t="str">
            <v>164010</v>
          </cell>
          <cell r="B753" t="str">
            <v>Recolocacao de telha em  perfil ondulado, maxiplac ou modulado</v>
          </cell>
          <cell r="C753" t="str">
            <v>m2</v>
          </cell>
          <cell r="D753" t="str">
            <v>0.00</v>
          </cell>
          <cell r="E753" t="str">
            <v>2.58</v>
          </cell>
          <cell r="F753" t="str">
            <v>2.58</v>
          </cell>
        </row>
        <row r="754">
          <cell r="A754" t="str">
            <v>164012</v>
          </cell>
          <cell r="B754" t="str">
            <v>Recolocacao de telhas de barro tipo FRANCESA</v>
          </cell>
          <cell r="C754" t="str">
            <v>m2</v>
          </cell>
          <cell r="D754" t="str">
            <v>0.00</v>
          </cell>
          <cell r="E754" t="str">
            <v>4.67</v>
          </cell>
          <cell r="F754" t="str">
            <v>4.67</v>
          </cell>
        </row>
        <row r="755">
          <cell r="A755" t="str">
            <v>170000</v>
          </cell>
          <cell r="B755" t="str">
            <v>Revestimento em  massa e ou fundido no local</v>
          </cell>
        </row>
        <row r="756">
          <cell r="A756" t="str">
            <v>170100</v>
          </cell>
          <cell r="B756" t="str">
            <v>Regularizacao de base</v>
          </cell>
        </row>
        <row r="757">
          <cell r="A757" t="str">
            <v>170102</v>
          </cell>
          <cell r="B757" t="str">
            <v>Argamassa de regularizacao</v>
          </cell>
          <cell r="C757" t="str">
            <v>m3</v>
          </cell>
          <cell r="D757" t="str">
            <v>73.26</v>
          </cell>
          <cell r="E757" t="str">
            <v>45.94</v>
          </cell>
          <cell r="F757" t="str">
            <v>119.20</v>
          </cell>
        </row>
        <row r="758">
          <cell r="A758" t="str">
            <v>170104</v>
          </cell>
          <cell r="B758" t="str">
            <v>Lastro de concreto impermeabilizado</v>
          </cell>
          <cell r="C758" t="str">
            <v>m3</v>
          </cell>
          <cell r="D758" t="str">
            <v>69.46</v>
          </cell>
          <cell r="E758" t="str">
            <v>45.94</v>
          </cell>
          <cell r="F758" t="str">
            <v>115.40</v>
          </cell>
        </row>
        <row r="759">
          <cell r="A759" t="str">
            <v>170106</v>
          </cell>
          <cell r="B759" t="str">
            <v>Regularizacao de piso com nata de cimento e bianco</v>
          </cell>
          <cell r="C759" t="str">
            <v>m2</v>
          </cell>
          <cell r="D759" t="str">
            <v>3.47</v>
          </cell>
          <cell r="E759" t="str">
            <v>3.50</v>
          </cell>
          <cell r="F759" t="str">
            <v>6.97</v>
          </cell>
        </row>
        <row r="760">
          <cell r="A760" t="str">
            <v>170200</v>
          </cell>
          <cell r="B760" t="str">
            <v>Revestimento em  argamassa</v>
          </cell>
        </row>
        <row r="761">
          <cell r="A761" t="str">
            <v>170202</v>
          </cell>
          <cell r="B761" t="str">
            <v>Chapisco</v>
          </cell>
          <cell r="C761" t="str">
            <v>m2</v>
          </cell>
          <cell r="D761" t="str">
            <v>0.35</v>
          </cell>
          <cell r="E761" t="str">
            <v>0.66</v>
          </cell>
          <cell r="F761" t="str">
            <v>1.01</v>
          </cell>
        </row>
        <row r="762">
          <cell r="A762" t="str">
            <v>170204</v>
          </cell>
          <cell r="B762" t="str">
            <v>Chapisco com bianco</v>
          </cell>
          <cell r="C762" t="str">
            <v>m2</v>
          </cell>
          <cell r="D762" t="str">
            <v>0.36</v>
          </cell>
          <cell r="E762" t="str">
            <v>0.66</v>
          </cell>
          <cell r="F762" t="str">
            <v>1.02</v>
          </cell>
        </row>
        <row r="763">
          <cell r="A763" t="str">
            <v>170206</v>
          </cell>
          <cell r="B763" t="str">
            <v>Chapisco fino peneirado</v>
          </cell>
          <cell r="C763" t="str">
            <v>m2</v>
          </cell>
          <cell r="D763" t="str">
            <v>0.36</v>
          </cell>
          <cell r="E763" t="str">
            <v>0.99</v>
          </cell>
          <cell r="F763" t="str">
            <v>1.35</v>
          </cell>
        </row>
        <row r="764">
          <cell r="A764" t="str">
            <v>170208</v>
          </cell>
          <cell r="B764" t="str">
            <v>Chapisco rustico com pedra britada no. 1</v>
          </cell>
          <cell r="C764" t="str">
            <v>m2</v>
          </cell>
          <cell r="D764" t="str">
            <v>0.65</v>
          </cell>
          <cell r="E764" t="str">
            <v>1.03</v>
          </cell>
          <cell r="F764" t="str">
            <v>1.68</v>
          </cell>
        </row>
        <row r="765">
          <cell r="A765" t="str">
            <v>170212</v>
          </cell>
          <cell r="B765" t="str">
            <v>Emboco</v>
          </cell>
          <cell r="C765" t="str">
            <v>m2</v>
          </cell>
          <cell r="D765" t="str">
            <v>1.34</v>
          </cell>
          <cell r="E765" t="str">
            <v>3.99</v>
          </cell>
          <cell r="F765" t="str">
            <v>5.33</v>
          </cell>
        </row>
        <row r="766">
          <cell r="A766" t="str">
            <v>170214</v>
          </cell>
          <cell r="B766" t="str">
            <v>Emboco desempenado</v>
          </cell>
          <cell r="C766" t="str">
            <v>m2</v>
          </cell>
          <cell r="D766" t="str">
            <v>1.34</v>
          </cell>
          <cell r="E766" t="str">
            <v>4.48</v>
          </cell>
          <cell r="F766" t="str">
            <v>5.82</v>
          </cell>
        </row>
        <row r="767">
          <cell r="A767" t="str">
            <v>170222</v>
          </cell>
          <cell r="B767" t="str">
            <v>Reboco</v>
          </cell>
          <cell r="C767" t="str">
            <v>m2</v>
          </cell>
          <cell r="D767" t="str">
            <v>0.26</v>
          </cell>
          <cell r="E767" t="str">
            <v>3.24</v>
          </cell>
          <cell r="F767" t="str">
            <v>3.50</v>
          </cell>
        </row>
        <row r="768">
          <cell r="A768" t="str">
            <v>170226</v>
          </cell>
          <cell r="B768" t="str">
            <v>Barra lisa com acabamento em  nata de cimento</v>
          </cell>
          <cell r="C768" t="str">
            <v>m2</v>
          </cell>
          <cell r="D768" t="str">
            <v>1.49</v>
          </cell>
          <cell r="E768" t="str">
            <v>6.42</v>
          </cell>
          <cell r="F768" t="str">
            <v>7.91</v>
          </cell>
        </row>
        <row r="769">
          <cell r="A769" t="str">
            <v>170300</v>
          </cell>
          <cell r="B769" t="str">
            <v>Revestimento em  cimentado</v>
          </cell>
        </row>
        <row r="770">
          <cell r="A770" t="str">
            <v>170302</v>
          </cell>
          <cell r="B770" t="str">
            <v>Cimentado desempenado</v>
          </cell>
          <cell r="C770" t="str">
            <v>m2</v>
          </cell>
          <cell r="D770" t="str">
            <v>1.45</v>
          </cell>
          <cell r="E770" t="str">
            <v>6.57</v>
          </cell>
          <cell r="F770" t="str">
            <v>8.02</v>
          </cell>
        </row>
        <row r="771">
          <cell r="A771" t="str">
            <v>170304</v>
          </cell>
          <cell r="B771" t="str">
            <v>Cimentado desempenado e alisado (queimado)</v>
          </cell>
          <cell r="C771" t="str">
            <v>m2</v>
          </cell>
          <cell r="D771" t="str">
            <v>1.55</v>
          </cell>
          <cell r="E771" t="str">
            <v>8.34</v>
          </cell>
          <cell r="F771" t="str">
            <v>9.89</v>
          </cell>
        </row>
        <row r="772">
          <cell r="A772" t="str">
            <v>170306</v>
          </cell>
          <cell r="B772" t="str">
            <v>Cimentado desempenado e alisado com corante (queimado)</v>
          </cell>
          <cell r="C772" t="str">
            <v>m2</v>
          </cell>
          <cell r="D772" t="str">
            <v>5.08</v>
          </cell>
          <cell r="E772" t="str">
            <v>8.34</v>
          </cell>
          <cell r="F772" t="str">
            <v>13.42</v>
          </cell>
        </row>
        <row r="773">
          <cell r="A773" t="str">
            <v>170308</v>
          </cell>
          <cell r="B773" t="str">
            <v>Cimentado semi-aspero</v>
          </cell>
          <cell r="C773" t="str">
            <v>m2</v>
          </cell>
          <cell r="D773" t="str">
            <v>1.45</v>
          </cell>
          <cell r="E773" t="str">
            <v>4.96</v>
          </cell>
          <cell r="F773" t="str">
            <v>6.41</v>
          </cell>
        </row>
        <row r="774">
          <cell r="A774" t="str">
            <v>170310</v>
          </cell>
          <cell r="B774" t="str">
            <v>Cimentado aspero com caneluras</v>
          </cell>
          <cell r="C774" t="str">
            <v>m2</v>
          </cell>
          <cell r="D774" t="str">
            <v>1.45</v>
          </cell>
          <cell r="E774" t="str">
            <v>8.23</v>
          </cell>
          <cell r="F774" t="str">
            <v>9.68</v>
          </cell>
        </row>
        <row r="775">
          <cell r="A775" t="str">
            <v>170320</v>
          </cell>
          <cell r="B775" t="str">
            <v>Degrau e espelho em  cimentado</v>
          </cell>
          <cell r="C775" t="str">
            <v>m</v>
          </cell>
          <cell r="D775" t="str">
            <v>1.04</v>
          </cell>
          <cell r="E775" t="str">
            <v>7.28</v>
          </cell>
          <cell r="F775" t="str">
            <v>8.32</v>
          </cell>
        </row>
        <row r="776">
          <cell r="A776" t="str">
            <v>170330</v>
          </cell>
          <cell r="B776" t="str">
            <v>Rodape em  cimentado desempenado e alisado com altura 5cm</v>
          </cell>
          <cell r="C776" t="str">
            <v>m</v>
          </cell>
          <cell r="D776" t="str">
            <v>0.15</v>
          </cell>
          <cell r="E776" t="str">
            <v>3.37</v>
          </cell>
          <cell r="F776" t="str">
            <v>3.52</v>
          </cell>
        </row>
        <row r="777">
          <cell r="A777" t="str">
            <v>170331</v>
          </cell>
          <cell r="B777" t="str">
            <v>Rodape em  cimentado desempenado e alisado com altura 7cm</v>
          </cell>
          <cell r="C777" t="str">
            <v>m</v>
          </cell>
          <cell r="D777" t="str">
            <v>0.18</v>
          </cell>
          <cell r="E777" t="str">
            <v>3.37</v>
          </cell>
          <cell r="F777" t="str">
            <v>3.55</v>
          </cell>
        </row>
        <row r="778">
          <cell r="A778" t="str">
            <v>170332</v>
          </cell>
          <cell r="B778" t="str">
            <v>Rodape em  cimentado desempenado e alisado com altura 10cm</v>
          </cell>
          <cell r="C778" t="str">
            <v>m</v>
          </cell>
          <cell r="D778" t="str">
            <v>0.22</v>
          </cell>
          <cell r="E778" t="str">
            <v>3.37</v>
          </cell>
          <cell r="F778" t="str">
            <v>3.59</v>
          </cell>
        </row>
        <row r="779">
          <cell r="A779" t="str">
            <v>170333</v>
          </cell>
          <cell r="B779" t="str">
            <v>Rodape em  cimentado desempenado e alisado com altura 15cm</v>
          </cell>
          <cell r="C779" t="str">
            <v>m</v>
          </cell>
          <cell r="D779" t="str">
            <v>0.30</v>
          </cell>
          <cell r="E779" t="str">
            <v>3.37</v>
          </cell>
          <cell r="F779" t="str">
            <v>3.67</v>
          </cell>
        </row>
        <row r="780">
          <cell r="A780" t="str">
            <v>170400</v>
          </cell>
          <cell r="B780" t="str">
            <v>Revestimento em  gesso</v>
          </cell>
        </row>
        <row r="781">
          <cell r="A781" t="str">
            <v>170402</v>
          </cell>
          <cell r="B781" t="str">
            <v>Revestimento em  gesso liso desempenado em  emboco</v>
          </cell>
          <cell r="C781" t="str">
            <v>m2</v>
          </cell>
          <cell r="D781" t="str">
            <v>1.00</v>
          </cell>
          <cell r="E781" t="str">
            <v>2.58</v>
          </cell>
          <cell r="F781" t="str">
            <v>3.58</v>
          </cell>
        </row>
        <row r="782">
          <cell r="A782" t="str">
            <v>170404</v>
          </cell>
          <cell r="B782" t="str">
            <v>Revestimento em  gesso liso desempenado em  bloco</v>
          </cell>
          <cell r="C782" t="str">
            <v>m2</v>
          </cell>
          <cell r="D782" t="str">
            <v>1.40</v>
          </cell>
          <cell r="E782" t="str">
            <v>2.58</v>
          </cell>
          <cell r="F782" t="str">
            <v>3.98</v>
          </cell>
        </row>
        <row r="783">
          <cell r="A783" t="str">
            <v>170500</v>
          </cell>
          <cell r="B783" t="str">
            <v>Revestimento em  concreto</v>
          </cell>
        </row>
        <row r="784">
          <cell r="A784" t="str">
            <v>170502</v>
          </cell>
          <cell r="B784" t="str">
            <v>Piso com requadro em  concreto simples sem controle fck</v>
          </cell>
          <cell r="C784" t="str">
            <v>m3</v>
          </cell>
          <cell r="D784" t="str">
            <v>71.36</v>
          </cell>
          <cell r="E784" t="str">
            <v>61.84</v>
          </cell>
          <cell r="F784" t="str">
            <v>133.20</v>
          </cell>
        </row>
        <row r="785">
          <cell r="A785" t="str">
            <v>170504</v>
          </cell>
          <cell r="B785" t="str">
            <v>Piso com requadro em  concreto simples com controle fck = 15 MPa</v>
          </cell>
          <cell r="C785" t="str">
            <v>m3</v>
          </cell>
          <cell r="D785" t="str">
            <v>118.85</v>
          </cell>
          <cell r="E785" t="str">
            <v>61.84</v>
          </cell>
          <cell r="F785" t="str">
            <v>180.69</v>
          </cell>
        </row>
        <row r="786">
          <cell r="A786" t="str">
            <v>170506</v>
          </cell>
          <cell r="B786" t="str">
            <v>Piso com requadro em  concreto simples com controle fck = 18 MPa</v>
          </cell>
          <cell r="C786" t="str">
            <v>m3</v>
          </cell>
          <cell r="D786" t="str">
            <v>121.98</v>
          </cell>
          <cell r="E786" t="str">
            <v>61.84</v>
          </cell>
          <cell r="F786" t="str">
            <v>183.82</v>
          </cell>
        </row>
        <row r="787">
          <cell r="A787" t="str">
            <v>170508</v>
          </cell>
          <cell r="B787" t="str">
            <v>Piso em  placa pre-moldadas de concreto rejuntado com grama</v>
          </cell>
          <cell r="C787" t="str">
            <v>m2</v>
          </cell>
          <cell r="D787" t="str">
            <v>5.09</v>
          </cell>
          <cell r="E787" t="str">
            <v>5.40</v>
          </cell>
          <cell r="F787" t="str">
            <v>10.49</v>
          </cell>
        </row>
        <row r="788">
          <cell r="A788" t="str">
            <v>170522</v>
          </cell>
          <cell r="B788" t="str">
            <v>Degrau em  concreto simples</v>
          </cell>
          <cell r="C788" t="str">
            <v>m</v>
          </cell>
          <cell r="D788" t="str">
            <v>3.88</v>
          </cell>
          <cell r="E788" t="str">
            <v>12.80</v>
          </cell>
          <cell r="F788" t="str">
            <v>16.68</v>
          </cell>
        </row>
        <row r="789">
          <cell r="A789" t="str">
            <v>170532</v>
          </cell>
          <cell r="B789" t="str">
            <v>Soleira em  concreto simples</v>
          </cell>
          <cell r="C789" t="str">
            <v>m</v>
          </cell>
          <cell r="D789" t="str">
            <v>3.62</v>
          </cell>
          <cell r="E789" t="str">
            <v>7.15</v>
          </cell>
          <cell r="F789" t="str">
            <v>10.77</v>
          </cell>
        </row>
        <row r="790">
          <cell r="A790" t="str">
            <v>170542</v>
          </cell>
          <cell r="B790" t="str">
            <v>Peitoril em  concreto simples</v>
          </cell>
          <cell r="C790" t="str">
            <v>m</v>
          </cell>
          <cell r="D790" t="str">
            <v>1.95</v>
          </cell>
          <cell r="E790" t="str">
            <v>9.79</v>
          </cell>
          <cell r="F790" t="str">
            <v>11.74</v>
          </cell>
        </row>
        <row r="791">
          <cell r="A791" t="str">
            <v>171000</v>
          </cell>
          <cell r="B791" t="str">
            <v>Revestimento em  granilite fundido no local</v>
          </cell>
        </row>
        <row r="792">
          <cell r="A792" t="str">
            <v>171002</v>
          </cell>
          <cell r="B792" t="str">
            <v>Piso em  granilite moldado no local</v>
          </cell>
          <cell r="C792" t="str">
            <v>m2</v>
          </cell>
          <cell r="D792" t="str">
            <v>9.70</v>
          </cell>
          <cell r="E792" t="str">
            <v>1.14</v>
          </cell>
          <cell r="F792" t="str">
            <v>10.84</v>
          </cell>
        </row>
        <row r="793">
          <cell r="A793" t="str">
            <v>171012</v>
          </cell>
          <cell r="B793" t="str">
            <v>Degrau e espelho em  granilite moldado no local</v>
          </cell>
          <cell r="C793" t="str">
            <v>m</v>
          </cell>
          <cell r="D793" t="str">
            <v>9.14</v>
          </cell>
          <cell r="E793" t="str">
            <v>0.33</v>
          </cell>
          <cell r="F793" t="str">
            <v>9.47</v>
          </cell>
        </row>
        <row r="794">
          <cell r="A794" t="str">
            <v>171020</v>
          </cell>
          <cell r="B794" t="str">
            <v>Rodape qualquer em  granilite moldado no local ate 10cm</v>
          </cell>
          <cell r="C794" t="str">
            <v>m</v>
          </cell>
          <cell r="D794" t="str">
            <v>3.96</v>
          </cell>
          <cell r="E794" t="str">
            <v>0.57</v>
          </cell>
          <cell r="F794" t="str">
            <v>4.53</v>
          </cell>
        </row>
        <row r="795">
          <cell r="A795" t="str">
            <v>171200</v>
          </cell>
          <cell r="B795" t="str">
            <v>Revestimento industrial fundido no local</v>
          </cell>
        </row>
        <row r="796">
          <cell r="A796" t="str">
            <v>171202</v>
          </cell>
          <cell r="B796" t="str">
            <v>Piso em  alta resistencia moldado no local  8mm</v>
          </cell>
          <cell r="C796" t="str">
            <v>m2</v>
          </cell>
          <cell r="D796" t="str">
            <v>15.90</v>
          </cell>
          <cell r="E796" t="str">
            <v>1.14</v>
          </cell>
          <cell r="F796" t="str">
            <v>17.04</v>
          </cell>
        </row>
        <row r="797">
          <cell r="A797" t="str">
            <v>171206</v>
          </cell>
          <cell r="B797" t="str">
            <v>Piso em  alta resistencia moldado no local 12mm</v>
          </cell>
          <cell r="C797" t="str">
            <v>m2</v>
          </cell>
          <cell r="D797" t="str">
            <v>17.95</v>
          </cell>
          <cell r="E797" t="str">
            <v>1.45</v>
          </cell>
          <cell r="F797" t="str">
            <v>19.40</v>
          </cell>
        </row>
        <row r="798">
          <cell r="A798" t="str">
            <v>171212</v>
          </cell>
          <cell r="B798" t="str">
            <v>Degrau com massa granitica alta resistencia 8mm</v>
          </cell>
          <cell r="C798" t="str">
            <v>m</v>
          </cell>
          <cell r="D798" t="str">
            <v>13.96</v>
          </cell>
          <cell r="E798" t="str">
            <v>0.33</v>
          </cell>
          <cell r="F798" t="str">
            <v>14.29</v>
          </cell>
        </row>
        <row r="799">
          <cell r="A799" t="str">
            <v>171214</v>
          </cell>
          <cell r="B799" t="str">
            <v>Degrau com massa granitica alta resistencia 12mm</v>
          </cell>
          <cell r="C799" t="str">
            <v>m</v>
          </cell>
          <cell r="D799" t="str">
            <v>14.60</v>
          </cell>
          <cell r="E799" t="str">
            <v>0.33</v>
          </cell>
          <cell r="F799" t="str">
            <v>14.93</v>
          </cell>
        </row>
        <row r="800">
          <cell r="A800" t="str">
            <v>171224</v>
          </cell>
          <cell r="B800" t="str">
            <v>Rodape qualquer em  alta resistencia moldado no local ate 10cm</v>
          </cell>
          <cell r="C800" t="str">
            <v>m</v>
          </cell>
          <cell r="D800" t="str">
            <v>5.75</v>
          </cell>
          <cell r="E800" t="str">
            <v>0.86</v>
          </cell>
          <cell r="F800" t="str">
            <v>6.61</v>
          </cell>
        </row>
        <row r="801">
          <cell r="A801" t="str">
            <v>172000</v>
          </cell>
          <cell r="B801" t="str">
            <v>Revestimento especial fundido no local</v>
          </cell>
        </row>
        <row r="802">
          <cell r="A802" t="str">
            <v>172002</v>
          </cell>
          <cell r="B802" t="str">
            <v>Massa raspada</v>
          </cell>
          <cell r="C802" t="str">
            <v>m2</v>
          </cell>
          <cell r="D802" t="str">
            <v>4.76</v>
          </cell>
          <cell r="E802" t="str">
            <v>8.16</v>
          </cell>
          <cell r="F802" t="str">
            <v>12.92</v>
          </cell>
        </row>
        <row r="803">
          <cell r="A803" t="str">
            <v>172004</v>
          </cell>
          <cell r="B803" t="str">
            <v>Revestimento com Fulget em  faixas</v>
          </cell>
          <cell r="C803" t="str">
            <v>m</v>
          </cell>
          <cell r="D803" t="str">
            <v>9.75</v>
          </cell>
          <cell r="E803" t="str">
            <v>2.91</v>
          </cell>
          <cell r="F803" t="str">
            <v>12.66</v>
          </cell>
        </row>
        <row r="804">
          <cell r="A804" t="str">
            <v>172006</v>
          </cell>
          <cell r="B804" t="str">
            <v>Revestimento com Fulget em  panos</v>
          </cell>
          <cell r="C804" t="str">
            <v>m2</v>
          </cell>
          <cell r="D804" t="str">
            <v>19.50</v>
          </cell>
          <cell r="E804" t="str">
            <v>2.91</v>
          </cell>
          <cell r="F804" t="str">
            <v>22.41</v>
          </cell>
        </row>
        <row r="805">
          <cell r="A805" t="str">
            <v>172008</v>
          </cell>
          <cell r="B805" t="str">
            <v>Revestimento a base de quartzo/dolomita</v>
          </cell>
          <cell r="C805" t="str">
            <v>m2</v>
          </cell>
          <cell r="D805" t="str">
            <v>12.00</v>
          </cell>
          <cell r="E805" t="str">
            <v>0.00</v>
          </cell>
          <cell r="F805" t="str">
            <v>12.00</v>
          </cell>
        </row>
        <row r="806">
          <cell r="A806" t="str">
            <v>172010</v>
          </cell>
          <cell r="B806" t="str">
            <v>Revestimento tipo PLaSTICOTE  jateado</v>
          </cell>
          <cell r="C806" t="str">
            <v>m2</v>
          </cell>
          <cell r="D806" t="str">
            <v>14.80</v>
          </cell>
          <cell r="E806" t="str">
            <v>0.00</v>
          </cell>
          <cell r="F806" t="str">
            <v>14.80</v>
          </cell>
        </row>
        <row r="807">
          <cell r="A807" t="str">
            <v>174000</v>
          </cell>
          <cell r="B807" t="str">
            <v>Reparos e conservacoes em  massa e concreto</v>
          </cell>
        </row>
        <row r="808">
          <cell r="A808" t="str">
            <v>174002</v>
          </cell>
          <cell r="B808" t="str">
            <v>Reparos em  granilite - polimento</v>
          </cell>
          <cell r="C808" t="str">
            <v>m2</v>
          </cell>
          <cell r="D808" t="str">
            <v>3.84</v>
          </cell>
          <cell r="E808" t="str">
            <v>0.00</v>
          </cell>
          <cell r="F808" t="str">
            <v>3.84</v>
          </cell>
        </row>
        <row r="809">
          <cell r="A809" t="str">
            <v>174004</v>
          </cell>
          <cell r="B809" t="str">
            <v>Reparos em  granilite - estucamento e polimento</v>
          </cell>
          <cell r="C809" t="str">
            <v>m2</v>
          </cell>
          <cell r="D809" t="str">
            <v>7.07</v>
          </cell>
          <cell r="E809" t="str">
            <v>0.00</v>
          </cell>
          <cell r="F809" t="str">
            <v>7.07</v>
          </cell>
        </row>
        <row r="810">
          <cell r="A810" t="str">
            <v>174006</v>
          </cell>
          <cell r="B810" t="str">
            <v>Reparo em  trincas e rachaduras</v>
          </cell>
          <cell r="C810" t="str">
            <v>m</v>
          </cell>
          <cell r="D810" t="str">
            <v>0.41</v>
          </cell>
          <cell r="E810" t="str">
            <v>5.14</v>
          </cell>
          <cell r="F810" t="str">
            <v>5.55</v>
          </cell>
        </row>
        <row r="811">
          <cell r="A811" t="str">
            <v>180000</v>
          </cell>
          <cell r="B811" t="str">
            <v>Revestimento ceramico</v>
          </cell>
        </row>
        <row r="812">
          <cell r="A812" t="str">
            <v>180100</v>
          </cell>
          <cell r="B812" t="str">
            <v>Azulejos</v>
          </cell>
        </row>
        <row r="813">
          <cell r="A813" t="str">
            <v>180102</v>
          </cell>
          <cell r="B813" t="str">
            <v>Revestimento com azulejos a base de argamassa</v>
          </cell>
          <cell r="C813" t="str">
            <v>m2</v>
          </cell>
          <cell r="D813" t="str">
            <v>8.84</v>
          </cell>
          <cell r="E813" t="str">
            <v>10.39</v>
          </cell>
          <cell r="F813" t="str">
            <v>19.23</v>
          </cell>
        </row>
        <row r="814">
          <cell r="A814" t="str">
            <v>180104</v>
          </cell>
          <cell r="B814" t="str">
            <v>Revestimento com azulejos aplicados com cimento cola</v>
          </cell>
          <cell r="C814" t="str">
            <v>m2</v>
          </cell>
          <cell r="D814" t="str">
            <v>8.42</v>
          </cell>
          <cell r="E814" t="str">
            <v>2.11</v>
          </cell>
          <cell r="F814" t="str">
            <v>10.53</v>
          </cell>
        </row>
        <row r="815">
          <cell r="A815" t="str">
            <v>180200</v>
          </cell>
          <cell r="B815" t="str">
            <v>Pastilhas de porcelana</v>
          </cell>
        </row>
        <row r="816">
          <cell r="A816" t="str">
            <v>180202</v>
          </cell>
          <cell r="B816" t="str">
            <v>Revestimento em  pastilhas de porcelana panos</v>
          </cell>
          <cell r="C816" t="str">
            <v>m2</v>
          </cell>
          <cell r="D816" t="str">
            <v>22.92</v>
          </cell>
          <cell r="E816" t="str">
            <v>10.92</v>
          </cell>
          <cell r="F816" t="str">
            <v>33.84</v>
          </cell>
        </row>
        <row r="817">
          <cell r="A817" t="str">
            <v>180212</v>
          </cell>
          <cell r="B817" t="str">
            <v>Revestimento em  pastilhas de porcelana faixas ate 4cm</v>
          </cell>
          <cell r="C817" t="str">
            <v>m</v>
          </cell>
          <cell r="D817" t="str">
            <v>1.07</v>
          </cell>
          <cell r="E817" t="str">
            <v>4.14</v>
          </cell>
          <cell r="F817" t="str">
            <v>5.21</v>
          </cell>
        </row>
        <row r="818">
          <cell r="A818" t="str">
            <v>180214</v>
          </cell>
          <cell r="B818" t="str">
            <v>Revestimento em  pastilhas de porcelana faixas de 5 a 14cm</v>
          </cell>
          <cell r="C818" t="str">
            <v>m</v>
          </cell>
          <cell r="D818" t="str">
            <v>3.26</v>
          </cell>
          <cell r="E818" t="str">
            <v>5.45</v>
          </cell>
          <cell r="F818" t="str">
            <v>8.71</v>
          </cell>
        </row>
        <row r="819">
          <cell r="A819" t="str">
            <v>180216</v>
          </cell>
          <cell r="B819" t="str">
            <v>Revestimento em  pastilhas de porcelana faixas de 15 a 24cm</v>
          </cell>
          <cell r="C819" t="str">
            <v>m</v>
          </cell>
          <cell r="D819" t="str">
            <v>5.48</v>
          </cell>
          <cell r="E819" t="str">
            <v>5.71</v>
          </cell>
          <cell r="F819" t="str">
            <v>11.19</v>
          </cell>
        </row>
        <row r="820">
          <cell r="A820" t="str">
            <v>180218</v>
          </cell>
          <cell r="B820" t="str">
            <v>Revestimento em  pastilhas de porcelana faixas de 25 a 40cm</v>
          </cell>
          <cell r="C820" t="str">
            <v>m</v>
          </cell>
          <cell r="D820" t="str">
            <v>9.21</v>
          </cell>
          <cell r="E820" t="str">
            <v>6.48</v>
          </cell>
          <cell r="F820" t="str">
            <v>15.69</v>
          </cell>
        </row>
        <row r="821">
          <cell r="A821" t="str">
            <v>180300</v>
          </cell>
          <cell r="B821" t="str">
            <v>Ladrilhos ceramicos</v>
          </cell>
        </row>
        <row r="822">
          <cell r="A822" t="str">
            <v>180302</v>
          </cell>
          <cell r="B822" t="str">
            <v>Revestimento em  ceramicos vermelho retangular de 7,5x15cm</v>
          </cell>
          <cell r="C822" t="str">
            <v>m2</v>
          </cell>
          <cell r="D822" t="str">
            <v>11.32</v>
          </cell>
          <cell r="E822" t="str">
            <v>10.81</v>
          </cell>
          <cell r="F822" t="str">
            <v>22.13</v>
          </cell>
        </row>
        <row r="823">
          <cell r="A823" t="str">
            <v>180304</v>
          </cell>
          <cell r="B823" t="str">
            <v>Revestimento em  ladrilho esmaltado</v>
          </cell>
          <cell r="C823" t="str">
            <v>m2</v>
          </cell>
          <cell r="D823" t="str">
            <v>11.76</v>
          </cell>
          <cell r="E823" t="str">
            <v>10.59</v>
          </cell>
          <cell r="F823" t="str">
            <v>22.35</v>
          </cell>
        </row>
        <row r="824">
          <cell r="A824" t="str">
            <v>180308</v>
          </cell>
          <cell r="B824" t="str">
            <v>Revestimento em  ladrilho esmaltado alta resistencia (tipo GAIL)</v>
          </cell>
          <cell r="C824" t="str">
            <v>m2</v>
          </cell>
          <cell r="D824" t="str">
            <v>23.49</v>
          </cell>
          <cell r="E824" t="str">
            <v>16.04</v>
          </cell>
          <cell r="F824" t="str">
            <v>39.53</v>
          </cell>
        </row>
        <row r="825">
          <cell r="A825" t="str">
            <v>180310</v>
          </cell>
          <cell r="B825" t="str">
            <v>Revestimento em  ladrilho esmaltado - canto externo (tipo GAIL)</v>
          </cell>
          <cell r="C825" t="str">
            <v>m</v>
          </cell>
          <cell r="D825" t="str">
            <v>9.05</v>
          </cell>
          <cell r="E825" t="str">
            <v>6.20</v>
          </cell>
          <cell r="F825" t="str">
            <v>15.25</v>
          </cell>
        </row>
        <row r="826">
          <cell r="A826" t="str">
            <v>180400</v>
          </cell>
          <cell r="B826" t="str">
            <v>Lajotas ceramicas</v>
          </cell>
        </row>
        <row r="827">
          <cell r="A827" t="str">
            <v>180402</v>
          </cell>
          <cell r="B827" t="str">
            <v>Revestimentos em  lajotas ceramicas rustica natural lisa 30x30cm</v>
          </cell>
          <cell r="C827" t="str">
            <v>m2</v>
          </cell>
          <cell r="D827" t="str">
            <v>8.51</v>
          </cell>
          <cell r="E827" t="str">
            <v>4.81</v>
          </cell>
          <cell r="F827" t="str">
            <v>13.32</v>
          </cell>
        </row>
        <row r="828">
          <cell r="A828" t="str">
            <v>180404</v>
          </cell>
          <cell r="B828" t="str">
            <v>Revestimentos em  lajotas ceramicas rustica esmaltada 30x30cm</v>
          </cell>
          <cell r="C828" t="str">
            <v>m2</v>
          </cell>
          <cell r="D828" t="str">
            <v>9.49</v>
          </cell>
          <cell r="E828" t="str">
            <v>4.81</v>
          </cell>
          <cell r="F828" t="str">
            <v>14.30</v>
          </cell>
        </row>
        <row r="829">
          <cell r="A829" t="str">
            <v>180500</v>
          </cell>
          <cell r="B829" t="str">
            <v>Plaquetas laminadas</v>
          </cell>
        </row>
        <row r="830">
          <cell r="A830" t="str">
            <v>180502</v>
          </cell>
          <cell r="B830" t="str">
            <v>Revestimento em  plaqueta laminada</v>
          </cell>
          <cell r="C830" t="str">
            <v>m2</v>
          </cell>
          <cell r="D830" t="str">
            <v>12.14</v>
          </cell>
          <cell r="E830" t="str">
            <v>15.14</v>
          </cell>
          <cell r="F830" t="str">
            <v>27.28</v>
          </cell>
        </row>
        <row r="831">
          <cell r="A831" t="str">
            <v>181000</v>
          </cell>
          <cell r="B831" t="str">
            <v>Rodape ceramico</v>
          </cell>
        </row>
        <row r="832">
          <cell r="A832" t="str">
            <v>181002</v>
          </cell>
          <cell r="B832" t="str">
            <v>Rodapes em  ladrilho ceramico boleado vermelho de 7,5cm de altura</v>
          </cell>
          <cell r="C832" t="str">
            <v>m</v>
          </cell>
          <cell r="D832" t="str">
            <v>0.54</v>
          </cell>
          <cell r="E832" t="str">
            <v>5.12</v>
          </cell>
          <cell r="F832" t="str">
            <v>5.66</v>
          </cell>
        </row>
        <row r="833">
          <cell r="A833" t="str">
            <v>190000</v>
          </cell>
          <cell r="B833" t="str">
            <v>Revestimento em  pedra</v>
          </cell>
        </row>
        <row r="834">
          <cell r="A834" t="str">
            <v>190100</v>
          </cell>
          <cell r="B834" t="str">
            <v>Granito</v>
          </cell>
        </row>
        <row r="835">
          <cell r="A835" t="str">
            <v>190102</v>
          </cell>
          <cell r="B835" t="str">
            <v>Revestimento em  granito polido 2cm, assentes com massa</v>
          </cell>
          <cell r="C835" t="str">
            <v>m2</v>
          </cell>
          <cell r="D835" t="str">
            <v>107.03</v>
          </cell>
          <cell r="E835" t="str">
            <v>1.74</v>
          </cell>
          <cell r="F835" t="str">
            <v>108.77</v>
          </cell>
        </row>
        <row r="836">
          <cell r="A836" t="str">
            <v>190104</v>
          </cell>
          <cell r="B836" t="str">
            <v>Revestimento em  granito polido 3cm, assentes com massa</v>
          </cell>
          <cell r="C836" t="str">
            <v>m2</v>
          </cell>
          <cell r="D836" t="str">
            <v>175.03</v>
          </cell>
          <cell r="E836" t="str">
            <v>2.03</v>
          </cell>
          <cell r="F836" t="str">
            <v>177.06</v>
          </cell>
        </row>
        <row r="837">
          <cell r="A837" t="str">
            <v>190112</v>
          </cell>
          <cell r="B837" t="str">
            <v>Degraus de granito polido</v>
          </cell>
          <cell r="C837" t="str">
            <v>m</v>
          </cell>
          <cell r="D837" t="str">
            <v>74.32</v>
          </cell>
          <cell r="E837" t="str">
            <v>1.01</v>
          </cell>
          <cell r="F837" t="str">
            <v>75.33</v>
          </cell>
        </row>
        <row r="838">
          <cell r="A838" t="str">
            <v>190200</v>
          </cell>
          <cell r="B838" t="str">
            <v>Marmore</v>
          </cell>
        </row>
        <row r="839">
          <cell r="A839" t="str">
            <v>190202</v>
          </cell>
          <cell r="B839" t="str">
            <v>Revestimento em  marmore branco ESPiRITO SANTO 2cm, assentes c/massa</v>
          </cell>
          <cell r="C839" t="str">
            <v>m2</v>
          </cell>
          <cell r="D839" t="str">
            <v>52.79</v>
          </cell>
          <cell r="E839" t="str">
            <v>1.74</v>
          </cell>
          <cell r="F839" t="str">
            <v>54.53</v>
          </cell>
        </row>
        <row r="840">
          <cell r="A840" t="str">
            <v>190204</v>
          </cell>
          <cell r="B840" t="str">
            <v>Revestimento em  marmore travertino NACIONAL 2cm, assentes c/massa</v>
          </cell>
          <cell r="C840" t="str">
            <v>m2</v>
          </cell>
          <cell r="D840" t="str">
            <v>123.03</v>
          </cell>
          <cell r="E840" t="str">
            <v>1.74</v>
          </cell>
          <cell r="F840" t="str">
            <v>124.77</v>
          </cell>
        </row>
        <row r="841">
          <cell r="A841" t="str">
            <v>190206</v>
          </cell>
          <cell r="B841" t="str">
            <v>Revestimento com marmore BRANCO 3cm, assentes c/massa</v>
          </cell>
          <cell r="C841" t="str">
            <v>m2</v>
          </cell>
          <cell r="D841" t="str">
            <v>72.23</v>
          </cell>
          <cell r="E841" t="str">
            <v>2.03</v>
          </cell>
          <cell r="F841" t="str">
            <v>74.26</v>
          </cell>
        </row>
        <row r="842">
          <cell r="A842" t="str">
            <v>190208</v>
          </cell>
          <cell r="B842" t="str">
            <v>Revestimento com marmore TRAVERTINO NACIONAL 3cm, assentes c/massa</v>
          </cell>
          <cell r="C842" t="str">
            <v>m2</v>
          </cell>
          <cell r="D842" t="str">
            <v>170.12</v>
          </cell>
          <cell r="E842" t="str">
            <v>2.03</v>
          </cell>
          <cell r="F842" t="str">
            <v>172.15</v>
          </cell>
        </row>
        <row r="843">
          <cell r="A843" t="str">
            <v>190210</v>
          </cell>
          <cell r="B843" t="str">
            <v>Piso em  cacos de marmore</v>
          </cell>
          <cell r="C843" t="str">
            <v>m2</v>
          </cell>
          <cell r="D843" t="str">
            <v>25.76</v>
          </cell>
          <cell r="E843" t="str">
            <v>8.14</v>
          </cell>
          <cell r="F843" t="str">
            <v>33.90</v>
          </cell>
        </row>
        <row r="844">
          <cell r="A844" t="str">
            <v>190212</v>
          </cell>
          <cell r="B844" t="str">
            <v>Piso em  cacos de marmore e granilite</v>
          </cell>
          <cell r="C844" t="str">
            <v>m2</v>
          </cell>
          <cell r="D844" t="str">
            <v>31.24</v>
          </cell>
          <cell r="E844" t="str">
            <v>8.14</v>
          </cell>
          <cell r="F844" t="str">
            <v>39.38</v>
          </cell>
        </row>
        <row r="845">
          <cell r="A845" t="str">
            <v>190222</v>
          </cell>
          <cell r="B845" t="str">
            <v>Degraus e espelho em  marmore branco ESPiRITO SANTO</v>
          </cell>
          <cell r="C845" t="str">
            <v>m</v>
          </cell>
          <cell r="D845" t="str">
            <v>31.55</v>
          </cell>
          <cell r="E845" t="str">
            <v>1.01</v>
          </cell>
          <cell r="F845" t="str">
            <v>32.56</v>
          </cell>
        </row>
        <row r="846">
          <cell r="A846" t="str">
            <v>190224</v>
          </cell>
          <cell r="B846" t="str">
            <v>Degraus e espelho em  marmore TRAVERTINO NACIONAL</v>
          </cell>
          <cell r="C846" t="str">
            <v>m</v>
          </cell>
          <cell r="D846" t="str">
            <v>63.31</v>
          </cell>
          <cell r="E846" t="str">
            <v>1.01</v>
          </cell>
          <cell r="F846" t="str">
            <v>64.32</v>
          </cell>
        </row>
        <row r="847">
          <cell r="A847" t="str">
            <v>190300</v>
          </cell>
          <cell r="B847" t="str">
            <v>Pedras</v>
          </cell>
        </row>
        <row r="848">
          <cell r="A848" t="str">
            <v>190302</v>
          </cell>
          <cell r="B848" t="str">
            <v>Revestimento em  pedras tipo ARENITO comum</v>
          </cell>
          <cell r="C848" t="str">
            <v>m2</v>
          </cell>
          <cell r="D848" t="str">
            <v>31.05</v>
          </cell>
          <cell r="E848" t="str">
            <v>4.65</v>
          </cell>
          <cell r="F848" t="str">
            <v>35.70</v>
          </cell>
        </row>
        <row r="849">
          <cell r="A849" t="str">
            <v>190304</v>
          </cell>
          <cell r="B849" t="str">
            <v>Revestimento em  pedras ARENITO tijolinho irregular</v>
          </cell>
          <cell r="C849" t="str">
            <v>m2</v>
          </cell>
          <cell r="D849" t="str">
            <v>43.05</v>
          </cell>
          <cell r="E849" t="str">
            <v>4.65</v>
          </cell>
          <cell r="F849" t="str">
            <v>47.70</v>
          </cell>
        </row>
        <row r="850">
          <cell r="A850" t="str">
            <v>190306</v>
          </cell>
          <cell r="B850" t="str">
            <v>Revestimento em  pedra MINEIRA comum</v>
          </cell>
          <cell r="C850" t="str">
            <v>m2</v>
          </cell>
          <cell r="D850" t="str">
            <v>25.55</v>
          </cell>
          <cell r="E850" t="str">
            <v>4.65</v>
          </cell>
          <cell r="F850" t="str">
            <v>30.20</v>
          </cell>
        </row>
        <row r="851">
          <cell r="A851" t="str">
            <v>190308</v>
          </cell>
          <cell r="B851" t="str">
            <v>Revestimento em  mosaicos</v>
          </cell>
          <cell r="C851" t="str">
            <v>m2</v>
          </cell>
          <cell r="D851" t="str">
            <v>28.66</v>
          </cell>
          <cell r="E851" t="str">
            <v>0.28</v>
          </cell>
          <cell r="F851" t="str">
            <v>28.94</v>
          </cell>
        </row>
        <row r="852">
          <cell r="A852" t="str">
            <v>190312</v>
          </cell>
          <cell r="B852" t="str">
            <v>Degraus e espelho em  pedra MINEIRA</v>
          </cell>
          <cell r="C852" t="str">
            <v>m</v>
          </cell>
          <cell r="D852" t="str">
            <v>23.04</v>
          </cell>
          <cell r="E852" t="str">
            <v>1.01</v>
          </cell>
          <cell r="F852" t="str">
            <v>24.05</v>
          </cell>
        </row>
        <row r="853">
          <cell r="A853" t="str">
            <v>190322</v>
          </cell>
          <cell r="B853" t="str">
            <v>Rodapes em  pedra MINEIRA simples de 10cm</v>
          </cell>
          <cell r="C853" t="str">
            <v>m</v>
          </cell>
          <cell r="D853" t="str">
            <v>15.96</v>
          </cell>
          <cell r="E853" t="str">
            <v>0.28</v>
          </cell>
          <cell r="F853" t="str">
            <v>16.24</v>
          </cell>
        </row>
        <row r="854">
          <cell r="A854" t="str">
            <v>190324</v>
          </cell>
          <cell r="B854" t="str">
            <v>Rodapes em  pedra MINEIRA p/escada de 10cm incluindo triangulo</v>
          </cell>
          <cell r="C854" t="str">
            <v>m</v>
          </cell>
          <cell r="D854" t="str">
            <v>16.09</v>
          </cell>
          <cell r="E854" t="str">
            <v>0.41</v>
          </cell>
          <cell r="F854" t="str">
            <v>16.50</v>
          </cell>
        </row>
        <row r="855">
          <cell r="A855" t="str">
            <v>192000</v>
          </cell>
          <cell r="B855" t="str">
            <v>Reparos, conservacoes e complementos</v>
          </cell>
        </row>
        <row r="856">
          <cell r="A856" t="str">
            <v>192002</v>
          </cell>
          <cell r="B856" t="str">
            <v>Recolocacao de marmore, pedras e granitos, assentes com massa</v>
          </cell>
          <cell r="C856" t="str">
            <v>m2</v>
          </cell>
          <cell r="D856" t="str">
            <v>2.05</v>
          </cell>
          <cell r="E856" t="str">
            <v>14.76</v>
          </cell>
          <cell r="F856" t="str">
            <v>16.81</v>
          </cell>
        </row>
        <row r="857">
          <cell r="A857" t="str">
            <v>200000</v>
          </cell>
          <cell r="B857" t="str">
            <v>Revestimento em  madeira</v>
          </cell>
        </row>
        <row r="858">
          <cell r="A858" t="str">
            <v>200100</v>
          </cell>
          <cell r="B858" t="str">
            <v>Lambris de madeira</v>
          </cell>
        </row>
        <row r="859">
          <cell r="A859" t="str">
            <v>200104</v>
          </cell>
          <cell r="B859" t="str">
            <v>Lambril em  tabua de cedro macho/femea entarugado</v>
          </cell>
          <cell r="C859" t="str">
            <v>m2</v>
          </cell>
          <cell r="D859" t="str">
            <v>11.02</v>
          </cell>
          <cell r="E859" t="str">
            <v>10.01</v>
          </cell>
          <cell r="F859" t="str">
            <v>21.03</v>
          </cell>
        </row>
        <row r="860">
          <cell r="A860" t="str">
            <v>200200</v>
          </cell>
          <cell r="B860" t="str">
            <v>Laminado melaminico</v>
          </cell>
        </row>
        <row r="861">
          <cell r="A861" t="str">
            <v>200202</v>
          </cell>
          <cell r="B861" t="str">
            <v>Revestimento em  laminado melaminico e junta seca</v>
          </cell>
          <cell r="C861" t="str">
            <v>m2</v>
          </cell>
          <cell r="D861" t="str">
            <v>13.64</v>
          </cell>
          <cell r="E861" t="str">
            <v>9.00</v>
          </cell>
          <cell r="F861" t="str">
            <v>22.64</v>
          </cell>
        </row>
        <row r="862">
          <cell r="A862" t="str">
            <v>200204</v>
          </cell>
          <cell r="B862" t="str">
            <v>Revestimento em  laminado melaminico e junta de aluminio</v>
          </cell>
          <cell r="C862" t="str">
            <v>m2</v>
          </cell>
          <cell r="D862" t="str">
            <v>15.13</v>
          </cell>
          <cell r="E862" t="str">
            <v>9.64</v>
          </cell>
          <cell r="F862" t="str">
            <v>24.77</v>
          </cell>
        </row>
        <row r="863">
          <cell r="A863" t="str">
            <v>200300</v>
          </cell>
          <cell r="B863" t="str">
            <v>Soalho de madeira</v>
          </cell>
        </row>
        <row r="864">
          <cell r="A864" t="str">
            <v>200302</v>
          </cell>
          <cell r="B864" t="str">
            <v>Soalho em  tabua de peroba em  vigamento</v>
          </cell>
          <cell r="C864" t="str">
            <v>m2</v>
          </cell>
          <cell r="D864" t="str">
            <v>32.50</v>
          </cell>
          <cell r="E864" t="str">
            <v>7.17</v>
          </cell>
          <cell r="F864" t="str">
            <v>39.67</v>
          </cell>
        </row>
        <row r="865">
          <cell r="A865" t="str">
            <v>200304</v>
          </cell>
          <cell r="B865" t="str">
            <v>Soalho em  tabua de peroba em  lastro ou laje</v>
          </cell>
          <cell r="C865" t="str">
            <v>m2</v>
          </cell>
          <cell r="D865" t="str">
            <v>30.25</v>
          </cell>
          <cell r="E865" t="str">
            <v>7.23</v>
          </cell>
          <cell r="F865" t="str">
            <v>37.48</v>
          </cell>
        </row>
        <row r="866">
          <cell r="A866" t="str">
            <v>200400</v>
          </cell>
          <cell r="B866" t="str">
            <v>Tacos</v>
          </cell>
        </row>
        <row r="867">
          <cell r="A867" t="str">
            <v>200402</v>
          </cell>
          <cell r="B867" t="str">
            <v>Piso em  tacos de ipe colado</v>
          </cell>
          <cell r="C867" t="str">
            <v>m2</v>
          </cell>
          <cell r="D867" t="str">
            <v>21.58</v>
          </cell>
          <cell r="E867" t="str">
            <v>4.61</v>
          </cell>
          <cell r="F867" t="str">
            <v>26.19</v>
          </cell>
        </row>
        <row r="868">
          <cell r="A868" t="str">
            <v>200500</v>
          </cell>
          <cell r="B868" t="str">
            <v>Carpete de madeira</v>
          </cell>
        </row>
        <row r="869">
          <cell r="A869" t="str">
            <v>200502</v>
          </cell>
          <cell r="B869" t="str">
            <v>Carpete de madeira tipo sucupira envernizada</v>
          </cell>
          <cell r="C869" t="str">
            <v>m2</v>
          </cell>
          <cell r="D869" t="str">
            <v>29.08</v>
          </cell>
          <cell r="E869" t="str">
            <v>0.57</v>
          </cell>
          <cell r="F869" t="str">
            <v>29.65</v>
          </cell>
        </row>
        <row r="870">
          <cell r="A870" t="str">
            <v>201000</v>
          </cell>
          <cell r="B870" t="str">
            <v>Rodape de madeira</v>
          </cell>
        </row>
        <row r="871">
          <cell r="A871" t="str">
            <v>201002</v>
          </cell>
          <cell r="B871" t="str">
            <v>Rodape de peroba de 5x1,5cm</v>
          </cell>
          <cell r="C871" t="str">
            <v>m</v>
          </cell>
          <cell r="D871" t="str">
            <v>1.60</v>
          </cell>
          <cell r="E871" t="str">
            <v>2.18</v>
          </cell>
          <cell r="F871" t="str">
            <v>3.78</v>
          </cell>
        </row>
        <row r="872">
          <cell r="A872" t="str">
            <v>201004</v>
          </cell>
          <cell r="B872" t="str">
            <v>Rodape de peroba de 7x1,5cm</v>
          </cell>
          <cell r="C872" t="str">
            <v>m</v>
          </cell>
          <cell r="D872" t="str">
            <v>2.16</v>
          </cell>
          <cell r="E872" t="str">
            <v>2.18</v>
          </cell>
          <cell r="F872" t="str">
            <v>4.34</v>
          </cell>
        </row>
        <row r="873">
          <cell r="A873" t="str">
            <v>201012</v>
          </cell>
          <cell r="B873" t="str">
            <v>Cordao de peroba</v>
          </cell>
          <cell r="C873" t="str">
            <v>m</v>
          </cell>
          <cell r="D873" t="str">
            <v>0.91</v>
          </cell>
          <cell r="E873" t="str">
            <v>0.52</v>
          </cell>
          <cell r="F873" t="str">
            <v>1.43</v>
          </cell>
        </row>
        <row r="874">
          <cell r="A874" t="str">
            <v>202000</v>
          </cell>
          <cell r="B874" t="str">
            <v>Reparos, conservacoes e complementos</v>
          </cell>
        </row>
        <row r="875">
          <cell r="A875" t="str">
            <v>202002</v>
          </cell>
          <cell r="B875" t="str">
            <v>Recolocacao com repregamento de soalho de peroba</v>
          </cell>
          <cell r="C875" t="str">
            <v>m2</v>
          </cell>
          <cell r="D875" t="str">
            <v>0.05</v>
          </cell>
          <cell r="E875" t="str">
            <v>0.70</v>
          </cell>
          <cell r="F875" t="str">
            <v>0.75</v>
          </cell>
        </row>
        <row r="876">
          <cell r="A876" t="str">
            <v>202004</v>
          </cell>
          <cell r="B876" t="str">
            <v>Recolocacao de tacos soltos com cola</v>
          </cell>
          <cell r="C876" t="str">
            <v>m2</v>
          </cell>
          <cell r="D876" t="str">
            <v>1.77</v>
          </cell>
          <cell r="E876" t="str">
            <v>12.88</v>
          </cell>
          <cell r="F876" t="str">
            <v>14.65</v>
          </cell>
        </row>
        <row r="877">
          <cell r="A877" t="str">
            <v>202010</v>
          </cell>
          <cell r="B877" t="str">
            <v>Recolocacao de rodape e cordao de madeira</v>
          </cell>
          <cell r="C877" t="str">
            <v>m</v>
          </cell>
          <cell r="D877" t="str">
            <v>0.05</v>
          </cell>
          <cell r="E877" t="str">
            <v>1.65</v>
          </cell>
          <cell r="F877" t="str">
            <v>1.70</v>
          </cell>
        </row>
        <row r="878">
          <cell r="A878" t="str">
            <v>202020</v>
          </cell>
          <cell r="B878" t="str">
            <v>Raspagem com calafetacao e aplicacao de verniz sinteko</v>
          </cell>
          <cell r="C878" t="str">
            <v>m2</v>
          </cell>
          <cell r="D878" t="str">
            <v>12.25</v>
          </cell>
          <cell r="E878" t="str">
            <v>0.00</v>
          </cell>
          <cell r="F878" t="str">
            <v>12.25</v>
          </cell>
        </row>
        <row r="879">
          <cell r="A879" t="str">
            <v>202022</v>
          </cell>
          <cell r="B879" t="str">
            <v>Raspagem com calafetacao e aplicacao de cera</v>
          </cell>
          <cell r="C879" t="str">
            <v>m2</v>
          </cell>
          <cell r="D879" t="str">
            <v>7.80</v>
          </cell>
          <cell r="E879" t="str">
            <v>0.00</v>
          </cell>
          <cell r="F879" t="str">
            <v>7.80</v>
          </cell>
        </row>
        <row r="880">
          <cell r="A880" t="str">
            <v>210000</v>
          </cell>
          <cell r="B880" t="str">
            <v>Revestimento sintetico</v>
          </cell>
        </row>
        <row r="881">
          <cell r="A881" t="str">
            <v>210100</v>
          </cell>
          <cell r="B881" t="str">
            <v>Revestimento em borracha</v>
          </cell>
        </row>
        <row r="882">
          <cell r="A882" t="str">
            <v>210102</v>
          </cell>
          <cell r="B882" t="str">
            <v>Revestimento em borracha sintetica preta 4 mm colado</v>
          </cell>
          <cell r="C882" t="str">
            <v>m2</v>
          </cell>
          <cell r="D882" t="str">
            <v>14.14</v>
          </cell>
          <cell r="E882" t="str">
            <v>0.00</v>
          </cell>
          <cell r="F882" t="str">
            <v>14.14</v>
          </cell>
        </row>
        <row r="883">
          <cell r="A883" t="str">
            <v>210104</v>
          </cell>
          <cell r="B883" t="str">
            <v>Revestimento em borracha sintetica preta 10 mm argamassado</v>
          </cell>
          <cell r="C883" t="str">
            <v>m2</v>
          </cell>
          <cell r="D883" t="str">
            <v>26.73</v>
          </cell>
          <cell r="E883" t="str">
            <v>2.03</v>
          </cell>
          <cell r="F883" t="str">
            <v>28.76</v>
          </cell>
        </row>
        <row r="884">
          <cell r="A884" t="str">
            <v>210200</v>
          </cell>
          <cell r="B884" t="str">
            <v>Revestimento vinilicos</v>
          </cell>
        </row>
        <row r="885">
          <cell r="A885" t="str">
            <v>210202</v>
          </cell>
          <cell r="B885" t="str">
            <v>Revestimento vinilico de  2 mm</v>
          </cell>
          <cell r="C885" t="str">
            <v>m2</v>
          </cell>
          <cell r="D885" t="str">
            <v>16.34</v>
          </cell>
          <cell r="E885" t="str">
            <v>0.00</v>
          </cell>
          <cell r="F885" t="str">
            <v>16.34</v>
          </cell>
        </row>
        <row r="886">
          <cell r="A886" t="str">
            <v>210204</v>
          </cell>
          <cell r="B886" t="str">
            <v>Revestimento vinilico de  3 mm</v>
          </cell>
          <cell r="C886" t="str">
            <v>m2</v>
          </cell>
          <cell r="D886" t="str">
            <v>30.00</v>
          </cell>
          <cell r="E886" t="str">
            <v>0.00</v>
          </cell>
          <cell r="F886" t="str">
            <v>30.00</v>
          </cell>
        </row>
        <row r="887">
          <cell r="A887" t="str">
            <v>210400</v>
          </cell>
          <cell r="B887" t="str">
            <v>Forracao e carpete</v>
          </cell>
        </row>
        <row r="888">
          <cell r="A888" t="str">
            <v>210402</v>
          </cell>
          <cell r="B888" t="str">
            <v>Revestimento com manta de nylon tipo agulhado 4 mm</v>
          </cell>
          <cell r="C888" t="str">
            <v>m2</v>
          </cell>
          <cell r="D888" t="str">
            <v>5.84</v>
          </cell>
          <cell r="E888" t="str">
            <v>0.00</v>
          </cell>
          <cell r="F888" t="str">
            <v>5.84</v>
          </cell>
        </row>
        <row r="889">
          <cell r="A889" t="str">
            <v>210404</v>
          </cell>
          <cell r="B889" t="str">
            <v>Revestimento com carpete de nylon 6 mm</v>
          </cell>
          <cell r="C889" t="str">
            <v>m2</v>
          </cell>
          <cell r="D889" t="str">
            <v>12.53</v>
          </cell>
          <cell r="E889" t="str">
            <v>0.00</v>
          </cell>
          <cell r="F889" t="str">
            <v>12.53</v>
          </cell>
        </row>
        <row r="890">
          <cell r="A890" t="str">
            <v>210406</v>
          </cell>
          <cell r="B890" t="str">
            <v>Revestimento com carpete de nylon 10 mm</v>
          </cell>
          <cell r="C890" t="str">
            <v>m2</v>
          </cell>
          <cell r="D890" t="str">
            <v>20.89</v>
          </cell>
          <cell r="E890" t="str">
            <v>0.00</v>
          </cell>
          <cell r="F890" t="str">
            <v>20.89</v>
          </cell>
        </row>
        <row r="891">
          <cell r="A891" t="str">
            <v>211000</v>
          </cell>
          <cell r="B891" t="str">
            <v>Rodape sintetico</v>
          </cell>
        </row>
        <row r="892">
          <cell r="A892" t="str">
            <v>211012</v>
          </cell>
          <cell r="B892" t="str">
            <v>Rodape vinilico de 5 cm simples</v>
          </cell>
          <cell r="C892" t="str">
            <v>m</v>
          </cell>
          <cell r="D892" t="str">
            <v>3.47</v>
          </cell>
          <cell r="E892" t="str">
            <v>0.00</v>
          </cell>
          <cell r="F892" t="str">
            <v>3.47</v>
          </cell>
        </row>
        <row r="893">
          <cell r="A893" t="str">
            <v>211014</v>
          </cell>
          <cell r="B893" t="str">
            <v>Rodape vinilico de 7 cm simples</v>
          </cell>
          <cell r="C893" t="str">
            <v>m</v>
          </cell>
          <cell r="D893" t="str">
            <v>4.00</v>
          </cell>
          <cell r="E893" t="str">
            <v>0.00</v>
          </cell>
          <cell r="F893" t="str">
            <v>4.00</v>
          </cell>
        </row>
        <row r="894">
          <cell r="A894" t="str">
            <v>211016</v>
          </cell>
          <cell r="B894" t="str">
            <v>Rodape vinilico de 10 cm simples</v>
          </cell>
          <cell r="C894" t="str">
            <v>m</v>
          </cell>
          <cell r="D894" t="str">
            <v>5.00</v>
          </cell>
          <cell r="E894" t="str">
            <v>0.00</v>
          </cell>
          <cell r="F894" t="str">
            <v>5.00</v>
          </cell>
        </row>
        <row r="895">
          <cell r="A895" t="str">
            <v>211018</v>
          </cell>
          <cell r="B895" t="str">
            <v>Rodape vinilico hospitalar</v>
          </cell>
          <cell r="C895" t="str">
            <v>m</v>
          </cell>
          <cell r="D895" t="str">
            <v>6.50</v>
          </cell>
          <cell r="E895" t="str">
            <v>0.00</v>
          </cell>
          <cell r="F895" t="str">
            <v>6.50</v>
          </cell>
        </row>
        <row r="896">
          <cell r="A896" t="str">
            <v>211022</v>
          </cell>
          <cell r="B896" t="str">
            <v>Rodape de cordao de nylon</v>
          </cell>
          <cell r="C896" t="str">
            <v>m</v>
          </cell>
          <cell r="D896" t="str">
            <v>0.82</v>
          </cell>
          <cell r="E896" t="str">
            <v>0.00</v>
          </cell>
          <cell r="F896" t="str">
            <v>0.82</v>
          </cell>
        </row>
        <row r="897">
          <cell r="A897" t="str">
            <v>211100</v>
          </cell>
          <cell r="B897" t="str">
            <v>Degrau sintetico</v>
          </cell>
        </row>
        <row r="898">
          <cell r="A898" t="str">
            <v>211102</v>
          </cell>
          <cell r="B898" t="str">
            <v>Degraus em  chapa de borracha sintetica com testeira</v>
          </cell>
          <cell r="C898" t="str">
            <v>m</v>
          </cell>
          <cell r="D898" t="str">
            <v>18.51</v>
          </cell>
          <cell r="E898" t="str">
            <v>0.00</v>
          </cell>
          <cell r="F898" t="str">
            <v>18.51</v>
          </cell>
        </row>
        <row r="899">
          <cell r="A899" t="str">
            <v>211112</v>
          </cell>
          <cell r="B899" t="str">
            <v>Degraus em  chapa vinilica com testeira</v>
          </cell>
          <cell r="C899" t="str">
            <v>m</v>
          </cell>
          <cell r="D899" t="str">
            <v>27.50</v>
          </cell>
          <cell r="E899" t="str">
            <v>0.00</v>
          </cell>
          <cell r="F899" t="str">
            <v>27.50</v>
          </cell>
        </row>
        <row r="900">
          <cell r="A900" t="str">
            <v>212000</v>
          </cell>
          <cell r="B900" t="str">
            <v>Reparos, conservacoes e complementos</v>
          </cell>
        </row>
        <row r="901">
          <cell r="A901" t="str">
            <v>212002</v>
          </cell>
          <cell r="B901" t="str">
            <v>Recolocacao de piso sintetico com cola</v>
          </cell>
          <cell r="C901" t="str">
            <v>m2</v>
          </cell>
          <cell r="D901" t="str">
            <v>0.47</v>
          </cell>
          <cell r="E901" t="str">
            <v>1.28</v>
          </cell>
          <cell r="F901" t="str">
            <v>1.75</v>
          </cell>
        </row>
        <row r="902">
          <cell r="A902" t="str">
            <v>212004</v>
          </cell>
          <cell r="B902" t="str">
            <v>Recolocacao de piso sintetico argamassado</v>
          </cell>
          <cell r="C902" t="str">
            <v>m2</v>
          </cell>
          <cell r="D902" t="str">
            <v>2.33</v>
          </cell>
          <cell r="E902" t="str">
            <v>8.34</v>
          </cell>
          <cell r="F902" t="str">
            <v>10.67</v>
          </cell>
        </row>
        <row r="903">
          <cell r="A903" t="str">
            <v>212010</v>
          </cell>
          <cell r="B903" t="str">
            <v>Recolocacao de rodape e cordoes sinteticos</v>
          </cell>
          <cell r="C903" t="str">
            <v>m</v>
          </cell>
          <cell r="D903" t="str">
            <v>0.00</v>
          </cell>
          <cell r="E903" t="str">
            <v>1.65</v>
          </cell>
          <cell r="F903" t="str">
            <v>1.65</v>
          </cell>
        </row>
        <row r="904">
          <cell r="A904" t="str">
            <v>220000</v>
          </cell>
          <cell r="B904" t="str">
            <v>Forro, brises e fachadas</v>
          </cell>
        </row>
        <row r="905">
          <cell r="A905" t="str">
            <v>220100</v>
          </cell>
          <cell r="B905" t="str">
            <v>Forro de madeira</v>
          </cell>
        </row>
        <row r="906">
          <cell r="A906" t="str">
            <v>220102</v>
          </cell>
          <cell r="B906" t="str">
            <v>Forro em  tabuas aparelhadas macho/femea de pinho entarugado</v>
          </cell>
          <cell r="C906" t="str">
            <v>m2</v>
          </cell>
          <cell r="D906" t="str">
            <v>21.71</v>
          </cell>
          <cell r="E906" t="str">
            <v>7.81</v>
          </cell>
          <cell r="F906" t="str">
            <v>29.52</v>
          </cell>
        </row>
        <row r="907">
          <cell r="A907" t="str">
            <v>220108</v>
          </cell>
          <cell r="B907" t="str">
            <v>Forro xadrez em  ripas de peroba entarugado</v>
          </cell>
          <cell r="C907" t="str">
            <v>m2</v>
          </cell>
          <cell r="D907" t="str">
            <v>10.56</v>
          </cell>
          <cell r="E907" t="str">
            <v>8.47</v>
          </cell>
          <cell r="F907" t="str">
            <v>19.03</v>
          </cell>
        </row>
        <row r="908">
          <cell r="A908" t="str">
            <v>220112</v>
          </cell>
          <cell r="B908" t="str">
            <v>Forro em  chapas em  fibra de madeira tipo FORROPACOTE</v>
          </cell>
          <cell r="C908" t="str">
            <v>m2</v>
          </cell>
          <cell r="D908" t="str">
            <v>6.67</v>
          </cell>
          <cell r="E908" t="str">
            <v>7.81</v>
          </cell>
          <cell r="F908" t="str">
            <v>14.48</v>
          </cell>
        </row>
        <row r="909">
          <cell r="A909" t="str">
            <v>220122</v>
          </cell>
          <cell r="B909" t="str">
            <v>Beiral em  tabua de peroba macho/femea com entarugamento</v>
          </cell>
          <cell r="C909" t="str">
            <v>m2</v>
          </cell>
          <cell r="D909" t="str">
            <v>22.32</v>
          </cell>
          <cell r="E909" t="str">
            <v>8.47</v>
          </cell>
          <cell r="F909" t="str">
            <v>30.79</v>
          </cell>
        </row>
        <row r="910">
          <cell r="A910" t="str">
            <v>220124</v>
          </cell>
          <cell r="B910" t="str">
            <v>Beiral em  tabua de peroba macho/femea</v>
          </cell>
          <cell r="C910" t="str">
            <v>m2</v>
          </cell>
          <cell r="D910" t="str">
            <v>19.40</v>
          </cell>
          <cell r="E910" t="str">
            <v>3.90</v>
          </cell>
          <cell r="F910" t="str">
            <v>23.30</v>
          </cell>
        </row>
        <row r="911">
          <cell r="A911" t="str">
            <v>220200</v>
          </cell>
          <cell r="B911" t="str">
            <v>Forro de gesso</v>
          </cell>
        </row>
        <row r="912">
          <cell r="A912" t="str">
            <v>220202</v>
          </cell>
          <cell r="B912" t="str">
            <v>Forro em  placa de gesso removivel, fixado e estruturado</v>
          </cell>
          <cell r="C912" t="str">
            <v>m2</v>
          </cell>
          <cell r="D912" t="str">
            <v>19.13</v>
          </cell>
          <cell r="E912" t="str">
            <v>0.00</v>
          </cell>
          <cell r="F912" t="str">
            <v>19.13</v>
          </cell>
        </row>
        <row r="913">
          <cell r="A913" t="str">
            <v>220300</v>
          </cell>
          <cell r="B913" t="str">
            <v>Forro sintetico</v>
          </cell>
        </row>
        <row r="914">
          <cell r="A914" t="str">
            <v>220306</v>
          </cell>
          <cell r="B914" t="str">
            <v>Forro em  fibras de vidro revestida em  PVC tipo FORROVID</v>
          </cell>
          <cell r="C914" t="str">
            <v>m2</v>
          </cell>
          <cell r="D914" t="str">
            <v>20.25</v>
          </cell>
          <cell r="E914" t="str">
            <v>0.00</v>
          </cell>
          <cell r="F914" t="str">
            <v>20.25</v>
          </cell>
        </row>
        <row r="915">
          <cell r="A915" t="str">
            <v>220400</v>
          </cell>
          <cell r="B915" t="str">
            <v>Forro metalico</v>
          </cell>
        </row>
        <row r="916">
          <cell r="A916" t="str">
            <v>220404</v>
          </cell>
          <cell r="B916" t="str">
            <v>Forro em  reguas de aluminio tipo PARALINE</v>
          </cell>
          <cell r="C916" t="str">
            <v>m2</v>
          </cell>
          <cell r="D916" t="str">
            <v>20.39</v>
          </cell>
          <cell r="E916" t="str">
            <v>0.00</v>
          </cell>
          <cell r="F916" t="str">
            <v>20.39</v>
          </cell>
        </row>
        <row r="917">
          <cell r="A917" t="str">
            <v>220500</v>
          </cell>
          <cell r="B917" t="str">
            <v>Forro estuque</v>
          </cell>
        </row>
        <row r="918">
          <cell r="A918" t="str">
            <v>220502</v>
          </cell>
          <cell r="B918" t="str">
            <v>Forro de estuque</v>
          </cell>
          <cell r="C918" t="str">
            <v>m2</v>
          </cell>
          <cell r="D918" t="str">
            <v>5.76</v>
          </cell>
          <cell r="E918" t="str">
            <v>18.18</v>
          </cell>
          <cell r="F918" t="str">
            <v>23.94</v>
          </cell>
        </row>
        <row r="919">
          <cell r="A919" t="str">
            <v>222000</v>
          </cell>
          <cell r="B919" t="str">
            <v>Reparos, conservacoes e complementos</v>
          </cell>
        </row>
        <row r="920">
          <cell r="A920" t="str">
            <v>222002</v>
          </cell>
          <cell r="B920" t="str">
            <v>Recolocacao de forros fixados</v>
          </cell>
          <cell r="C920" t="str">
            <v>m2</v>
          </cell>
          <cell r="D920" t="str">
            <v>0.11</v>
          </cell>
          <cell r="E920" t="str">
            <v>1.94</v>
          </cell>
          <cell r="F920" t="str">
            <v>2.05</v>
          </cell>
        </row>
        <row r="921">
          <cell r="A921" t="str">
            <v>222004</v>
          </cell>
          <cell r="B921" t="str">
            <v>Recolocacao de forros apoiados ou encaixados</v>
          </cell>
          <cell r="C921" t="str">
            <v>m2</v>
          </cell>
          <cell r="D921" t="str">
            <v>0.00</v>
          </cell>
          <cell r="E921" t="str">
            <v>0.94</v>
          </cell>
          <cell r="F921" t="str">
            <v>0.94</v>
          </cell>
        </row>
        <row r="922">
          <cell r="A922" t="str">
            <v>222006</v>
          </cell>
          <cell r="B922" t="str">
            <v>Perfil de ferro para reforco de forro, inclusive solda</v>
          </cell>
          <cell r="C922" t="str">
            <v>kg</v>
          </cell>
          <cell r="D922" t="str">
            <v>3.13</v>
          </cell>
          <cell r="E922" t="str">
            <v>0.00</v>
          </cell>
          <cell r="F922" t="str">
            <v>3.13</v>
          </cell>
        </row>
        <row r="923">
          <cell r="A923" t="str">
            <v>222008</v>
          </cell>
          <cell r="B923" t="str">
            <v>Entarugamento de forro</v>
          </cell>
          <cell r="C923" t="str">
            <v>m2</v>
          </cell>
          <cell r="D923" t="str">
            <v>3.52</v>
          </cell>
          <cell r="E923" t="str">
            <v>6.17</v>
          </cell>
          <cell r="F923" t="str">
            <v>9.69</v>
          </cell>
        </row>
        <row r="924">
          <cell r="A924" t="str">
            <v>230000</v>
          </cell>
          <cell r="B924" t="str">
            <v>Esquadrias e elementos em  madeira</v>
          </cell>
        </row>
        <row r="925">
          <cell r="A925" t="str">
            <v>230100</v>
          </cell>
          <cell r="B925" t="str">
            <v>Janela em madeira</v>
          </cell>
        </row>
        <row r="926">
          <cell r="A926" t="str">
            <v>230102</v>
          </cell>
          <cell r="B926" t="str">
            <v>Janelas de madeira tipo guilhotina - com venezianas</v>
          </cell>
          <cell r="C926" t="str">
            <v>m2</v>
          </cell>
          <cell r="D926" t="str">
            <v>78.52</v>
          </cell>
          <cell r="E926" t="str">
            <v>27.01</v>
          </cell>
          <cell r="F926" t="str">
            <v>105.53</v>
          </cell>
        </row>
        <row r="927">
          <cell r="A927" t="str">
            <v>230200</v>
          </cell>
          <cell r="B927" t="str">
            <v>Porta padrao macho/femea montada com batente</v>
          </cell>
        </row>
        <row r="928">
          <cell r="A928" t="str">
            <v>230201</v>
          </cell>
          <cell r="B928" t="str">
            <v>Acrescimo de bandeira - porta macho/femea batente de madeira</v>
          </cell>
          <cell r="C928" t="str">
            <v>m2</v>
          </cell>
          <cell r="D928" t="str">
            <v>89.09</v>
          </cell>
          <cell r="E928" t="str">
            <v>8.93</v>
          </cell>
          <cell r="F928" t="str">
            <v>98.02</v>
          </cell>
        </row>
        <row r="929">
          <cell r="A929" t="str">
            <v>230202</v>
          </cell>
          <cell r="B929" t="str">
            <v>Porta macho/femea batente madeira - 62x210 cm</v>
          </cell>
          <cell r="C929" t="str">
            <v>un</v>
          </cell>
          <cell r="D929" t="str">
            <v>161.39</v>
          </cell>
          <cell r="E929" t="str">
            <v>18.16</v>
          </cell>
          <cell r="F929" t="str">
            <v>179.55</v>
          </cell>
        </row>
        <row r="930">
          <cell r="A930" t="str">
            <v>230203</v>
          </cell>
          <cell r="B930" t="str">
            <v>Porta macho/femea batente madeira - 72x210 cm</v>
          </cell>
          <cell r="C930" t="str">
            <v>un</v>
          </cell>
          <cell r="D930" t="str">
            <v>163.08</v>
          </cell>
          <cell r="E930" t="str">
            <v>18.16</v>
          </cell>
          <cell r="F930" t="str">
            <v>181.24</v>
          </cell>
        </row>
        <row r="931">
          <cell r="A931" t="str">
            <v>230204</v>
          </cell>
          <cell r="B931" t="str">
            <v>Porta macho/femea batente madeira - 82x210 cm</v>
          </cell>
          <cell r="C931" t="str">
            <v>un</v>
          </cell>
          <cell r="D931" t="str">
            <v>174.97</v>
          </cell>
          <cell r="E931" t="str">
            <v>18.16</v>
          </cell>
          <cell r="F931" t="str">
            <v>193.13</v>
          </cell>
        </row>
        <row r="932">
          <cell r="A932" t="str">
            <v>230205</v>
          </cell>
          <cell r="B932" t="str">
            <v>Porta macho/femea batente madeira - 92x210 cm</v>
          </cell>
          <cell r="C932" t="str">
            <v>un</v>
          </cell>
          <cell r="D932" t="str">
            <v>186.47</v>
          </cell>
          <cell r="E932" t="str">
            <v>18.16</v>
          </cell>
          <cell r="F932" t="str">
            <v>204.63</v>
          </cell>
        </row>
        <row r="933">
          <cell r="A933" t="str">
            <v>230206</v>
          </cell>
          <cell r="B933" t="str">
            <v>Porta macho/femea batente madeira - 124x210 cm</v>
          </cell>
          <cell r="C933" t="str">
            <v>un</v>
          </cell>
          <cell r="D933" t="str">
            <v>279.40</v>
          </cell>
          <cell r="E933" t="str">
            <v>22.73</v>
          </cell>
          <cell r="F933" t="str">
            <v>302.13</v>
          </cell>
        </row>
        <row r="934">
          <cell r="A934" t="str">
            <v>230250</v>
          </cell>
          <cell r="B934" t="str">
            <v>Acrescimo de bandeira - porta macho/femea batente metalico</v>
          </cell>
          <cell r="C934" t="str">
            <v>m2</v>
          </cell>
          <cell r="D934" t="str">
            <v>84.70</v>
          </cell>
          <cell r="E934" t="str">
            <v>8.54</v>
          </cell>
          <cell r="F934" t="str">
            <v>93.24</v>
          </cell>
        </row>
        <row r="935">
          <cell r="A935" t="str">
            <v>230251</v>
          </cell>
          <cell r="B935" t="str">
            <v>Porta macho/femea batente metalico - 62x160 cm</v>
          </cell>
          <cell r="C935" t="str">
            <v>un</v>
          </cell>
          <cell r="D935" t="str">
            <v>135.71</v>
          </cell>
          <cell r="E935" t="str">
            <v>16.83</v>
          </cell>
          <cell r="F935" t="str">
            <v>152.54</v>
          </cell>
        </row>
        <row r="936">
          <cell r="A936" t="str">
            <v>230252</v>
          </cell>
          <cell r="B936" t="str">
            <v>Porta macho/femea batente metalico - 72x210 cm</v>
          </cell>
          <cell r="C936" t="str">
            <v>un</v>
          </cell>
          <cell r="D936" t="str">
            <v>147.60</v>
          </cell>
          <cell r="E936" t="str">
            <v>16.83</v>
          </cell>
          <cell r="F936" t="str">
            <v>164.43</v>
          </cell>
        </row>
        <row r="937">
          <cell r="A937" t="str">
            <v>230253</v>
          </cell>
          <cell r="B937" t="str">
            <v>Porta macho/femea batente metalico - 82x210 cm</v>
          </cell>
          <cell r="C937" t="str">
            <v>un</v>
          </cell>
          <cell r="D937" t="str">
            <v>160.14</v>
          </cell>
          <cell r="E937" t="str">
            <v>16.83</v>
          </cell>
          <cell r="F937" t="str">
            <v>176.97</v>
          </cell>
        </row>
        <row r="938">
          <cell r="A938" t="str">
            <v>230254</v>
          </cell>
          <cell r="B938" t="str">
            <v>Porta macho/femea batente metalico - 92x210 cm</v>
          </cell>
          <cell r="C938" t="str">
            <v>un</v>
          </cell>
          <cell r="D938" t="str">
            <v>172.30</v>
          </cell>
          <cell r="E938" t="str">
            <v>16.83</v>
          </cell>
          <cell r="F938" t="str">
            <v>189.13</v>
          </cell>
        </row>
        <row r="939">
          <cell r="A939" t="str">
            <v>230255</v>
          </cell>
          <cell r="B939" t="str">
            <v>Porta macho/femea batente metalico - 124x210 cm</v>
          </cell>
          <cell r="C939" t="str">
            <v>un</v>
          </cell>
          <cell r="D939" t="str">
            <v>261.73</v>
          </cell>
          <cell r="E939" t="str">
            <v>22.02</v>
          </cell>
          <cell r="F939" t="str">
            <v>283.75</v>
          </cell>
        </row>
        <row r="940">
          <cell r="A940" t="str">
            <v>230300</v>
          </cell>
          <cell r="B940" t="str">
            <v>Porta padrao lisa comum montada com batente</v>
          </cell>
        </row>
        <row r="941">
          <cell r="A941" t="str">
            <v>230301</v>
          </cell>
          <cell r="B941" t="str">
            <v>Acrescimo de bandeira - porta lisa comum batente de madeira</v>
          </cell>
          <cell r="C941" t="str">
            <v>m2</v>
          </cell>
          <cell r="D941" t="str">
            <v>32.96</v>
          </cell>
          <cell r="E941" t="str">
            <v>8.93</v>
          </cell>
          <cell r="F941" t="str">
            <v>41.89</v>
          </cell>
        </row>
        <row r="942">
          <cell r="A942" t="str">
            <v>230302</v>
          </cell>
          <cell r="B942" t="str">
            <v>Porta lisa batente madeira - 62x160 cm</v>
          </cell>
          <cell r="C942" t="str">
            <v>un</v>
          </cell>
          <cell r="D942" t="str">
            <v>77.94</v>
          </cell>
          <cell r="E942" t="str">
            <v>18.16</v>
          </cell>
          <cell r="F942" t="str">
            <v>96.10</v>
          </cell>
        </row>
        <row r="943">
          <cell r="A943" t="str">
            <v>230303</v>
          </cell>
          <cell r="B943" t="str">
            <v>Porta lisa batente madeira - 72x210 cm</v>
          </cell>
          <cell r="C943" t="str">
            <v>un</v>
          </cell>
          <cell r="D943" t="str">
            <v>76.47</v>
          </cell>
          <cell r="E943" t="str">
            <v>18.16</v>
          </cell>
          <cell r="F943" t="str">
            <v>94.63</v>
          </cell>
        </row>
        <row r="944">
          <cell r="A944" t="str">
            <v>230304</v>
          </cell>
          <cell r="B944" t="str">
            <v>Porta lisa batente madeira - 82x210 cm</v>
          </cell>
          <cell r="C944" t="str">
            <v>un</v>
          </cell>
          <cell r="D944" t="str">
            <v>77.50</v>
          </cell>
          <cell r="E944" t="str">
            <v>18.16</v>
          </cell>
          <cell r="F944" t="str">
            <v>95.66</v>
          </cell>
        </row>
        <row r="945">
          <cell r="A945" t="str">
            <v>230305</v>
          </cell>
          <cell r="B945" t="str">
            <v>Porta lisa batente madeira - 92x210 cm</v>
          </cell>
          <cell r="C945" t="str">
            <v>un</v>
          </cell>
          <cell r="D945" t="str">
            <v>80.91</v>
          </cell>
          <cell r="E945" t="str">
            <v>18.16</v>
          </cell>
          <cell r="F945" t="str">
            <v>99.07</v>
          </cell>
        </row>
        <row r="946">
          <cell r="A946" t="str">
            <v>230306</v>
          </cell>
          <cell r="B946" t="str">
            <v>Porta lisa batente madeira - 124x210 cm</v>
          </cell>
          <cell r="C946" t="str">
            <v>un</v>
          </cell>
          <cell r="D946" t="str">
            <v>108.88</v>
          </cell>
          <cell r="E946" t="str">
            <v>22.73</v>
          </cell>
          <cell r="F946" t="str">
            <v>131.61</v>
          </cell>
        </row>
        <row r="947">
          <cell r="A947" t="str">
            <v>230350</v>
          </cell>
          <cell r="B947" t="str">
            <v>Acrescimo de bandeira - porta lisa comum batente metalico</v>
          </cell>
          <cell r="C947" t="str">
            <v>m2</v>
          </cell>
          <cell r="D947" t="str">
            <v>28.57</v>
          </cell>
          <cell r="E947" t="str">
            <v>8.54</v>
          </cell>
          <cell r="F947" t="str">
            <v>37.11</v>
          </cell>
        </row>
        <row r="948">
          <cell r="A948" t="str">
            <v>230351</v>
          </cell>
          <cell r="B948" t="str">
            <v>Porta lisa batente metalico - 62x160 cm</v>
          </cell>
          <cell r="C948" t="str">
            <v>un</v>
          </cell>
          <cell r="D948" t="str">
            <v>82.39</v>
          </cell>
          <cell r="E948" t="str">
            <v>16.83</v>
          </cell>
          <cell r="F948" t="str">
            <v>99.22</v>
          </cell>
        </row>
        <row r="949">
          <cell r="A949" t="str">
            <v>230352</v>
          </cell>
          <cell r="B949" t="str">
            <v>Porta lisa batente metalico - 72x210 cm</v>
          </cell>
          <cell r="C949" t="str">
            <v>un</v>
          </cell>
          <cell r="D949" t="str">
            <v>60.99</v>
          </cell>
          <cell r="E949" t="str">
            <v>16.83</v>
          </cell>
          <cell r="F949" t="str">
            <v>77.82</v>
          </cell>
        </row>
        <row r="950">
          <cell r="A950" t="str">
            <v>230353</v>
          </cell>
          <cell r="B950" t="str">
            <v>Porta lisa batente metalico - 82x210 cm</v>
          </cell>
          <cell r="C950" t="str">
            <v>un</v>
          </cell>
          <cell r="D950" t="str">
            <v>62.67</v>
          </cell>
          <cell r="E950" t="str">
            <v>16.83</v>
          </cell>
          <cell r="F950" t="str">
            <v>79.50</v>
          </cell>
        </row>
        <row r="951">
          <cell r="A951" t="str">
            <v>230354</v>
          </cell>
          <cell r="B951" t="str">
            <v>Porta lisa batente metalico - 92x210 cm</v>
          </cell>
          <cell r="C951" t="str">
            <v>un</v>
          </cell>
          <cell r="D951" t="str">
            <v>66.74</v>
          </cell>
          <cell r="E951" t="str">
            <v>16.83</v>
          </cell>
          <cell r="F951" t="str">
            <v>83.57</v>
          </cell>
        </row>
        <row r="952">
          <cell r="A952" t="str">
            <v>230355</v>
          </cell>
          <cell r="B952" t="str">
            <v>Porta lisa batente metalico - 124x210 cm</v>
          </cell>
          <cell r="C952" t="str">
            <v>un</v>
          </cell>
          <cell r="D952" t="str">
            <v>91.21</v>
          </cell>
          <cell r="E952" t="str">
            <v>22.02</v>
          </cell>
          <cell r="F952" t="str">
            <v>113.23</v>
          </cell>
        </row>
        <row r="953">
          <cell r="A953" t="str">
            <v>230400</v>
          </cell>
          <cell r="B953" t="str">
            <v>Porta padrao lisa laminada montada com batente</v>
          </cell>
        </row>
        <row r="954">
          <cell r="A954" t="str">
            <v>230401</v>
          </cell>
          <cell r="B954" t="str">
            <v>Acrescimo de bandeira - porta lisa comum batente de madeira</v>
          </cell>
          <cell r="C954" t="str">
            <v>m2</v>
          </cell>
          <cell r="D954" t="str">
            <v>116.20</v>
          </cell>
          <cell r="E954" t="str">
            <v>8.93</v>
          </cell>
          <cell r="F954" t="str">
            <v>125.13</v>
          </cell>
        </row>
        <row r="955">
          <cell r="A955" t="str">
            <v>230403</v>
          </cell>
          <cell r="B955" t="str">
            <v>Porta lisa laminado fenol batente madeira - 72x210 cm</v>
          </cell>
          <cell r="C955" t="str">
            <v>un</v>
          </cell>
          <cell r="D955" t="str">
            <v>137.27</v>
          </cell>
          <cell r="E955" t="str">
            <v>18.16</v>
          </cell>
          <cell r="F955" t="str">
            <v>155.43</v>
          </cell>
        </row>
        <row r="956">
          <cell r="A956" t="str">
            <v>230405</v>
          </cell>
          <cell r="B956" t="str">
            <v>Porta lisa laminado fenol batente madeira - 92x210 cm</v>
          </cell>
          <cell r="C956" t="str">
            <v>un</v>
          </cell>
          <cell r="D956" t="str">
            <v>156.08</v>
          </cell>
          <cell r="E956" t="str">
            <v>18.16</v>
          </cell>
          <cell r="F956" t="str">
            <v>174.24</v>
          </cell>
        </row>
        <row r="957">
          <cell r="A957" t="str">
            <v>230406</v>
          </cell>
          <cell r="B957" t="str">
            <v>Porta lisa laminado fenol batente madeira - 122x210 cm</v>
          </cell>
          <cell r="C957" t="str">
            <v>un</v>
          </cell>
          <cell r="D957" t="str">
            <v>220.80</v>
          </cell>
          <cell r="E957" t="str">
            <v>22.73</v>
          </cell>
          <cell r="F957" t="str">
            <v>243.53</v>
          </cell>
        </row>
        <row r="958">
          <cell r="A958" t="str">
            <v>230450</v>
          </cell>
          <cell r="B958" t="str">
            <v>Acrescimo de bandeira - porta lisa laminado batente metalico</v>
          </cell>
          <cell r="C958" t="str">
            <v>m2</v>
          </cell>
          <cell r="D958" t="str">
            <v>111.81</v>
          </cell>
          <cell r="E958" t="str">
            <v>8.54</v>
          </cell>
          <cell r="F958" t="str">
            <v>120.35</v>
          </cell>
        </row>
        <row r="959">
          <cell r="A959" t="str">
            <v>230451</v>
          </cell>
          <cell r="B959" t="str">
            <v>Porta lisa laminado fenol batente metalico - 62x210 cm</v>
          </cell>
          <cell r="C959" t="str">
            <v>un</v>
          </cell>
          <cell r="D959" t="str">
            <v>115.95</v>
          </cell>
          <cell r="E959" t="str">
            <v>16.83</v>
          </cell>
          <cell r="F959" t="str">
            <v>132.78</v>
          </cell>
        </row>
        <row r="960">
          <cell r="A960" t="str">
            <v>230452</v>
          </cell>
          <cell r="B960" t="str">
            <v>Porta lisa laminada fenol batente metalico - 72x210cm</v>
          </cell>
          <cell r="C960" t="str">
            <v>un</v>
          </cell>
          <cell r="D960" t="str">
            <v>121.79</v>
          </cell>
          <cell r="E960" t="str">
            <v>16.83</v>
          </cell>
          <cell r="F960" t="str">
            <v>138.62</v>
          </cell>
        </row>
        <row r="961">
          <cell r="A961" t="str">
            <v>230453</v>
          </cell>
          <cell r="B961" t="str">
            <v>Porta lisa laminado fenol batente metalico - 92x210 cm</v>
          </cell>
          <cell r="C961" t="str">
            <v>un</v>
          </cell>
          <cell r="D961" t="str">
            <v>141.91</v>
          </cell>
          <cell r="E961" t="str">
            <v>16.83</v>
          </cell>
          <cell r="F961" t="str">
            <v>158.74</v>
          </cell>
        </row>
        <row r="962">
          <cell r="A962" t="str">
            <v>230454</v>
          </cell>
          <cell r="B962" t="str">
            <v>Porta lisa laminado fenol batente metalico - 124x210 cm</v>
          </cell>
          <cell r="C962" t="str">
            <v>un</v>
          </cell>
          <cell r="D962" t="str">
            <v>203.13</v>
          </cell>
          <cell r="E962" t="str">
            <v>22.02</v>
          </cell>
          <cell r="F962" t="str">
            <v>225.15</v>
          </cell>
        </row>
        <row r="963">
          <cell r="A963" t="str">
            <v>230500</v>
          </cell>
          <cell r="B963" t="str">
            <v>Porta padrao almofadada comum montada com batente</v>
          </cell>
        </row>
        <row r="964">
          <cell r="A964" t="str">
            <v>230502</v>
          </cell>
          <cell r="B964" t="str">
            <v>Porta almofadada batente madeira - 62x210 cm</v>
          </cell>
          <cell r="C964" t="str">
            <v>un</v>
          </cell>
          <cell r="D964" t="str">
            <v>138.45</v>
          </cell>
          <cell r="E964" t="str">
            <v>18.16</v>
          </cell>
          <cell r="F964" t="str">
            <v>156.61</v>
          </cell>
        </row>
        <row r="965">
          <cell r="A965" t="str">
            <v>230503</v>
          </cell>
          <cell r="B965" t="str">
            <v>Porta almofadada batente madeira - 72x210 cm</v>
          </cell>
          <cell r="C965" t="str">
            <v>un</v>
          </cell>
          <cell r="D965" t="str">
            <v>144.14</v>
          </cell>
          <cell r="E965" t="str">
            <v>18.16</v>
          </cell>
          <cell r="F965" t="str">
            <v>162.30</v>
          </cell>
        </row>
        <row r="966">
          <cell r="A966" t="str">
            <v>230504</v>
          </cell>
          <cell r="B966" t="str">
            <v>Porta almofadada batente madeira - 82x210 cm</v>
          </cell>
          <cell r="C966" t="str">
            <v>un</v>
          </cell>
          <cell r="D966" t="str">
            <v>148.41</v>
          </cell>
          <cell r="E966" t="str">
            <v>18.16</v>
          </cell>
          <cell r="F966" t="str">
            <v>166.57</v>
          </cell>
        </row>
        <row r="967">
          <cell r="A967" t="str">
            <v>230505</v>
          </cell>
          <cell r="B967" t="str">
            <v>Porta almofadada batente madeira - 92x210 cm</v>
          </cell>
          <cell r="C967" t="str">
            <v>un</v>
          </cell>
          <cell r="D967" t="str">
            <v>157.65</v>
          </cell>
          <cell r="E967" t="str">
            <v>18.16</v>
          </cell>
          <cell r="F967" t="str">
            <v>175.81</v>
          </cell>
        </row>
        <row r="968">
          <cell r="A968" t="str">
            <v>230506</v>
          </cell>
          <cell r="B968" t="str">
            <v>Porta almofadada batente madeira - 144x210 cm</v>
          </cell>
          <cell r="C968" t="str">
            <v>un</v>
          </cell>
          <cell r="D968" t="str">
            <v>246.96</v>
          </cell>
          <cell r="E968" t="str">
            <v>22.73</v>
          </cell>
          <cell r="F968" t="str">
            <v>269.69</v>
          </cell>
        </row>
        <row r="969">
          <cell r="A969" t="str">
            <v>230507</v>
          </cell>
          <cell r="B969" t="str">
            <v>Porta almofadada batente madeira - 164x210 cm</v>
          </cell>
          <cell r="C969" t="str">
            <v>un</v>
          </cell>
          <cell r="D969" t="str">
            <v>256.53</v>
          </cell>
          <cell r="E969" t="str">
            <v>22.73</v>
          </cell>
          <cell r="F969" t="str">
            <v>279.26</v>
          </cell>
        </row>
        <row r="970">
          <cell r="A970" t="str">
            <v>230508</v>
          </cell>
          <cell r="B970" t="str">
            <v>Porta almofadada batente madeira - 184x210 cm</v>
          </cell>
          <cell r="C970" t="str">
            <v>un</v>
          </cell>
          <cell r="D970" t="str">
            <v>276.04</v>
          </cell>
          <cell r="E970" t="str">
            <v>22.73</v>
          </cell>
          <cell r="F970" t="str">
            <v>298.77</v>
          </cell>
        </row>
        <row r="971">
          <cell r="A971" t="str">
            <v>231000</v>
          </cell>
          <cell r="B971" t="str">
            <v>Diversos</v>
          </cell>
        </row>
        <row r="972">
          <cell r="A972" t="str">
            <v>231002</v>
          </cell>
          <cell r="B972" t="str">
            <v>Faixa de protecao em  peroba 10 x 2,5 cm</v>
          </cell>
          <cell r="C972" t="str">
            <v>m</v>
          </cell>
          <cell r="D972" t="str">
            <v>1.87</v>
          </cell>
          <cell r="E972" t="str">
            <v>6.44</v>
          </cell>
          <cell r="F972" t="str">
            <v>8.31</v>
          </cell>
        </row>
        <row r="973">
          <cell r="A973" t="str">
            <v>231006</v>
          </cell>
          <cell r="B973" t="str">
            <v>Estrado de madeira (1,00m x 1,00m)</v>
          </cell>
          <cell r="C973" t="str">
            <v>m2</v>
          </cell>
          <cell r="D973" t="str">
            <v>15.14</v>
          </cell>
          <cell r="E973" t="str">
            <v>6.53</v>
          </cell>
          <cell r="F973" t="str">
            <v>21.67</v>
          </cell>
        </row>
        <row r="974">
          <cell r="A974" t="str">
            <v>232000</v>
          </cell>
          <cell r="B974" t="str">
            <v>Reparos, conservacoes e complementos</v>
          </cell>
        </row>
        <row r="975">
          <cell r="A975" t="str">
            <v>232002</v>
          </cell>
          <cell r="B975" t="str">
            <v>Recolocacao de batentes de madeira</v>
          </cell>
          <cell r="C975" t="str">
            <v>un</v>
          </cell>
          <cell r="D975" t="str">
            <v>0.29</v>
          </cell>
          <cell r="E975" t="str">
            <v>8.36</v>
          </cell>
          <cell r="F975" t="str">
            <v>8.65</v>
          </cell>
        </row>
        <row r="976">
          <cell r="A976" t="str">
            <v>232004</v>
          </cell>
          <cell r="B976" t="str">
            <v>Recolocacao de folhas de porta ou janela</v>
          </cell>
          <cell r="C976" t="str">
            <v>un</v>
          </cell>
          <cell r="D976" t="str">
            <v>0.00</v>
          </cell>
          <cell r="E976" t="str">
            <v>10.43</v>
          </cell>
          <cell r="F976" t="str">
            <v>10.43</v>
          </cell>
        </row>
        <row r="977">
          <cell r="A977" t="str">
            <v>232006</v>
          </cell>
          <cell r="B977" t="str">
            <v>Recolocacao de guarnicao ou molduras</v>
          </cell>
          <cell r="C977" t="str">
            <v>m</v>
          </cell>
          <cell r="D977" t="str">
            <v>0.00</v>
          </cell>
          <cell r="E977" t="str">
            <v>0.30</v>
          </cell>
          <cell r="F977" t="str">
            <v>0.30</v>
          </cell>
        </row>
        <row r="978">
          <cell r="A978" t="str">
            <v>232008</v>
          </cell>
          <cell r="B978" t="str">
            <v>Recolocacao de pecas lineares fixas em  madeira</v>
          </cell>
          <cell r="C978" t="str">
            <v>m</v>
          </cell>
          <cell r="D978" t="str">
            <v>0.84</v>
          </cell>
          <cell r="E978" t="str">
            <v>3.26</v>
          </cell>
          <cell r="F978" t="str">
            <v>4.10</v>
          </cell>
        </row>
        <row r="979">
          <cell r="A979" t="str">
            <v>232010</v>
          </cell>
          <cell r="B979" t="str">
            <v>Batente de madeira para porta</v>
          </cell>
          <cell r="C979" t="str">
            <v>m</v>
          </cell>
          <cell r="D979" t="str">
            <v>6.35</v>
          </cell>
          <cell r="E979" t="str">
            <v>1.92</v>
          </cell>
          <cell r="F979" t="str">
            <v>8.27</v>
          </cell>
        </row>
        <row r="980">
          <cell r="A980" t="str">
            <v>232012</v>
          </cell>
          <cell r="B980" t="str">
            <v>Guarnicao de madeira</v>
          </cell>
          <cell r="C980" t="str">
            <v>m</v>
          </cell>
          <cell r="D980" t="str">
            <v>1.72</v>
          </cell>
          <cell r="E980" t="str">
            <v>0.30</v>
          </cell>
          <cell r="F980" t="str">
            <v>2.02</v>
          </cell>
        </row>
        <row r="981">
          <cell r="A981" t="str">
            <v>232015</v>
          </cell>
          <cell r="B981" t="str">
            <v>Folha de janela em  madeira tipo guilhotina</v>
          </cell>
          <cell r="C981" t="str">
            <v>m2</v>
          </cell>
          <cell r="D981" t="str">
            <v>114.15</v>
          </cell>
          <cell r="E981" t="str">
            <v>4.14</v>
          </cell>
          <cell r="F981" t="str">
            <v>118.29</v>
          </cell>
        </row>
        <row r="982">
          <cell r="A982" t="str">
            <v>232022</v>
          </cell>
          <cell r="B982" t="str">
            <v>Folha de porta macho/femea,  72x210 cm</v>
          </cell>
          <cell r="C982" t="str">
            <v>un</v>
          </cell>
          <cell r="D982" t="str">
            <v>114.22</v>
          </cell>
          <cell r="E982" t="str">
            <v>9.79</v>
          </cell>
          <cell r="F982" t="str">
            <v>124.01</v>
          </cell>
        </row>
        <row r="983">
          <cell r="A983" t="str">
            <v>232023</v>
          </cell>
          <cell r="B983" t="str">
            <v>Folha de porta macho/femea,  82X210 cm</v>
          </cell>
          <cell r="C983" t="str">
            <v>un</v>
          </cell>
          <cell r="D983" t="str">
            <v>126.11</v>
          </cell>
          <cell r="E983" t="str">
            <v>9.79</v>
          </cell>
          <cell r="F983" t="str">
            <v>135.90</v>
          </cell>
        </row>
        <row r="984">
          <cell r="A984" t="str">
            <v>232024</v>
          </cell>
          <cell r="B984" t="str">
            <v>Folha de porta macho/femea,  92X210 cm</v>
          </cell>
          <cell r="C984" t="str">
            <v>un</v>
          </cell>
          <cell r="D984" t="str">
            <v>137.61</v>
          </cell>
          <cell r="E984" t="str">
            <v>9.79</v>
          </cell>
          <cell r="F984" t="str">
            <v>147.40</v>
          </cell>
        </row>
        <row r="985">
          <cell r="A985" t="str">
            <v>232032</v>
          </cell>
          <cell r="B985" t="str">
            <v>Folha de porta lisa comum,  72X210 cm</v>
          </cell>
          <cell r="C985" t="str">
            <v>un</v>
          </cell>
          <cell r="D985" t="str">
            <v>27.61</v>
          </cell>
          <cell r="E985" t="str">
            <v>9.79</v>
          </cell>
          <cell r="F985" t="str">
            <v>37.40</v>
          </cell>
        </row>
        <row r="986">
          <cell r="A986" t="str">
            <v>232033</v>
          </cell>
          <cell r="B986" t="str">
            <v>Folha de porta lisa comum,  82X210 cm</v>
          </cell>
          <cell r="C986" t="str">
            <v>un</v>
          </cell>
          <cell r="D986" t="str">
            <v>28.64</v>
          </cell>
          <cell r="E986" t="str">
            <v>9.79</v>
          </cell>
          <cell r="F986" t="str">
            <v>38.43</v>
          </cell>
        </row>
        <row r="987">
          <cell r="A987" t="str">
            <v>232034</v>
          </cell>
          <cell r="B987" t="str">
            <v>Folha de porta lisa comum,  92X210 cm</v>
          </cell>
          <cell r="C987" t="str">
            <v>un</v>
          </cell>
          <cell r="D987" t="str">
            <v>32.05</v>
          </cell>
          <cell r="E987" t="str">
            <v>9.79</v>
          </cell>
          <cell r="F987" t="str">
            <v>41.84</v>
          </cell>
        </row>
        <row r="988">
          <cell r="A988" t="str">
            <v>232042</v>
          </cell>
          <cell r="B988" t="str">
            <v>Folha de porta lisa revestida em  laminado, 72X210 cm</v>
          </cell>
          <cell r="C988" t="str">
            <v>un</v>
          </cell>
          <cell r="D988" t="str">
            <v>61.88</v>
          </cell>
          <cell r="E988" t="str">
            <v>9.79</v>
          </cell>
          <cell r="F988" t="str">
            <v>71.67</v>
          </cell>
        </row>
        <row r="989">
          <cell r="A989" t="str">
            <v>232044</v>
          </cell>
          <cell r="B989" t="str">
            <v>Folha de porta lisa revestida em  laminado, 92X210 cm</v>
          </cell>
          <cell r="C989" t="str">
            <v>un</v>
          </cell>
          <cell r="D989" t="str">
            <v>76.61</v>
          </cell>
          <cell r="E989" t="str">
            <v>9.79</v>
          </cell>
          <cell r="F989" t="str">
            <v>86.40</v>
          </cell>
        </row>
        <row r="990">
          <cell r="A990" t="str">
            <v>232052</v>
          </cell>
          <cell r="B990" t="str">
            <v>Folha de porta com almofadas comum,  72X210 cm</v>
          </cell>
          <cell r="C990" t="str">
            <v>un</v>
          </cell>
          <cell r="D990" t="str">
            <v>95.28</v>
          </cell>
          <cell r="E990" t="str">
            <v>9.79</v>
          </cell>
          <cell r="F990" t="str">
            <v>105.07</v>
          </cell>
        </row>
        <row r="991">
          <cell r="A991" t="str">
            <v>232053</v>
          </cell>
          <cell r="B991" t="str">
            <v>Folha de porta com almofadas comum,  82X210 cm</v>
          </cell>
          <cell r="C991" t="str">
            <v>un</v>
          </cell>
          <cell r="D991" t="str">
            <v>99.55</v>
          </cell>
          <cell r="E991" t="str">
            <v>9.79</v>
          </cell>
          <cell r="F991" t="str">
            <v>109.34</v>
          </cell>
        </row>
        <row r="992">
          <cell r="A992" t="str">
            <v>232054</v>
          </cell>
          <cell r="B992" t="str">
            <v>Folha de porta com almofadas comum,  92X210 cm</v>
          </cell>
          <cell r="C992" t="str">
            <v>un</v>
          </cell>
          <cell r="D992" t="str">
            <v>108.79</v>
          </cell>
          <cell r="E992" t="str">
            <v>9.79</v>
          </cell>
          <cell r="F992" t="str">
            <v>118.58</v>
          </cell>
        </row>
        <row r="993">
          <cell r="A993" t="str">
            <v>240000</v>
          </cell>
          <cell r="B993" t="str">
            <v>Esquadrias e elementos em  ferro</v>
          </cell>
        </row>
        <row r="994">
          <cell r="A994" t="str">
            <v>240100</v>
          </cell>
          <cell r="B994" t="str">
            <v>Caixilho em ferro</v>
          </cell>
        </row>
        <row r="995">
          <cell r="A995" t="str">
            <v>240101</v>
          </cell>
          <cell r="B995" t="str">
            <v>Caixilho em ferro fixo sob medida</v>
          </cell>
          <cell r="C995" t="str">
            <v>m2</v>
          </cell>
          <cell r="D995" t="str">
            <v>40.11</v>
          </cell>
          <cell r="E995" t="str">
            <v>12.88</v>
          </cell>
          <cell r="F995" t="str">
            <v>52.99</v>
          </cell>
        </row>
        <row r="996">
          <cell r="A996" t="str">
            <v>240103</v>
          </cell>
          <cell r="B996" t="str">
            <v>Caixilho em ferro basculante sob medida</v>
          </cell>
          <cell r="C996" t="str">
            <v>m2</v>
          </cell>
          <cell r="D996" t="str">
            <v>80.58</v>
          </cell>
          <cell r="E996" t="str">
            <v>12.88</v>
          </cell>
          <cell r="F996" t="str">
            <v>93.46</v>
          </cell>
        </row>
        <row r="997">
          <cell r="A997" t="str">
            <v>240105</v>
          </cell>
          <cell r="B997" t="str">
            <v>Caixilho em ferro maximar sob medida</v>
          </cell>
          <cell r="C997" t="str">
            <v>m2</v>
          </cell>
          <cell r="D997" t="str">
            <v>71.17</v>
          </cell>
          <cell r="E997" t="str">
            <v>12.88</v>
          </cell>
          <cell r="F997" t="str">
            <v>84.05</v>
          </cell>
        </row>
        <row r="998">
          <cell r="A998" t="str">
            <v>240107</v>
          </cell>
          <cell r="B998" t="str">
            <v>Caixilho em ferro de correr sob medida</v>
          </cell>
          <cell r="C998" t="str">
            <v>m2</v>
          </cell>
          <cell r="D998" t="str">
            <v>68.89</v>
          </cell>
          <cell r="E998" t="str">
            <v>12.88</v>
          </cell>
          <cell r="F998" t="str">
            <v>81.77</v>
          </cell>
        </row>
        <row r="999">
          <cell r="A999" t="str">
            <v>240200</v>
          </cell>
          <cell r="B999" t="str">
            <v>Portas, portoes e gradis</v>
          </cell>
        </row>
        <row r="1000">
          <cell r="A1000" t="str">
            <v>240201</v>
          </cell>
          <cell r="B1000" t="str">
            <v>Porta em ferro de abrir sob medida</v>
          </cell>
          <cell r="C1000" t="str">
            <v>m2</v>
          </cell>
          <cell r="D1000" t="str">
            <v>150.42</v>
          </cell>
          <cell r="E1000" t="str">
            <v>19.33</v>
          </cell>
          <cell r="F1000" t="str">
            <v>169.75</v>
          </cell>
        </row>
        <row r="1001">
          <cell r="A1001" t="str">
            <v>240203</v>
          </cell>
          <cell r="B1001" t="str">
            <v>Porta corta fogo P 90 completa com barra ante panico</v>
          </cell>
          <cell r="C1001" t="str">
            <v>m2</v>
          </cell>
          <cell r="D1001" t="str">
            <v>98.37</v>
          </cell>
          <cell r="E1001" t="str">
            <v>15.38</v>
          </cell>
          <cell r="F1001" t="str">
            <v>113.75</v>
          </cell>
        </row>
        <row r="1002">
          <cell r="A1002" t="str">
            <v>240204</v>
          </cell>
          <cell r="B1002" t="str">
            <v>Porta/portao tipo gradil</v>
          </cell>
          <cell r="C1002" t="str">
            <v>m2</v>
          </cell>
          <cell r="D1002" t="str">
            <v>75.14</v>
          </cell>
          <cell r="E1002" t="str">
            <v>19.33</v>
          </cell>
          <cell r="F1002" t="str">
            <v>94.47</v>
          </cell>
        </row>
        <row r="1003">
          <cell r="A1003" t="str">
            <v>240206</v>
          </cell>
          <cell r="B1003" t="str">
            <v>Porta/portao em  chapa cega</v>
          </cell>
          <cell r="C1003" t="str">
            <v>m2</v>
          </cell>
          <cell r="D1003" t="str">
            <v>174.22</v>
          </cell>
          <cell r="E1003" t="str">
            <v>19.33</v>
          </cell>
          <cell r="F1003" t="str">
            <v>193.55</v>
          </cell>
        </row>
        <row r="1004">
          <cell r="A1004" t="str">
            <v>240208</v>
          </cell>
          <cell r="B1004" t="str">
            <v>Porta/portao em  veneziana de ferro</v>
          </cell>
          <cell r="C1004" t="str">
            <v>m2</v>
          </cell>
          <cell r="D1004" t="str">
            <v>112.73</v>
          </cell>
          <cell r="E1004" t="str">
            <v>19.33</v>
          </cell>
          <cell r="F1004" t="str">
            <v>132.06</v>
          </cell>
        </row>
        <row r="1005">
          <cell r="A1005" t="str">
            <v>240212</v>
          </cell>
          <cell r="B1005" t="str">
            <v>Porta de aco de enrolar cega</v>
          </cell>
          <cell r="C1005" t="str">
            <v>m2</v>
          </cell>
          <cell r="D1005" t="str">
            <v>49.02</v>
          </cell>
          <cell r="E1005" t="str">
            <v>6.44</v>
          </cell>
          <cell r="F1005" t="str">
            <v>55.46</v>
          </cell>
        </row>
        <row r="1006">
          <cell r="A1006" t="str">
            <v>240214</v>
          </cell>
          <cell r="B1006" t="str">
            <v>Porta de aco de enrolar vazada</v>
          </cell>
          <cell r="C1006" t="str">
            <v>m2</v>
          </cell>
          <cell r="D1006" t="str">
            <v>58.88</v>
          </cell>
          <cell r="E1006" t="str">
            <v>6.44</v>
          </cell>
          <cell r="F1006" t="str">
            <v>65.32</v>
          </cell>
        </row>
        <row r="1007">
          <cell r="A1007" t="str">
            <v>240216</v>
          </cell>
          <cell r="B1007" t="str">
            <v>Porta de correr pantografica</v>
          </cell>
          <cell r="C1007" t="str">
            <v>m2</v>
          </cell>
          <cell r="D1007" t="str">
            <v>164.54</v>
          </cell>
          <cell r="E1007" t="str">
            <v>16.11</v>
          </cell>
          <cell r="F1007" t="str">
            <v>180.65</v>
          </cell>
        </row>
        <row r="1008">
          <cell r="A1008" t="str">
            <v>240218</v>
          </cell>
          <cell r="B1008" t="str">
            <v>Gradil tipo ORSOMETAL EM ferro galvanizado e pintura eletrostatica</v>
          </cell>
          <cell r="C1008" t="str">
            <v>m2</v>
          </cell>
          <cell r="D1008" t="str">
            <v>37.14</v>
          </cell>
          <cell r="E1008" t="str">
            <v>5.95</v>
          </cell>
          <cell r="F1008" t="str">
            <v>43.09</v>
          </cell>
        </row>
        <row r="1009">
          <cell r="A1009" t="str">
            <v>240220</v>
          </cell>
          <cell r="B1009" t="str">
            <v>Grade de protecao para fachada</v>
          </cell>
          <cell r="C1009" t="str">
            <v>m2</v>
          </cell>
          <cell r="D1009" t="str">
            <v>97.21</v>
          </cell>
          <cell r="E1009" t="str">
            <v>13.06</v>
          </cell>
          <cell r="F1009" t="str">
            <v>110.27</v>
          </cell>
        </row>
        <row r="1010">
          <cell r="A1010" t="str">
            <v>240300</v>
          </cell>
          <cell r="B1010" t="str">
            <v>Elementos em ferro</v>
          </cell>
        </row>
        <row r="1011">
          <cell r="A1011" t="str">
            <v>240302</v>
          </cell>
          <cell r="B1011" t="str">
            <v>Corrimao tubular em ferro</v>
          </cell>
          <cell r="C1011" t="str">
            <v>m</v>
          </cell>
          <cell r="D1011" t="str">
            <v>27.66</v>
          </cell>
          <cell r="E1011" t="str">
            <v>6.44</v>
          </cell>
          <cell r="F1011" t="str">
            <v>34.10</v>
          </cell>
        </row>
        <row r="1012">
          <cell r="A1012" t="str">
            <v>240304</v>
          </cell>
          <cell r="B1012" t="str">
            <v>Corrimao guarda-corpo em ferro</v>
          </cell>
          <cell r="C1012" t="str">
            <v>m</v>
          </cell>
          <cell r="D1012" t="str">
            <v>77.18</v>
          </cell>
          <cell r="E1012" t="str">
            <v>6.44</v>
          </cell>
          <cell r="F1012" t="str">
            <v>83.62</v>
          </cell>
        </row>
        <row r="1013">
          <cell r="A1013" t="str">
            <v>240306</v>
          </cell>
          <cell r="B1013" t="str">
            <v>Escada marinheiro (galvanizada)</v>
          </cell>
          <cell r="C1013" t="str">
            <v>m</v>
          </cell>
          <cell r="D1013" t="str">
            <v>36.36</v>
          </cell>
          <cell r="E1013" t="str">
            <v>5.14</v>
          </cell>
          <cell r="F1013" t="str">
            <v>41.50</v>
          </cell>
        </row>
        <row r="1014">
          <cell r="A1014" t="str">
            <v>240308</v>
          </cell>
          <cell r="B1014" t="str">
            <v>Escada marinheiro com guarda corpo (degrau em  "t")</v>
          </cell>
          <cell r="C1014" t="str">
            <v>m</v>
          </cell>
          <cell r="D1014" t="str">
            <v>105.41</v>
          </cell>
          <cell r="E1014" t="str">
            <v>5.14</v>
          </cell>
          <cell r="F1014" t="str">
            <v>110.55</v>
          </cell>
        </row>
        <row r="1015">
          <cell r="A1015" t="str">
            <v>240310</v>
          </cell>
          <cell r="B1015" t="str">
            <v>Alcapao em  chapa de ferro com porta cadeado</v>
          </cell>
          <cell r="C1015" t="str">
            <v>m2</v>
          </cell>
          <cell r="D1015" t="str">
            <v>80.56</v>
          </cell>
          <cell r="E1015" t="str">
            <v>12.88</v>
          </cell>
          <cell r="F1015" t="str">
            <v>93.44</v>
          </cell>
        </row>
        <row r="1016">
          <cell r="A1016" t="str">
            <v>240314</v>
          </cell>
          <cell r="B1016" t="str">
            <v>Grelha em ferro</v>
          </cell>
          <cell r="C1016" t="str">
            <v>m2</v>
          </cell>
          <cell r="D1016" t="str">
            <v>189.73</v>
          </cell>
          <cell r="E1016" t="str">
            <v>0.79</v>
          </cell>
          <cell r="F1016" t="str">
            <v>190.52</v>
          </cell>
        </row>
        <row r="1017">
          <cell r="A1017" t="str">
            <v>240320</v>
          </cell>
          <cell r="B1017" t="str">
            <v>Tela de protecao em  arame galvanizado</v>
          </cell>
          <cell r="C1017" t="str">
            <v>m2</v>
          </cell>
          <cell r="D1017" t="str">
            <v>18.72</v>
          </cell>
          <cell r="E1017" t="str">
            <v>6.44</v>
          </cell>
          <cell r="F1017" t="str">
            <v>25.16</v>
          </cell>
        </row>
        <row r="1018">
          <cell r="A1018" t="str">
            <v>240322</v>
          </cell>
          <cell r="B1018" t="str">
            <v>Tela mosquiteiro com requadro em perfil de ferro</v>
          </cell>
          <cell r="C1018" t="str">
            <v>m2</v>
          </cell>
          <cell r="D1018" t="str">
            <v>46.25</v>
          </cell>
          <cell r="E1018" t="str">
            <v>6.44</v>
          </cell>
          <cell r="F1018" t="str">
            <v>52.69</v>
          </cell>
        </row>
        <row r="1019">
          <cell r="A1019" t="str">
            <v>242000</v>
          </cell>
          <cell r="B1019" t="str">
            <v>Reparos, conservacoes e complementos</v>
          </cell>
        </row>
        <row r="1020">
          <cell r="A1020" t="str">
            <v>242002</v>
          </cell>
          <cell r="B1020" t="str">
            <v>Recolocacao de esquadrias metalicas</v>
          </cell>
          <cell r="C1020" t="str">
            <v>m2</v>
          </cell>
          <cell r="D1020" t="str">
            <v>0.00</v>
          </cell>
          <cell r="E1020" t="str">
            <v>6.44</v>
          </cell>
          <cell r="F1020" t="str">
            <v>6.44</v>
          </cell>
        </row>
        <row r="1021">
          <cell r="A1021" t="str">
            <v>242004</v>
          </cell>
          <cell r="B1021" t="str">
            <v>Recolocacao de batentes</v>
          </cell>
          <cell r="C1021" t="str">
            <v>m</v>
          </cell>
          <cell r="D1021" t="str">
            <v>0.08</v>
          </cell>
          <cell r="E1021" t="str">
            <v>1.65</v>
          </cell>
          <cell r="F1021" t="str">
            <v>1.73</v>
          </cell>
        </row>
        <row r="1022">
          <cell r="A1022" t="str">
            <v>242006</v>
          </cell>
          <cell r="B1022" t="str">
            <v>Recolocacao de escada marinheiro</v>
          </cell>
          <cell r="C1022" t="str">
            <v>m</v>
          </cell>
          <cell r="D1022" t="str">
            <v>0.00</v>
          </cell>
          <cell r="E1022" t="str">
            <v>5.14</v>
          </cell>
          <cell r="F1022" t="str">
            <v>5.14</v>
          </cell>
        </row>
        <row r="1023">
          <cell r="A1023" t="str">
            <v>242012</v>
          </cell>
          <cell r="B1023" t="str">
            <v>Batente em  chapa dobrada para portas</v>
          </cell>
          <cell r="C1023" t="str">
            <v>m</v>
          </cell>
          <cell r="D1023" t="str">
            <v>6.59</v>
          </cell>
          <cell r="E1023" t="str">
            <v>1.65</v>
          </cell>
          <cell r="F1023" t="str">
            <v>8.24</v>
          </cell>
        </row>
        <row r="1024">
          <cell r="A1024" t="str">
            <v>242020</v>
          </cell>
          <cell r="B1024" t="str">
            <v>Chapa de ferro no. 14, inclusive soldagem</v>
          </cell>
          <cell r="C1024" t="str">
            <v>m2</v>
          </cell>
          <cell r="D1024" t="str">
            <v>20.45</v>
          </cell>
          <cell r="E1024" t="str">
            <v>8.14</v>
          </cell>
          <cell r="F1024" t="str">
            <v>28.59</v>
          </cell>
        </row>
        <row r="1025">
          <cell r="A1025" t="str">
            <v>242022</v>
          </cell>
          <cell r="B1025" t="str">
            <v>Coluna de batente movel para porta de enrolar</v>
          </cell>
          <cell r="C1025" t="str">
            <v>un</v>
          </cell>
          <cell r="D1025" t="str">
            <v>80.05</v>
          </cell>
          <cell r="E1025" t="str">
            <v>7.76</v>
          </cell>
          <cell r="F1025" t="str">
            <v>87.81</v>
          </cell>
        </row>
        <row r="1026">
          <cell r="A1026" t="str">
            <v>242024</v>
          </cell>
          <cell r="B1026" t="str">
            <v>Tela de arame galvanizado no. 10, malha 2"</v>
          </cell>
          <cell r="C1026" t="str">
            <v>m2</v>
          </cell>
          <cell r="D1026" t="str">
            <v>14.66</v>
          </cell>
          <cell r="E1026" t="str">
            <v>4.83</v>
          </cell>
          <cell r="F1026" t="str">
            <v>19.49</v>
          </cell>
        </row>
        <row r="1027">
          <cell r="A1027" t="str">
            <v>242026</v>
          </cell>
          <cell r="B1027" t="str">
            <v>Tubo de ferro galvanizado 1.1/2"</v>
          </cell>
          <cell r="C1027" t="str">
            <v>m</v>
          </cell>
          <cell r="D1027" t="str">
            <v>5.31</v>
          </cell>
          <cell r="E1027" t="str">
            <v>1.28</v>
          </cell>
          <cell r="F1027" t="str">
            <v>6.59</v>
          </cell>
        </row>
        <row r="1028">
          <cell r="A1028" t="str">
            <v>242028</v>
          </cell>
          <cell r="B1028" t="str">
            <v>Ferro trabalhado para reparos em caixilhos</v>
          </cell>
          <cell r="C1028" t="str">
            <v>kg</v>
          </cell>
          <cell r="D1028" t="str">
            <v>4.71</v>
          </cell>
          <cell r="E1028" t="str">
            <v>0.00</v>
          </cell>
          <cell r="F1028" t="str">
            <v>4.71</v>
          </cell>
        </row>
        <row r="1029">
          <cell r="A1029" t="str">
            <v>250000</v>
          </cell>
          <cell r="B1029" t="str">
            <v>Esquadrias e elementos em  aluminio</v>
          </cell>
        </row>
        <row r="1030">
          <cell r="A1030" t="str">
            <v>250100</v>
          </cell>
          <cell r="B1030" t="str">
            <v>Caixilho em aluminio</v>
          </cell>
        </row>
        <row r="1031">
          <cell r="A1031" t="str">
            <v>250102</v>
          </cell>
          <cell r="B1031" t="str">
            <v>caixilho em aluminio fixo sob medida</v>
          </cell>
          <cell r="C1031" t="str">
            <v>m2</v>
          </cell>
          <cell r="D1031" t="str">
            <v>103.76</v>
          </cell>
          <cell r="E1031" t="str">
            <v>9.66</v>
          </cell>
          <cell r="F1031" t="str">
            <v>113.42</v>
          </cell>
        </row>
        <row r="1032">
          <cell r="A1032" t="str">
            <v>250104</v>
          </cell>
          <cell r="B1032" t="str">
            <v>caixilho em aluminio basculante sob medida</v>
          </cell>
          <cell r="C1032" t="str">
            <v>m2</v>
          </cell>
          <cell r="D1032" t="str">
            <v>186.00</v>
          </cell>
          <cell r="E1032" t="str">
            <v>9.66</v>
          </cell>
          <cell r="F1032" t="str">
            <v>195.66</v>
          </cell>
        </row>
        <row r="1033">
          <cell r="A1033" t="str">
            <v>250106</v>
          </cell>
          <cell r="B1033" t="str">
            <v>caixilho em aluminio tipo maximar sob medida</v>
          </cell>
          <cell r="C1033" t="str">
            <v>m2</v>
          </cell>
          <cell r="D1033" t="str">
            <v>153.11</v>
          </cell>
          <cell r="E1033" t="str">
            <v>9.66</v>
          </cell>
          <cell r="F1033" t="str">
            <v>162.77</v>
          </cell>
        </row>
        <row r="1034">
          <cell r="A1034" t="str">
            <v>250108</v>
          </cell>
          <cell r="B1034" t="str">
            <v>caixilho em aluminio de correr sob medida</v>
          </cell>
          <cell r="C1034" t="str">
            <v>m2</v>
          </cell>
          <cell r="D1034" t="str">
            <v>175.63</v>
          </cell>
          <cell r="E1034" t="str">
            <v>9.66</v>
          </cell>
          <cell r="F1034" t="str">
            <v>185.29</v>
          </cell>
        </row>
        <row r="1035">
          <cell r="A1035" t="str">
            <v>250200</v>
          </cell>
          <cell r="B1035" t="str">
            <v>Porta em  aluminio</v>
          </cell>
        </row>
        <row r="1036">
          <cell r="A1036" t="str">
            <v>250202</v>
          </cell>
          <cell r="B1036" t="str">
            <v>Porta em entrada tipo abrir em  aluminio sob medida</v>
          </cell>
          <cell r="C1036" t="str">
            <v>m2</v>
          </cell>
          <cell r="D1036" t="str">
            <v>225.33</v>
          </cell>
          <cell r="E1036" t="str">
            <v>14.80</v>
          </cell>
          <cell r="F1036" t="str">
            <v>240.13</v>
          </cell>
        </row>
        <row r="1037">
          <cell r="A1037" t="str">
            <v>250204</v>
          </cell>
          <cell r="B1037" t="str">
            <v>Porta em entrada tipo correr em  aluminio</v>
          </cell>
          <cell r="C1037" t="str">
            <v>m2</v>
          </cell>
          <cell r="D1037" t="str">
            <v>221.03</v>
          </cell>
          <cell r="E1037" t="str">
            <v>14.80</v>
          </cell>
          <cell r="F1037" t="str">
            <v>235.83</v>
          </cell>
        </row>
        <row r="1038">
          <cell r="A1038" t="str">
            <v>260000</v>
          </cell>
          <cell r="B1038" t="str">
            <v>Esquadrias e elementos em  vidro</v>
          </cell>
        </row>
        <row r="1039">
          <cell r="A1039" t="str">
            <v>260100</v>
          </cell>
          <cell r="B1039" t="str">
            <v>Vidro comum</v>
          </cell>
        </row>
        <row r="1040">
          <cell r="A1040" t="str">
            <v>260102</v>
          </cell>
          <cell r="B1040" t="str">
            <v>Vidro liso transparente duplo  3 mm</v>
          </cell>
          <cell r="C1040" t="str">
            <v>m2</v>
          </cell>
          <cell r="D1040" t="str">
            <v>14.00</v>
          </cell>
          <cell r="E1040" t="str">
            <v>0.00</v>
          </cell>
          <cell r="F1040" t="str">
            <v>14.00</v>
          </cell>
        </row>
        <row r="1041">
          <cell r="A1041" t="str">
            <v>260104</v>
          </cell>
          <cell r="B1041" t="str">
            <v>Vidro liso transparente triplo  4 mm</v>
          </cell>
          <cell r="C1041" t="str">
            <v>m2</v>
          </cell>
          <cell r="D1041" t="str">
            <v>20.61</v>
          </cell>
          <cell r="E1041" t="str">
            <v>0.00</v>
          </cell>
          <cell r="F1041" t="str">
            <v>20.61</v>
          </cell>
        </row>
        <row r="1042">
          <cell r="A1042" t="str">
            <v>260106</v>
          </cell>
          <cell r="B1042" t="str">
            <v>Vidro liso transparente triplo  5 mm</v>
          </cell>
          <cell r="C1042" t="str">
            <v>m2</v>
          </cell>
          <cell r="D1042" t="str">
            <v>27.00</v>
          </cell>
          <cell r="E1042" t="str">
            <v>0.00</v>
          </cell>
          <cell r="F1042" t="str">
            <v>27.00</v>
          </cell>
        </row>
        <row r="1043">
          <cell r="A1043" t="str">
            <v>260108</v>
          </cell>
          <cell r="B1043" t="str">
            <v>Vidro liso transparente triplo  6 mm</v>
          </cell>
          <cell r="C1043" t="str">
            <v>m2</v>
          </cell>
          <cell r="D1043" t="str">
            <v>29.00</v>
          </cell>
          <cell r="E1043" t="str">
            <v>0.00</v>
          </cell>
          <cell r="F1043" t="str">
            <v>29.00</v>
          </cell>
        </row>
        <row r="1044">
          <cell r="A1044" t="str">
            <v>260112</v>
          </cell>
          <cell r="B1044" t="str">
            <v>Vidro liso laminado incolor  6 mm</v>
          </cell>
          <cell r="C1044" t="str">
            <v>m2</v>
          </cell>
          <cell r="D1044" t="str">
            <v>111.00</v>
          </cell>
          <cell r="E1044" t="str">
            <v>0.00</v>
          </cell>
          <cell r="F1044" t="str">
            <v>111.00</v>
          </cell>
        </row>
        <row r="1045">
          <cell r="A1045" t="str">
            <v>260114</v>
          </cell>
          <cell r="B1045" t="str">
            <v>Vidro liso laminado colorido  6 mm</v>
          </cell>
          <cell r="C1045" t="str">
            <v>m2</v>
          </cell>
          <cell r="D1045" t="str">
            <v>146.00</v>
          </cell>
          <cell r="E1045" t="str">
            <v>0.00</v>
          </cell>
          <cell r="F1045" t="str">
            <v>146.00</v>
          </cell>
        </row>
        <row r="1046">
          <cell r="A1046" t="str">
            <v>260116</v>
          </cell>
          <cell r="B1046" t="str">
            <v>Vidro liso laminado leitoso  6 mm</v>
          </cell>
          <cell r="C1046" t="str">
            <v>m2</v>
          </cell>
          <cell r="D1046" t="str">
            <v>146.00</v>
          </cell>
          <cell r="E1046" t="str">
            <v>0.00</v>
          </cell>
          <cell r="F1046" t="str">
            <v>146.00</v>
          </cell>
        </row>
        <row r="1047">
          <cell r="A1047" t="str">
            <v>260122</v>
          </cell>
          <cell r="B1047" t="str">
            <v>Vidro fantasia 4 mm</v>
          </cell>
          <cell r="C1047" t="str">
            <v>m2</v>
          </cell>
          <cell r="D1047" t="str">
            <v>10.00</v>
          </cell>
          <cell r="E1047" t="str">
            <v>0.00</v>
          </cell>
          <cell r="F1047" t="str">
            <v>10.00</v>
          </cell>
        </row>
        <row r="1048">
          <cell r="A1048" t="str">
            <v>260126</v>
          </cell>
          <cell r="B1048" t="str">
            <v>Vidro aramado  6/7 mm</v>
          </cell>
          <cell r="C1048" t="str">
            <v>m2</v>
          </cell>
          <cell r="D1048" t="str">
            <v>56.00</v>
          </cell>
          <cell r="E1048" t="str">
            <v>0.00</v>
          </cell>
          <cell r="F1048" t="str">
            <v>56.00</v>
          </cell>
        </row>
        <row r="1049">
          <cell r="A1049" t="str">
            <v>260200</v>
          </cell>
          <cell r="B1049" t="str">
            <v>Vidros temperados</v>
          </cell>
        </row>
        <row r="1050">
          <cell r="A1050" t="str">
            <v>260202</v>
          </cell>
          <cell r="B1050" t="str">
            <v>Vidro temperado incolor 6 mm</v>
          </cell>
          <cell r="C1050" t="str">
            <v>m2</v>
          </cell>
          <cell r="D1050" t="str">
            <v>66.00</v>
          </cell>
          <cell r="E1050" t="str">
            <v>0.00</v>
          </cell>
          <cell r="F1050" t="str">
            <v>66.00</v>
          </cell>
        </row>
        <row r="1051">
          <cell r="A1051" t="str">
            <v>260204</v>
          </cell>
          <cell r="B1051" t="str">
            <v>Vidro temperado incolor  8 mm</v>
          </cell>
          <cell r="C1051" t="str">
            <v>m2</v>
          </cell>
          <cell r="D1051" t="str">
            <v>89.00</v>
          </cell>
          <cell r="E1051" t="str">
            <v>0.00</v>
          </cell>
          <cell r="F1051" t="str">
            <v>89.00</v>
          </cell>
        </row>
        <row r="1052">
          <cell r="A1052" t="str">
            <v>260206</v>
          </cell>
          <cell r="B1052" t="str">
            <v>Vidro temperado incolor  10 mm</v>
          </cell>
          <cell r="C1052" t="str">
            <v>m2</v>
          </cell>
          <cell r="D1052" t="str">
            <v>119.00</v>
          </cell>
          <cell r="E1052" t="str">
            <v>0.00</v>
          </cell>
          <cell r="F1052" t="str">
            <v>119.00</v>
          </cell>
        </row>
        <row r="1053">
          <cell r="A1053" t="str">
            <v>260212</v>
          </cell>
          <cell r="B1053" t="str">
            <v>Vidro temperado color glass  6 mm</v>
          </cell>
          <cell r="C1053" t="str">
            <v>m2</v>
          </cell>
          <cell r="D1053" t="str">
            <v>75.00</v>
          </cell>
          <cell r="E1053" t="str">
            <v>0.00</v>
          </cell>
          <cell r="F1053" t="str">
            <v>75.00</v>
          </cell>
        </row>
        <row r="1054">
          <cell r="A1054" t="str">
            <v>260214</v>
          </cell>
          <cell r="B1054" t="str">
            <v>Vidro temperado color glass  8 mm</v>
          </cell>
          <cell r="C1054" t="str">
            <v>m2</v>
          </cell>
          <cell r="D1054" t="str">
            <v>116.00</v>
          </cell>
          <cell r="E1054" t="str">
            <v>0.00</v>
          </cell>
          <cell r="F1054" t="str">
            <v>116.00</v>
          </cell>
        </row>
        <row r="1055">
          <cell r="A1055" t="str">
            <v>260216</v>
          </cell>
          <cell r="B1055" t="str">
            <v>Vidro temperado color glass  10 mm</v>
          </cell>
          <cell r="C1055" t="str">
            <v>m2</v>
          </cell>
          <cell r="D1055" t="str">
            <v>143.00</v>
          </cell>
          <cell r="E1055" t="str">
            <v>0.00</v>
          </cell>
          <cell r="F1055" t="str">
            <v>143.00</v>
          </cell>
        </row>
        <row r="1056">
          <cell r="A1056" t="str">
            <v>260300</v>
          </cell>
          <cell r="B1056" t="str">
            <v>Vidro organico</v>
          </cell>
        </row>
        <row r="1057">
          <cell r="A1057" t="str">
            <v>260302</v>
          </cell>
          <cell r="B1057" t="str">
            <v>Vidro organico em FIBER-GLASS 3 mm</v>
          </cell>
          <cell r="C1057" t="str">
            <v>m2</v>
          </cell>
          <cell r="D1057" t="str">
            <v>131.22</v>
          </cell>
          <cell r="E1057" t="str">
            <v>0.00</v>
          </cell>
          <cell r="F1057" t="str">
            <v>131.22</v>
          </cell>
        </row>
        <row r="1058">
          <cell r="A1058" t="str">
            <v>260304</v>
          </cell>
          <cell r="B1058" t="str">
            <v>Vidro organico em FIBER-GLASS 5 mm</v>
          </cell>
          <cell r="C1058" t="str">
            <v>m2</v>
          </cell>
          <cell r="D1058" t="str">
            <v>176.31</v>
          </cell>
          <cell r="E1058" t="str">
            <v>0.00</v>
          </cell>
          <cell r="F1058" t="str">
            <v>176.31</v>
          </cell>
        </row>
        <row r="1059">
          <cell r="A1059" t="str">
            <v>260400</v>
          </cell>
          <cell r="B1059" t="str">
            <v>Espelhos</v>
          </cell>
        </row>
        <row r="1060">
          <cell r="A1060" t="str">
            <v>260402</v>
          </cell>
          <cell r="B1060" t="str">
            <v>Espelho comum 3 mm</v>
          </cell>
          <cell r="C1060" t="str">
            <v>m2</v>
          </cell>
          <cell r="D1060" t="str">
            <v>54.61</v>
          </cell>
          <cell r="E1060" t="str">
            <v>10.85</v>
          </cell>
          <cell r="F1060" t="str">
            <v>65.46</v>
          </cell>
        </row>
        <row r="1061">
          <cell r="A1061" t="str">
            <v>262000</v>
          </cell>
          <cell r="B1061" t="str">
            <v>Reparos, conservacoes e complementos</v>
          </cell>
        </row>
        <row r="1062">
          <cell r="A1062" t="str">
            <v>262002</v>
          </cell>
          <cell r="B1062" t="str">
            <v>Recolocacao de vidro inclusive emassamento ou recolocacao de baguetes</v>
          </cell>
          <cell r="C1062" t="str">
            <v>m2</v>
          </cell>
          <cell r="D1062" t="str">
            <v>2.06</v>
          </cell>
          <cell r="E1062" t="str">
            <v>7.41</v>
          </cell>
          <cell r="F1062" t="str">
            <v>9.47</v>
          </cell>
        </row>
        <row r="1063">
          <cell r="A1063" t="str">
            <v>280000</v>
          </cell>
          <cell r="B1063" t="str">
            <v>Ferragem complementar para esquadrias</v>
          </cell>
        </row>
        <row r="1064">
          <cell r="A1064" t="str">
            <v>280100</v>
          </cell>
          <cell r="B1064" t="str">
            <v>Ferragem para porta</v>
          </cell>
        </row>
        <row r="1065">
          <cell r="A1065" t="str">
            <v>280102</v>
          </cell>
          <cell r="B1065" t="str">
            <v>Ferragem completa para porta externa com 1 folha</v>
          </cell>
          <cell r="C1065" t="str">
            <v>cj</v>
          </cell>
          <cell r="D1065" t="str">
            <v>20.79</v>
          </cell>
          <cell r="E1065" t="str">
            <v>9.79</v>
          </cell>
          <cell r="F1065" t="str">
            <v>30.58</v>
          </cell>
        </row>
        <row r="1066">
          <cell r="A1066" t="str">
            <v>280103</v>
          </cell>
          <cell r="B1066" t="str">
            <v>Ferragem completa para porta externa com 2 folhas</v>
          </cell>
          <cell r="C1066" t="str">
            <v>cj</v>
          </cell>
          <cell r="D1066" t="str">
            <v>47.61</v>
          </cell>
          <cell r="E1066" t="str">
            <v>13.06</v>
          </cell>
          <cell r="F1066" t="str">
            <v>60.67</v>
          </cell>
        </row>
        <row r="1067">
          <cell r="A1067" t="str">
            <v>280104</v>
          </cell>
          <cell r="B1067" t="str">
            <v>Ferragem completa para porta interna com 1 folha</v>
          </cell>
          <cell r="C1067" t="str">
            <v>cj</v>
          </cell>
          <cell r="D1067" t="str">
            <v>24.10</v>
          </cell>
          <cell r="E1067" t="str">
            <v>9.79</v>
          </cell>
          <cell r="F1067" t="str">
            <v>33.89</v>
          </cell>
        </row>
        <row r="1068">
          <cell r="A1068" t="str">
            <v>280105</v>
          </cell>
          <cell r="B1068" t="str">
            <v>Ferragem completa para porta interna com 2 folha</v>
          </cell>
          <cell r="C1068" t="str">
            <v>cj</v>
          </cell>
          <cell r="D1068" t="str">
            <v>47.86</v>
          </cell>
          <cell r="E1068" t="str">
            <v>13.06</v>
          </cell>
          <cell r="F1068" t="str">
            <v>60.92</v>
          </cell>
        </row>
        <row r="1069">
          <cell r="A1069" t="str">
            <v>280107</v>
          </cell>
          <cell r="B1069" t="str">
            <v>Ferragem completa para porta de box de WC tipo livre/ocupado</v>
          </cell>
          <cell r="C1069" t="str">
            <v>cj</v>
          </cell>
          <cell r="D1069" t="str">
            <v>12.86</v>
          </cell>
          <cell r="E1069" t="str">
            <v>9.79</v>
          </cell>
          <cell r="F1069" t="str">
            <v>22.65</v>
          </cell>
        </row>
        <row r="1070">
          <cell r="A1070" t="str">
            <v>280108</v>
          </cell>
          <cell r="B1070" t="str">
            <v>Ferragem adicional para porta vao simples em  divisoria</v>
          </cell>
          <cell r="C1070" t="str">
            <v>cj</v>
          </cell>
          <cell r="D1070" t="str">
            <v>60.30</v>
          </cell>
          <cell r="E1070" t="str">
            <v>0.00</v>
          </cell>
          <cell r="F1070" t="str">
            <v>60.30</v>
          </cell>
        </row>
        <row r="1071">
          <cell r="A1071" t="str">
            <v>280109</v>
          </cell>
          <cell r="B1071" t="str">
            <v>Ferragem adicional para porta vao duplo em  divisoria</v>
          </cell>
          <cell r="C1071" t="str">
            <v>cj</v>
          </cell>
          <cell r="D1071" t="str">
            <v>115.59</v>
          </cell>
          <cell r="E1071" t="str">
            <v>0.00</v>
          </cell>
          <cell r="F1071" t="str">
            <v>115.59</v>
          </cell>
        </row>
        <row r="1072">
          <cell r="A1072" t="str">
            <v>280120</v>
          </cell>
          <cell r="B1072" t="str">
            <v>Amortecedor adaptado a porta</v>
          </cell>
          <cell r="C1072" t="str">
            <v>un</v>
          </cell>
          <cell r="D1072" t="str">
            <v>50.97</v>
          </cell>
          <cell r="E1072" t="str">
            <v>2.58</v>
          </cell>
          <cell r="F1072" t="str">
            <v>53.55</v>
          </cell>
        </row>
        <row r="1073">
          <cell r="A1073" t="str">
            <v>280122</v>
          </cell>
          <cell r="B1073" t="str">
            <v>Fecho de seguranca para porta</v>
          </cell>
          <cell r="C1073" t="str">
            <v>un</v>
          </cell>
          <cell r="D1073" t="str">
            <v>4.61</v>
          </cell>
          <cell r="E1073" t="str">
            <v>1.94</v>
          </cell>
          <cell r="F1073" t="str">
            <v>6.55</v>
          </cell>
        </row>
        <row r="1074">
          <cell r="A1074" t="str">
            <v>280125</v>
          </cell>
          <cell r="B1074" t="str">
            <v>Visor tipo olho magico</v>
          </cell>
          <cell r="C1074" t="str">
            <v>un</v>
          </cell>
          <cell r="D1074" t="str">
            <v>3.25</v>
          </cell>
          <cell r="E1074" t="str">
            <v>1.94</v>
          </cell>
          <cell r="F1074" t="str">
            <v>5.19</v>
          </cell>
        </row>
        <row r="1075">
          <cell r="A1075" t="str">
            <v>280126</v>
          </cell>
          <cell r="B1075" t="str">
            <v>Prendedor para porta 60x20 mm - peso minimo 135 gr</v>
          </cell>
          <cell r="C1075" t="str">
            <v>un</v>
          </cell>
          <cell r="D1075" t="str">
            <v>5.86</v>
          </cell>
          <cell r="E1075" t="str">
            <v>1.94</v>
          </cell>
          <cell r="F1075" t="str">
            <v>7.80</v>
          </cell>
        </row>
        <row r="1076">
          <cell r="A1076" t="str">
            <v>280500</v>
          </cell>
          <cell r="B1076" t="str">
            <v>Cadeado</v>
          </cell>
        </row>
        <row r="1077">
          <cell r="A1077" t="str">
            <v>280502</v>
          </cell>
          <cell r="B1077" t="str">
            <v>Cadeado de latao c/cilindro - trava dupla - 25mm</v>
          </cell>
          <cell r="C1077" t="str">
            <v>un</v>
          </cell>
          <cell r="D1077" t="str">
            <v>2.91</v>
          </cell>
          <cell r="E1077" t="str">
            <v>0.00</v>
          </cell>
          <cell r="F1077" t="str">
            <v>2.91</v>
          </cell>
        </row>
        <row r="1078">
          <cell r="A1078" t="str">
            <v>280504</v>
          </cell>
          <cell r="B1078" t="str">
            <v>Cadeado de latao c/cilindro - trava dupla - 35mm</v>
          </cell>
          <cell r="C1078" t="str">
            <v>un</v>
          </cell>
          <cell r="D1078" t="str">
            <v>5.82</v>
          </cell>
          <cell r="E1078" t="str">
            <v>0.00</v>
          </cell>
          <cell r="F1078" t="str">
            <v>5.82</v>
          </cell>
        </row>
        <row r="1079">
          <cell r="A1079" t="str">
            <v>280506</v>
          </cell>
          <cell r="B1079" t="str">
            <v>Cadeado de latao c/cilindro - trava dupla - 50mm</v>
          </cell>
          <cell r="C1079" t="str">
            <v>un</v>
          </cell>
          <cell r="D1079" t="str">
            <v>8.73</v>
          </cell>
          <cell r="E1079" t="str">
            <v>0.00</v>
          </cell>
          <cell r="F1079" t="str">
            <v>8.73</v>
          </cell>
        </row>
        <row r="1080">
          <cell r="A1080" t="str">
            <v>282000</v>
          </cell>
          <cell r="B1080" t="str">
            <v>Reparos, conservacoes e complementos</v>
          </cell>
        </row>
        <row r="1081">
          <cell r="A1081" t="str">
            <v>282002</v>
          </cell>
          <cell r="B1081" t="str">
            <v>Recolocacao de fechaduras de embutir</v>
          </cell>
          <cell r="C1081" t="str">
            <v>un</v>
          </cell>
          <cell r="D1081" t="str">
            <v>0.00</v>
          </cell>
          <cell r="E1081" t="str">
            <v>10.35</v>
          </cell>
          <cell r="F1081" t="str">
            <v>10.35</v>
          </cell>
        </row>
        <row r="1082">
          <cell r="A1082" t="str">
            <v>282004</v>
          </cell>
          <cell r="B1082" t="str">
            <v>Recolocacao de fechaduras e fechos de sobrepor</v>
          </cell>
          <cell r="C1082" t="str">
            <v>un</v>
          </cell>
          <cell r="D1082" t="str">
            <v>0.00</v>
          </cell>
          <cell r="E1082" t="str">
            <v>8.40</v>
          </cell>
          <cell r="F1082" t="str">
            <v>8.40</v>
          </cell>
        </row>
        <row r="1083">
          <cell r="A1083" t="str">
            <v>282006</v>
          </cell>
          <cell r="B1083" t="str">
            <v>Recolocacao de dobradicas</v>
          </cell>
          <cell r="C1083" t="str">
            <v>un</v>
          </cell>
          <cell r="D1083" t="str">
            <v>0.00</v>
          </cell>
          <cell r="E1083" t="str">
            <v>1.08</v>
          </cell>
          <cell r="F1083" t="str">
            <v>1.08</v>
          </cell>
        </row>
        <row r="1084">
          <cell r="A1084" t="str">
            <v>282008</v>
          </cell>
          <cell r="B1084" t="str">
            <v>Recolocacao de braco de alavanca</v>
          </cell>
          <cell r="C1084" t="str">
            <v>m</v>
          </cell>
          <cell r="D1084" t="str">
            <v>0.00</v>
          </cell>
          <cell r="E1084" t="str">
            <v>4.65</v>
          </cell>
          <cell r="F1084" t="str">
            <v>4.65</v>
          </cell>
        </row>
        <row r="1085">
          <cell r="A1085" t="str">
            <v>282010</v>
          </cell>
          <cell r="B1085" t="str">
            <v>Recolocacao de alavanca</v>
          </cell>
          <cell r="C1085" t="str">
            <v>un</v>
          </cell>
          <cell r="D1085" t="str">
            <v>0.00</v>
          </cell>
          <cell r="E1085" t="str">
            <v>4.25</v>
          </cell>
          <cell r="F1085" t="str">
            <v>4.25</v>
          </cell>
        </row>
        <row r="1086">
          <cell r="A1086" t="str">
            <v>282012</v>
          </cell>
          <cell r="B1086" t="str">
            <v>Fecho tipo unho de embutir de 10 cm</v>
          </cell>
          <cell r="C1086" t="str">
            <v>un</v>
          </cell>
          <cell r="D1086" t="str">
            <v>8.22</v>
          </cell>
          <cell r="E1086" t="str">
            <v>1.94</v>
          </cell>
          <cell r="F1086" t="str">
            <v>10.16</v>
          </cell>
        </row>
        <row r="1087">
          <cell r="A1087" t="str">
            <v>282014</v>
          </cell>
          <cell r="B1087" t="str">
            <v>Fecho tipo unho de embutir de 22 cm</v>
          </cell>
          <cell r="C1087" t="str">
            <v>un</v>
          </cell>
          <cell r="D1087" t="str">
            <v>9.46</v>
          </cell>
          <cell r="E1087" t="str">
            <v>1.94</v>
          </cell>
          <cell r="F1087" t="str">
            <v>11.40</v>
          </cell>
        </row>
        <row r="1088">
          <cell r="A1088" t="str">
            <v>282016</v>
          </cell>
          <cell r="B1088" t="str">
            <v>Fecho tipo unho de embutir de 40 cm</v>
          </cell>
          <cell r="C1088" t="str">
            <v>un</v>
          </cell>
          <cell r="D1088" t="str">
            <v>13.17</v>
          </cell>
          <cell r="E1088" t="str">
            <v>1.94</v>
          </cell>
          <cell r="F1088" t="str">
            <v>15.11</v>
          </cell>
        </row>
        <row r="1089">
          <cell r="A1089" t="str">
            <v>282018</v>
          </cell>
          <cell r="B1089" t="str">
            <v>Fecho de embutir de alavanca de 22 cm</v>
          </cell>
          <cell r="C1089" t="str">
            <v>un</v>
          </cell>
          <cell r="D1089" t="str">
            <v>8.97</v>
          </cell>
          <cell r="E1089" t="str">
            <v>2.58</v>
          </cell>
          <cell r="F1089" t="str">
            <v>11.55</v>
          </cell>
        </row>
        <row r="1090">
          <cell r="A1090" t="str">
            <v>282020</v>
          </cell>
          <cell r="B1090" t="str">
            <v>Fecho de embutir de alavanca de 40 cm</v>
          </cell>
          <cell r="C1090" t="str">
            <v>un</v>
          </cell>
          <cell r="D1090" t="str">
            <v>16.32</v>
          </cell>
          <cell r="E1090" t="str">
            <v>2.58</v>
          </cell>
          <cell r="F1090" t="str">
            <v>18.90</v>
          </cell>
        </row>
        <row r="1091">
          <cell r="A1091" t="str">
            <v>282024</v>
          </cell>
          <cell r="B1091" t="str">
            <v>Macaneta retangular/oval</v>
          </cell>
          <cell r="C1091" t="str">
            <v>par</v>
          </cell>
          <cell r="D1091" t="str">
            <v>5.89</v>
          </cell>
          <cell r="E1091" t="str">
            <v>2.27</v>
          </cell>
          <cell r="F1091" t="str">
            <v>8.16</v>
          </cell>
        </row>
        <row r="1092">
          <cell r="A1092" t="str">
            <v>282032</v>
          </cell>
          <cell r="B1092" t="str">
            <v>Cremona completo</v>
          </cell>
          <cell r="C1092" t="str">
            <v>cj</v>
          </cell>
          <cell r="D1092" t="str">
            <v>8.66</v>
          </cell>
          <cell r="E1092" t="str">
            <v>2.58</v>
          </cell>
          <cell r="F1092" t="str">
            <v>11.24</v>
          </cell>
        </row>
        <row r="1093">
          <cell r="A1093" t="str">
            <v>282038</v>
          </cell>
          <cell r="B1093" t="str">
            <v>Vareta para cremona</v>
          </cell>
          <cell r="C1093" t="str">
            <v>m</v>
          </cell>
          <cell r="D1093" t="str">
            <v>7.78</v>
          </cell>
          <cell r="E1093" t="str">
            <v>2.58</v>
          </cell>
          <cell r="F1093" t="str">
            <v>10.36</v>
          </cell>
        </row>
        <row r="1094">
          <cell r="A1094" t="str">
            <v>282042</v>
          </cell>
          <cell r="B1094" t="str">
            <v>Dobradica de 3.1/2" x 3" cromado</v>
          </cell>
          <cell r="C1094" t="str">
            <v>un</v>
          </cell>
          <cell r="D1094" t="str">
            <v>1.38</v>
          </cell>
          <cell r="E1094" t="str">
            <v>1.08</v>
          </cell>
          <cell r="F1094" t="str">
            <v>2.46</v>
          </cell>
        </row>
        <row r="1095">
          <cell r="A1095" t="str">
            <v>282052</v>
          </cell>
          <cell r="B1095" t="str">
            <v>Borboleta para janelas</v>
          </cell>
          <cell r="C1095" t="str">
            <v>par</v>
          </cell>
          <cell r="D1095" t="str">
            <v>2.76</v>
          </cell>
          <cell r="E1095" t="str">
            <v>1.63</v>
          </cell>
          <cell r="F1095" t="str">
            <v>4.39</v>
          </cell>
        </row>
        <row r="1096">
          <cell r="A1096" t="str">
            <v>282062</v>
          </cell>
          <cell r="B1096" t="str">
            <v>Espelhos para fechaduras</v>
          </cell>
          <cell r="C1096" t="str">
            <v>par</v>
          </cell>
          <cell r="D1096" t="str">
            <v>2.93</v>
          </cell>
          <cell r="E1096" t="str">
            <v>1.63</v>
          </cell>
          <cell r="F1096" t="str">
            <v>4.56</v>
          </cell>
        </row>
        <row r="1097">
          <cell r="A1097" t="str">
            <v>282064</v>
          </cell>
          <cell r="B1097" t="str">
            <v>Roseta em  latao cromado</v>
          </cell>
          <cell r="C1097" t="str">
            <v>par</v>
          </cell>
          <cell r="D1097" t="str">
            <v>1.88</v>
          </cell>
          <cell r="E1097" t="str">
            <v>0.59</v>
          </cell>
          <cell r="F1097" t="str">
            <v>2.47</v>
          </cell>
        </row>
        <row r="1098">
          <cell r="A1098" t="str">
            <v>282066</v>
          </cell>
          <cell r="B1098" t="str">
            <v>Puxador de engate em  latao cromado para caixilho de correr</v>
          </cell>
          <cell r="C1098" t="str">
            <v>un</v>
          </cell>
          <cell r="D1098" t="str">
            <v>5.66</v>
          </cell>
          <cell r="E1098" t="str">
            <v>0.77</v>
          </cell>
          <cell r="F1098" t="str">
            <v>6.43</v>
          </cell>
        </row>
        <row r="1099">
          <cell r="A1099" t="str">
            <v>282068</v>
          </cell>
          <cell r="B1099" t="str">
            <v>Puxador de engate de aluminio tipo bico de papagaio</v>
          </cell>
          <cell r="C1099" t="str">
            <v>un</v>
          </cell>
          <cell r="D1099" t="str">
            <v>2.10</v>
          </cell>
          <cell r="E1099" t="str">
            <v>0.77</v>
          </cell>
          <cell r="F1099" t="str">
            <v>2.87</v>
          </cell>
        </row>
        <row r="1100">
          <cell r="A1100" t="str">
            <v>290000</v>
          </cell>
          <cell r="B1100" t="str">
            <v>Insertes metalicos</v>
          </cell>
        </row>
        <row r="1101">
          <cell r="A1101" t="str">
            <v>290100</v>
          </cell>
          <cell r="B1101" t="str">
            <v>Cantoneira</v>
          </cell>
        </row>
        <row r="1102">
          <cell r="A1102" t="str">
            <v>290102</v>
          </cell>
          <cell r="B1102" t="str">
            <v>Cantoneira em  aluminio perfil sextavado tipo NEO REX</v>
          </cell>
          <cell r="C1102" t="str">
            <v>m</v>
          </cell>
          <cell r="D1102" t="str">
            <v>0.80</v>
          </cell>
          <cell r="E1102" t="str">
            <v>5.18</v>
          </cell>
          <cell r="F1102" t="str">
            <v>5.98</v>
          </cell>
        </row>
        <row r="1103">
          <cell r="A1103" t="str">
            <v>290104</v>
          </cell>
          <cell r="B1103" t="str">
            <v>Cantoneira em  aluminio perfil y tipo NEO REX</v>
          </cell>
          <cell r="C1103" t="str">
            <v>m</v>
          </cell>
          <cell r="D1103" t="str">
            <v>1.10</v>
          </cell>
          <cell r="E1103" t="str">
            <v>4.56</v>
          </cell>
          <cell r="F1103" t="str">
            <v>5.66</v>
          </cell>
        </row>
        <row r="1104">
          <cell r="A1104" t="str">
            <v>290120</v>
          </cell>
          <cell r="B1104" t="str">
            <v>Cantoneira em  ferro</v>
          </cell>
          <cell r="C1104" t="str">
            <v>kg</v>
          </cell>
          <cell r="D1104" t="str">
            <v>1.00</v>
          </cell>
          <cell r="E1104" t="str">
            <v>2.27</v>
          </cell>
          <cell r="F1104" t="str">
            <v>3.27</v>
          </cell>
        </row>
        <row r="1105">
          <cell r="A1105" t="str">
            <v>290200</v>
          </cell>
          <cell r="B1105" t="str">
            <v>Perfil</v>
          </cell>
        </row>
        <row r="1106">
          <cell r="A1106" t="str">
            <v>290202</v>
          </cell>
          <cell r="B1106" t="str">
            <v>Perfil em  aluminio para rodape</v>
          </cell>
          <cell r="C1106" t="str">
            <v>m</v>
          </cell>
          <cell r="D1106" t="str">
            <v>2.43</v>
          </cell>
          <cell r="E1106" t="str">
            <v>1.94</v>
          </cell>
          <cell r="F1106" t="str">
            <v>4.37</v>
          </cell>
        </row>
        <row r="1107">
          <cell r="A1107" t="str">
            <v>290204</v>
          </cell>
          <cell r="B1107" t="str">
            <v>Perfil em  aluminio para arremate de juntas</v>
          </cell>
          <cell r="C1107" t="str">
            <v>m</v>
          </cell>
          <cell r="D1107" t="str">
            <v>15.23</v>
          </cell>
          <cell r="E1107" t="str">
            <v>1.10</v>
          </cell>
          <cell r="F1107" t="str">
            <v>16.33</v>
          </cell>
        </row>
        <row r="1108">
          <cell r="A1108" t="str">
            <v>290206</v>
          </cell>
          <cell r="B1108" t="str">
            <v>Perfil em  aluminio de 1"x1"x1/8"</v>
          </cell>
          <cell r="C1108" t="str">
            <v>m</v>
          </cell>
          <cell r="D1108" t="str">
            <v>1.86</v>
          </cell>
          <cell r="E1108" t="str">
            <v>4.56</v>
          </cell>
          <cell r="F1108" t="str">
            <v>6.42</v>
          </cell>
        </row>
        <row r="1109">
          <cell r="A1109" t="str">
            <v>292000</v>
          </cell>
          <cell r="B1109" t="str">
            <v>Reparos, conservacoes e complementos</v>
          </cell>
        </row>
        <row r="1110">
          <cell r="A1110" t="str">
            <v>292002</v>
          </cell>
          <cell r="B1110" t="str">
            <v>Recolocacao de cantoneira metalica</v>
          </cell>
          <cell r="C1110" t="str">
            <v>m</v>
          </cell>
          <cell r="D1110" t="str">
            <v>0.00</v>
          </cell>
          <cell r="E1110" t="str">
            <v>3.86</v>
          </cell>
          <cell r="F1110" t="str">
            <v>3.86</v>
          </cell>
        </row>
        <row r="1111">
          <cell r="A1111" t="str">
            <v>320000</v>
          </cell>
          <cell r="B1111" t="str">
            <v>Impermeabilizacao, protecao e juntas</v>
          </cell>
        </row>
        <row r="1112">
          <cell r="A1112" t="str">
            <v>320100</v>
          </cell>
          <cell r="B1112" t="str">
            <v>Impermeabilizacoes rigida</v>
          </cell>
        </row>
        <row r="1113">
          <cell r="A1113" t="str">
            <v>320102</v>
          </cell>
          <cell r="B1113" t="str">
            <v>Argamassa impermeabilizante com cimento/areia/hidrofugo</v>
          </cell>
          <cell r="C1113" t="str">
            <v>m3</v>
          </cell>
          <cell r="D1113" t="str">
            <v>81.66</v>
          </cell>
          <cell r="E1113" t="str">
            <v>79.45</v>
          </cell>
          <cell r="F1113" t="str">
            <v>161.11</v>
          </cell>
        </row>
        <row r="1114">
          <cell r="A1114" t="str">
            <v>320200</v>
          </cell>
          <cell r="B1114" t="str">
            <v>Aditivos e impermeabilizantes para concretos e argamassas</v>
          </cell>
        </row>
        <row r="1115">
          <cell r="A1115" t="str">
            <v>320204</v>
          </cell>
          <cell r="B1115" t="str">
            <v>Endurecedor superficial para concreto</v>
          </cell>
          <cell r="C1115" t="str">
            <v>m2</v>
          </cell>
          <cell r="D1115" t="str">
            <v>0.84</v>
          </cell>
          <cell r="E1115" t="str">
            <v>1.10</v>
          </cell>
          <cell r="F1115" t="str">
            <v>1.94</v>
          </cell>
        </row>
        <row r="1116">
          <cell r="A1116" t="str">
            <v>320300</v>
          </cell>
          <cell r="B1116" t="str">
            <v>Aditivos e impermeabilizantes para concretos e argamassas</v>
          </cell>
        </row>
        <row r="1117">
          <cell r="A1117" t="str">
            <v>320302</v>
          </cell>
          <cell r="B1117" t="str">
            <v>Pintura com tinta betuminosa em  massa</v>
          </cell>
          <cell r="C1117" t="str">
            <v>m2</v>
          </cell>
          <cell r="D1117" t="str">
            <v>1.32</v>
          </cell>
          <cell r="E1117" t="str">
            <v>0.72</v>
          </cell>
          <cell r="F1117" t="str">
            <v>2.04</v>
          </cell>
        </row>
        <row r="1118">
          <cell r="A1118" t="str">
            <v>320400</v>
          </cell>
          <cell r="B1118" t="str">
            <v>Impermeabilizacoes com membranas pre-moldadas</v>
          </cell>
        </row>
        <row r="1119">
          <cell r="A1119" t="str">
            <v>320402</v>
          </cell>
          <cell r="B1119" t="str">
            <v>Manta de PVC</v>
          </cell>
          <cell r="C1119" t="str">
            <v>m2</v>
          </cell>
          <cell r="D1119" t="str">
            <v>27.39</v>
          </cell>
          <cell r="E1119" t="str">
            <v>6.73</v>
          </cell>
          <cell r="F1119" t="str">
            <v>34.12</v>
          </cell>
        </row>
        <row r="1120">
          <cell r="A1120" t="str">
            <v>320404</v>
          </cell>
          <cell r="B1120" t="str">
            <v>Manta butilica</v>
          </cell>
          <cell r="C1120" t="str">
            <v>m2</v>
          </cell>
          <cell r="D1120" t="str">
            <v>29.32</v>
          </cell>
          <cell r="E1120" t="str">
            <v>6.73</v>
          </cell>
          <cell r="F1120" t="str">
            <v>36.05</v>
          </cell>
        </row>
        <row r="1121">
          <cell r="A1121" t="str">
            <v>320406</v>
          </cell>
          <cell r="B1121" t="str">
            <v>Elastomero sintetico com tela textil</v>
          </cell>
          <cell r="C1121" t="str">
            <v>m2</v>
          </cell>
          <cell r="D1121" t="str">
            <v>19.36</v>
          </cell>
          <cell r="E1121" t="str">
            <v>6.73</v>
          </cell>
          <cell r="F1121" t="str">
            <v>26.09</v>
          </cell>
        </row>
        <row r="1122">
          <cell r="A1122" t="str">
            <v>320408</v>
          </cell>
          <cell r="B1122" t="str">
            <v>Elastomero sintetico sem tela textil</v>
          </cell>
          <cell r="C1122" t="str">
            <v>m2</v>
          </cell>
          <cell r="D1122" t="str">
            <v>17.87</v>
          </cell>
          <cell r="E1122" t="str">
            <v>6.73</v>
          </cell>
          <cell r="F1122" t="str">
            <v>24.60</v>
          </cell>
        </row>
        <row r="1123">
          <cell r="A1123" t="str">
            <v>320410</v>
          </cell>
          <cell r="B1123" t="str">
            <v>Feltro asfaltico</v>
          </cell>
          <cell r="C1123" t="str">
            <v>m2</v>
          </cell>
          <cell r="D1123" t="str">
            <v>10.15</v>
          </cell>
          <cell r="E1123" t="str">
            <v>6.73</v>
          </cell>
          <cell r="F1123" t="str">
            <v>16.88</v>
          </cell>
        </row>
        <row r="1124">
          <cell r="A1124" t="str">
            <v>320500</v>
          </cell>
          <cell r="B1124" t="str">
            <v>Impermeabilizacoes com membranas moldadas no local</v>
          </cell>
        </row>
        <row r="1125">
          <cell r="A1125" t="str">
            <v>320502</v>
          </cell>
          <cell r="B1125" t="str">
            <v>Emulsao hidroasfaltico em  multimembrana</v>
          </cell>
          <cell r="C1125" t="str">
            <v>m2</v>
          </cell>
          <cell r="D1125" t="str">
            <v>21.31</v>
          </cell>
          <cell r="E1125" t="str">
            <v>6.73</v>
          </cell>
          <cell r="F1125" t="str">
            <v>28.04</v>
          </cell>
        </row>
        <row r="1126">
          <cell r="A1126" t="str">
            <v>320504</v>
          </cell>
          <cell r="B1126" t="str">
            <v>Emulsao acrilica estruturada com poliester</v>
          </cell>
          <cell r="C1126" t="str">
            <v>m2</v>
          </cell>
          <cell r="D1126" t="str">
            <v>15.22</v>
          </cell>
          <cell r="E1126" t="str">
            <v>3.31</v>
          </cell>
          <cell r="F1126" t="str">
            <v>18.53</v>
          </cell>
        </row>
        <row r="1127">
          <cell r="A1127" t="str">
            <v>320506</v>
          </cell>
          <cell r="B1127" t="str">
            <v>Impermeabilizacao por cristalizacao</v>
          </cell>
          <cell r="C1127" t="str">
            <v>m2</v>
          </cell>
          <cell r="D1127" t="str">
            <v>4.81</v>
          </cell>
          <cell r="E1127" t="str">
            <v>0.35</v>
          </cell>
          <cell r="F1127" t="str">
            <v>5.16</v>
          </cell>
        </row>
        <row r="1128">
          <cell r="A1128" t="str">
            <v>320600</v>
          </cell>
          <cell r="B1128" t="str">
            <v>Isolamento termico/acusticos</v>
          </cell>
        </row>
        <row r="1129">
          <cell r="A1129" t="str">
            <v>320601</v>
          </cell>
          <cell r="B1129" t="str">
            <v>Isolamento termo-acustico para forros</v>
          </cell>
          <cell r="C1129" t="str">
            <v>m2</v>
          </cell>
          <cell r="D1129" t="str">
            <v>12.96</v>
          </cell>
          <cell r="E1129" t="str">
            <v>0.00</v>
          </cell>
          <cell r="F1129" t="str">
            <v>12.96</v>
          </cell>
        </row>
        <row r="1130">
          <cell r="A1130" t="str">
            <v>320602</v>
          </cell>
          <cell r="B1130" t="str">
            <v>La de vidro em  camadas espessura de 3 cm</v>
          </cell>
          <cell r="C1130" t="str">
            <v>m2</v>
          </cell>
          <cell r="D1130" t="str">
            <v>7.44</v>
          </cell>
          <cell r="E1130" t="str">
            <v>0.57</v>
          </cell>
          <cell r="F1130" t="str">
            <v>8.01</v>
          </cell>
        </row>
        <row r="1131">
          <cell r="A1131" t="str">
            <v>320604</v>
          </cell>
          <cell r="B1131" t="str">
            <v>Poliestireno expandido tipo ISOPOR</v>
          </cell>
          <cell r="C1131" t="str">
            <v>m2</v>
          </cell>
          <cell r="D1131" t="str">
            <v>7.53</v>
          </cell>
          <cell r="E1131" t="str">
            <v>0.57</v>
          </cell>
          <cell r="F1131" t="str">
            <v>8.10</v>
          </cell>
        </row>
        <row r="1132">
          <cell r="A1132" t="str">
            <v>320606</v>
          </cell>
          <cell r="B1132" t="str">
            <v>Poliuretano extrudado tipo STYROFOAN</v>
          </cell>
          <cell r="C1132" t="str">
            <v>m2</v>
          </cell>
          <cell r="D1132" t="str">
            <v>9.72</v>
          </cell>
          <cell r="E1132" t="str">
            <v>0.00</v>
          </cell>
          <cell r="F1132" t="str">
            <v>9.72</v>
          </cell>
        </row>
        <row r="1133">
          <cell r="A1133" t="str">
            <v>320612</v>
          </cell>
          <cell r="B1133" t="str">
            <v>Argila expandida</v>
          </cell>
          <cell r="C1133" t="str">
            <v>m3</v>
          </cell>
          <cell r="D1133" t="str">
            <v>117.57</v>
          </cell>
          <cell r="E1133" t="str">
            <v>11.65</v>
          </cell>
          <cell r="F1133" t="str">
            <v>129.22</v>
          </cell>
        </row>
        <row r="1134">
          <cell r="A1134" t="str">
            <v>320700</v>
          </cell>
          <cell r="B1134" t="str">
            <v>Juntas de dilatacao</v>
          </cell>
        </row>
        <row r="1135">
          <cell r="A1135" t="str">
            <v>320702</v>
          </cell>
          <cell r="B1135" t="str">
            <v>Juntas base de asfalto a quente</v>
          </cell>
          <cell r="C1135" t="str">
            <v>kg</v>
          </cell>
          <cell r="D1135" t="str">
            <v>0.53</v>
          </cell>
          <cell r="E1135" t="str">
            <v>0.86</v>
          </cell>
          <cell r="F1135" t="str">
            <v>1.39</v>
          </cell>
        </row>
        <row r="1136">
          <cell r="A1136" t="str">
            <v>320704</v>
          </cell>
          <cell r="B1136" t="str">
            <v>Junta plastica em  poliestireno</v>
          </cell>
          <cell r="C1136" t="str">
            <v>m</v>
          </cell>
          <cell r="D1136" t="str">
            <v>0.36</v>
          </cell>
          <cell r="E1136" t="str">
            <v>1.85</v>
          </cell>
          <cell r="F1136" t="str">
            <v>2.21</v>
          </cell>
        </row>
        <row r="1137">
          <cell r="A1137" t="str">
            <v>320706</v>
          </cell>
          <cell r="B1137" t="str">
            <v>Junta de latao bitola de 1/8"</v>
          </cell>
          <cell r="C1137" t="str">
            <v>m</v>
          </cell>
          <cell r="D1137" t="str">
            <v>8.89</v>
          </cell>
          <cell r="E1137" t="str">
            <v>1.85</v>
          </cell>
          <cell r="F1137" t="str">
            <v>10.74</v>
          </cell>
        </row>
        <row r="1138">
          <cell r="A1138" t="str">
            <v>320708</v>
          </cell>
          <cell r="B1138" t="str">
            <v>Junta de dilatacao em  chapa de cobre no. 26</v>
          </cell>
          <cell r="C1138" t="str">
            <v>m</v>
          </cell>
          <cell r="D1138" t="str">
            <v>11.22</v>
          </cell>
          <cell r="E1138" t="str">
            <v>2.97</v>
          </cell>
          <cell r="F1138" t="str">
            <v>14.19</v>
          </cell>
        </row>
        <row r="1139">
          <cell r="A1139" t="str">
            <v>320710</v>
          </cell>
          <cell r="B1139" t="str">
            <v>Junta de dilatacao com isopor 2cm</v>
          </cell>
          <cell r="C1139" t="str">
            <v>m2</v>
          </cell>
          <cell r="D1139" t="str">
            <v>4.10</v>
          </cell>
          <cell r="E1139" t="str">
            <v>0.41</v>
          </cell>
          <cell r="F1139" t="str">
            <v>4.51</v>
          </cell>
        </row>
        <row r="1140">
          <cell r="A1140" t="str">
            <v>320712</v>
          </cell>
          <cell r="B1140" t="str">
            <v>Mangueira plastica flexivel para junta de dilatacao</v>
          </cell>
          <cell r="C1140" t="str">
            <v>m</v>
          </cell>
          <cell r="D1140" t="str">
            <v>1.68</v>
          </cell>
          <cell r="E1140" t="str">
            <v>0.99</v>
          </cell>
          <cell r="F1140" t="str">
            <v>2.67</v>
          </cell>
        </row>
        <row r="1141">
          <cell r="A1141" t="str">
            <v>320714</v>
          </cell>
          <cell r="B1141" t="str">
            <v>Junta de dilatacao ou vedacao com mastique de silicone, 1x2cm</v>
          </cell>
          <cell r="C1141" t="str">
            <v>m</v>
          </cell>
          <cell r="D1141" t="str">
            <v>6.21</v>
          </cell>
          <cell r="E1141" t="str">
            <v>0.88</v>
          </cell>
          <cell r="F1141" t="str">
            <v>7.09</v>
          </cell>
        </row>
        <row r="1142">
          <cell r="A1142" t="str">
            <v>320716</v>
          </cell>
          <cell r="B1142" t="str">
            <v>Junta de dilatacao elastica a base de poliuretano</v>
          </cell>
          <cell r="C1142" t="str">
            <v>cm3</v>
          </cell>
          <cell r="D1142" t="str">
            <v>0.04</v>
          </cell>
          <cell r="E1142" t="str">
            <v>0.00</v>
          </cell>
          <cell r="F1142" t="str">
            <v>0.04</v>
          </cell>
        </row>
        <row r="1143">
          <cell r="A1143" t="str">
            <v>320800</v>
          </cell>
          <cell r="B1143" t="str">
            <v>Juntas de dilatacao estrutural</v>
          </cell>
        </row>
        <row r="1144">
          <cell r="A1144" t="str">
            <v>320802</v>
          </cell>
          <cell r="B1144" t="str">
            <v>Juntas de dilatacao FUNGENBAND elastico perfil 0-12</v>
          </cell>
          <cell r="C1144" t="str">
            <v>m</v>
          </cell>
          <cell r="D1144" t="str">
            <v>8.13</v>
          </cell>
          <cell r="E1144" t="str">
            <v>2.97</v>
          </cell>
          <cell r="F1144" t="str">
            <v>11.10</v>
          </cell>
        </row>
        <row r="1145">
          <cell r="A1145" t="str">
            <v>320804</v>
          </cell>
          <cell r="B1145" t="str">
            <v>Juntas de dilatacao FUNGENBAND elastico perfil 0-22</v>
          </cell>
          <cell r="C1145" t="str">
            <v>m</v>
          </cell>
          <cell r="D1145" t="str">
            <v>13.72</v>
          </cell>
          <cell r="E1145" t="str">
            <v>2.97</v>
          </cell>
          <cell r="F1145" t="str">
            <v>16.69</v>
          </cell>
        </row>
        <row r="1146">
          <cell r="A1146" t="str">
            <v>320808</v>
          </cell>
          <cell r="B1146" t="str">
            <v>Junta tipo JEENE JJ 2540 VV</v>
          </cell>
          <cell r="C1146" t="str">
            <v>m</v>
          </cell>
          <cell r="D1146" t="str">
            <v>100.72</v>
          </cell>
          <cell r="E1146" t="str">
            <v>0.00</v>
          </cell>
          <cell r="F1146" t="str">
            <v>100.72</v>
          </cell>
        </row>
        <row r="1147">
          <cell r="A1147" t="str">
            <v>320810</v>
          </cell>
          <cell r="B1147" t="str">
            <v>Juntas com labios polimericos sede 20x50mm - moviment.10x40</v>
          </cell>
          <cell r="C1147" t="str">
            <v>m</v>
          </cell>
          <cell r="D1147" t="str">
            <v>120.86</v>
          </cell>
          <cell r="E1147" t="str">
            <v>1.45</v>
          </cell>
          <cell r="F1147" t="str">
            <v>122.31</v>
          </cell>
        </row>
        <row r="1148">
          <cell r="A1148" t="str">
            <v>320812</v>
          </cell>
          <cell r="B1148" t="str">
            <v>Juntas com labios polimericos sede 30x60mm - moviment. 15x55</v>
          </cell>
          <cell r="C1148" t="str">
            <v>m</v>
          </cell>
          <cell r="D1148" t="str">
            <v>167.60</v>
          </cell>
          <cell r="E1148" t="str">
            <v>1.45</v>
          </cell>
          <cell r="F1148" t="str">
            <v>169.05</v>
          </cell>
        </row>
        <row r="1149">
          <cell r="A1149" t="str">
            <v>320900</v>
          </cell>
          <cell r="B1149" t="str">
            <v>Apoios e afins</v>
          </cell>
        </row>
        <row r="1150">
          <cell r="A1150" t="str">
            <v>320902</v>
          </cell>
          <cell r="B1150" t="str">
            <v>Chapas de aco</v>
          </cell>
          <cell r="C1150" t="str">
            <v>kg</v>
          </cell>
          <cell r="D1150" t="str">
            <v>0.74</v>
          </cell>
          <cell r="E1150" t="str">
            <v>1.96</v>
          </cell>
          <cell r="F1150" t="str">
            <v>2.70</v>
          </cell>
        </row>
        <row r="1151">
          <cell r="A1151" t="str">
            <v>320904</v>
          </cell>
          <cell r="B1151" t="str">
            <v>Apoio de placas de neoprene fretado</v>
          </cell>
          <cell r="C1151" t="str">
            <v>dm3</v>
          </cell>
          <cell r="D1151" t="str">
            <v>30.25</v>
          </cell>
          <cell r="E1151" t="str">
            <v>1.30</v>
          </cell>
          <cell r="F1151" t="str">
            <v>31.55</v>
          </cell>
        </row>
        <row r="1152">
          <cell r="A1152" t="str">
            <v>320906</v>
          </cell>
          <cell r="B1152" t="str">
            <v>Apoio de camada de teflon espessura de 2 mm</v>
          </cell>
          <cell r="C1152" t="str">
            <v>m2</v>
          </cell>
          <cell r="D1152" t="str">
            <v>0.02</v>
          </cell>
          <cell r="E1152" t="str">
            <v>0.00</v>
          </cell>
          <cell r="F1152" t="str">
            <v>0.02</v>
          </cell>
        </row>
        <row r="1153">
          <cell r="A1153" t="str">
            <v>321000</v>
          </cell>
          <cell r="B1153" t="str">
            <v>Envelope de concreto e protecao de tubos</v>
          </cell>
        </row>
        <row r="1154">
          <cell r="A1154" t="str">
            <v>321002</v>
          </cell>
          <cell r="B1154" t="str">
            <v>Protecao anticorrosiva para ramais sob a terra</v>
          </cell>
          <cell r="C1154" t="str">
            <v>m</v>
          </cell>
          <cell r="D1154" t="str">
            <v>1.26</v>
          </cell>
          <cell r="E1154" t="str">
            <v>0.22</v>
          </cell>
          <cell r="F1154" t="str">
            <v>1.48</v>
          </cell>
        </row>
        <row r="1155">
          <cell r="A1155" t="str">
            <v>321004</v>
          </cell>
          <cell r="B1155" t="str">
            <v>Envelope de concreto para dutos</v>
          </cell>
          <cell r="C1155" t="str">
            <v>m</v>
          </cell>
          <cell r="D1155" t="str">
            <v>2.38</v>
          </cell>
          <cell r="E1155" t="str">
            <v>2.97</v>
          </cell>
          <cell r="F1155" t="str">
            <v>5.35</v>
          </cell>
        </row>
        <row r="1156">
          <cell r="A1156" t="str">
            <v>322000</v>
          </cell>
          <cell r="B1156" t="str">
            <v>Reparos, conservacoes e complementos</v>
          </cell>
        </row>
        <row r="1157">
          <cell r="A1157" t="str">
            <v>322002</v>
          </cell>
          <cell r="B1157" t="str">
            <v>Aplicacao de papel KRAFT</v>
          </cell>
          <cell r="C1157" t="str">
            <v>m2</v>
          </cell>
          <cell r="D1157" t="str">
            <v>0.52</v>
          </cell>
          <cell r="E1157" t="str">
            <v>0.00</v>
          </cell>
          <cell r="F1157" t="str">
            <v>0.52</v>
          </cell>
        </row>
        <row r="1158">
          <cell r="A1158" t="str">
            <v>330000</v>
          </cell>
          <cell r="B1158" t="str">
            <v>Pintura</v>
          </cell>
        </row>
        <row r="1159">
          <cell r="A1159" t="str">
            <v>330100</v>
          </cell>
          <cell r="B1159" t="str">
            <v>Preparo de base</v>
          </cell>
        </row>
        <row r="1160">
          <cell r="A1160" t="str">
            <v>330104</v>
          </cell>
          <cell r="B1160" t="str">
            <v>Estucamento e lixamento de concreto</v>
          </cell>
          <cell r="C1160" t="str">
            <v>m2</v>
          </cell>
          <cell r="D1160" t="str">
            <v>0.56</v>
          </cell>
          <cell r="E1160" t="str">
            <v>4.98</v>
          </cell>
          <cell r="F1160" t="str">
            <v>5.54</v>
          </cell>
        </row>
        <row r="1161">
          <cell r="A1161" t="str">
            <v>330106</v>
          </cell>
          <cell r="B1161" t="str">
            <v>Imunizante para madeira</v>
          </cell>
          <cell r="C1161" t="str">
            <v>m2</v>
          </cell>
          <cell r="D1161" t="str">
            <v>0.85</v>
          </cell>
          <cell r="E1161" t="str">
            <v>1.10</v>
          </cell>
          <cell r="F1161" t="str">
            <v>1.95</v>
          </cell>
        </row>
        <row r="1162">
          <cell r="A1162" t="str">
            <v>330108</v>
          </cell>
          <cell r="B1162" t="str">
            <v>Preparo de base para pintura de aluminio em  ferro</v>
          </cell>
          <cell r="C1162" t="str">
            <v>m2</v>
          </cell>
          <cell r="D1162" t="str">
            <v>0.89</v>
          </cell>
          <cell r="E1162" t="str">
            <v>1.41</v>
          </cell>
          <cell r="F1162" t="str">
            <v>2.30</v>
          </cell>
        </row>
        <row r="1163">
          <cell r="A1163" t="str">
            <v>330110</v>
          </cell>
          <cell r="B1163" t="str">
            <v>Preparo de base para pintura de borracha clorada em  massa</v>
          </cell>
          <cell r="C1163" t="str">
            <v>m2</v>
          </cell>
          <cell r="D1163" t="str">
            <v>0.57</v>
          </cell>
          <cell r="E1163" t="str">
            <v>0.92</v>
          </cell>
          <cell r="F1163" t="str">
            <v>1.49</v>
          </cell>
        </row>
        <row r="1164">
          <cell r="A1164" t="str">
            <v>330114</v>
          </cell>
          <cell r="B1164" t="str">
            <v>Preparo de base para pintura a oleo/esmalte em  ferro</v>
          </cell>
          <cell r="C1164" t="str">
            <v>m2</v>
          </cell>
          <cell r="D1164" t="str">
            <v>1.24</v>
          </cell>
          <cell r="E1164" t="str">
            <v>1.52</v>
          </cell>
          <cell r="F1164" t="str">
            <v>2.76</v>
          </cell>
        </row>
        <row r="1165">
          <cell r="A1165" t="str">
            <v>330116</v>
          </cell>
          <cell r="B1165" t="str">
            <v>Preparo de base para pintura a oleo/esmalte em  madeira</v>
          </cell>
          <cell r="C1165" t="str">
            <v>m2</v>
          </cell>
          <cell r="D1165" t="str">
            <v>0.63</v>
          </cell>
          <cell r="E1165" t="str">
            <v>1.52</v>
          </cell>
          <cell r="F1165" t="str">
            <v>2.15</v>
          </cell>
        </row>
        <row r="1166">
          <cell r="A1166" t="str">
            <v>330118</v>
          </cell>
          <cell r="B1166" t="str">
            <v>Preparo de base para pintura a oleo/esmalte em  massa</v>
          </cell>
          <cell r="C1166" t="str">
            <v>m2</v>
          </cell>
          <cell r="D1166" t="str">
            <v>0.64</v>
          </cell>
          <cell r="E1166" t="str">
            <v>0.92</v>
          </cell>
          <cell r="F1166" t="str">
            <v>1.56</v>
          </cell>
        </row>
        <row r="1167">
          <cell r="A1167" t="str">
            <v>330120</v>
          </cell>
          <cell r="B1167" t="str">
            <v>Preparo de base para pintura PVA/ACRiLICA/EPOXI/TEXTURA em  massa</v>
          </cell>
          <cell r="C1167" t="str">
            <v>m2</v>
          </cell>
          <cell r="D1167" t="str">
            <v>0.59</v>
          </cell>
          <cell r="E1167" t="str">
            <v>0.92</v>
          </cell>
          <cell r="F1167" t="str">
            <v>1.51</v>
          </cell>
        </row>
        <row r="1168">
          <cell r="A1168" t="str">
            <v>330122</v>
          </cell>
          <cell r="B1168" t="str">
            <v>Preparo de base para repintura PVA/ACRiLICA mau conservada em  massa</v>
          </cell>
          <cell r="C1168" t="str">
            <v>m2</v>
          </cell>
          <cell r="D1168" t="str">
            <v>0.80</v>
          </cell>
          <cell r="E1168" t="str">
            <v>1.21</v>
          </cell>
          <cell r="F1168" t="str">
            <v>2.01</v>
          </cell>
        </row>
        <row r="1169">
          <cell r="A1169" t="str">
            <v>330124</v>
          </cell>
          <cell r="B1169" t="str">
            <v>Preparo de base, superficie apresentando trincas no reboco</v>
          </cell>
          <cell r="C1169" t="str">
            <v>m2</v>
          </cell>
          <cell r="D1169" t="str">
            <v>2.16</v>
          </cell>
          <cell r="E1169" t="str">
            <v>1.67</v>
          </cell>
          <cell r="F1169" t="str">
            <v>3.83</v>
          </cell>
        </row>
        <row r="1170">
          <cell r="A1170" t="str">
            <v>330126</v>
          </cell>
          <cell r="B1170" t="str">
            <v>Preparo de base, superficie apresentando trincas rasas na massa</v>
          </cell>
          <cell r="C1170" t="str">
            <v>m2</v>
          </cell>
          <cell r="D1170" t="str">
            <v>1.33</v>
          </cell>
          <cell r="E1170" t="str">
            <v>1.30</v>
          </cell>
          <cell r="F1170" t="str">
            <v>2.63</v>
          </cell>
        </row>
        <row r="1171">
          <cell r="A1171" t="str">
            <v>330130</v>
          </cell>
          <cell r="B1171" t="str">
            <v>Preparo de base, superficie de ferro com pontos de oxidacao</v>
          </cell>
          <cell r="C1171" t="str">
            <v>m2</v>
          </cell>
          <cell r="D1171" t="str">
            <v>0.95</v>
          </cell>
          <cell r="E1171" t="str">
            <v>1.52</v>
          </cell>
          <cell r="F1171" t="str">
            <v>2.47</v>
          </cell>
        </row>
        <row r="1172">
          <cell r="A1172" t="str">
            <v>330132</v>
          </cell>
          <cell r="B1172" t="str">
            <v>Preparo de base, superficie desagregada, saponificada ou com bolhas</v>
          </cell>
          <cell r="C1172" t="str">
            <v>m2</v>
          </cell>
          <cell r="D1172" t="str">
            <v>0.98</v>
          </cell>
          <cell r="E1172" t="str">
            <v>2.62</v>
          </cell>
          <cell r="F1172" t="str">
            <v>3.60</v>
          </cell>
        </row>
        <row r="1173">
          <cell r="A1173" t="str">
            <v>330200</v>
          </cell>
          <cell r="B1173" t="str">
            <v>Massa corrida</v>
          </cell>
        </row>
        <row r="1174">
          <cell r="A1174" t="str">
            <v>330202</v>
          </cell>
          <cell r="B1174" t="str">
            <v>Massa batida com massa corrida a base de PVA com latex PVA</v>
          </cell>
          <cell r="C1174" t="str">
            <v>m2</v>
          </cell>
          <cell r="D1174" t="str">
            <v>0.73</v>
          </cell>
          <cell r="E1174" t="str">
            <v>3.66</v>
          </cell>
          <cell r="F1174" t="str">
            <v>4.39</v>
          </cell>
        </row>
        <row r="1175">
          <cell r="A1175" t="str">
            <v>330204</v>
          </cell>
          <cell r="B1175" t="str">
            <v>Massa batida com massa corrida a base de resina acrilica com latex acrilico</v>
          </cell>
          <cell r="C1175" t="str">
            <v>m2</v>
          </cell>
          <cell r="D1175" t="str">
            <v>0.88</v>
          </cell>
          <cell r="E1175" t="str">
            <v>3.66</v>
          </cell>
          <cell r="F1175" t="str">
            <v>4.54</v>
          </cell>
        </row>
        <row r="1176">
          <cell r="A1176" t="str">
            <v>330206</v>
          </cell>
          <cell r="B1176" t="str">
            <v>Massa corrida a base de PVA em  massa</v>
          </cell>
          <cell r="C1176" t="str">
            <v>m2</v>
          </cell>
          <cell r="D1176" t="str">
            <v>0.45</v>
          </cell>
          <cell r="E1176" t="str">
            <v>1.58</v>
          </cell>
          <cell r="F1176" t="str">
            <v>2.03</v>
          </cell>
        </row>
        <row r="1177">
          <cell r="A1177" t="str">
            <v>330208</v>
          </cell>
          <cell r="B1177" t="str">
            <v>Massa corrida a base de resina acrilica</v>
          </cell>
          <cell r="C1177" t="str">
            <v>m2</v>
          </cell>
          <cell r="D1177" t="str">
            <v>0.67</v>
          </cell>
          <cell r="E1177" t="str">
            <v>1.58</v>
          </cell>
          <cell r="F1177" t="str">
            <v>2.25</v>
          </cell>
        </row>
        <row r="1178">
          <cell r="A1178" t="str">
            <v>330210</v>
          </cell>
          <cell r="B1178" t="str">
            <v>Massa corrida a oleo em  esquadrias de madeira</v>
          </cell>
          <cell r="C1178" t="str">
            <v>m2</v>
          </cell>
          <cell r="D1178" t="str">
            <v>0.53</v>
          </cell>
          <cell r="E1178" t="str">
            <v>2.14</v>
          </cell>
          <cell r="F1178" t="str">
            <v>2.67</v>
          </cell>
        </row>
        <row r="1179">
          <cell r="A1179" t="str">
            <v>330212</v>
          </cell>
          <cell r="B1179" t="str">
            <v>Massa corrida a oleo em  superficie rebocada</v>
          </cell>
          <cell r="C1179" t="str">
            <v>m2</v>
          </cell>
          <cell r="D1179" t="str">
            <v>0.79</v>
          </cell>
          <cell r="E1179" t="str">
            <v>1.58</v>
          </cell>
          <cell r="F1179" t="str">
            <v>2.37</v>
          </cell>
        </row>
        <row r="1180">
          <cell r="A1180" t="str">
            <v>330300</v>
          </cell>
          <cell r="B1180" t="str">
            <v>Pintura em  superficies de concreto/massa/gesso</v>
          </cell>
        </row>
        <row r="1181">
          <cell r="A1181" t="str">
            <v>330304</v>
          </cell>
          <cell r="B1181" t="str">
            <v>Caiacao em  massa</v>
          </cell>
          <cell r="C1181" t="str">
            <v>m2</v>
          </cell>
          <cell r="D1181" t="str">
            <v>0.14</v>
          </cell>
          <cell r="E1181" t="str">
            <v>1.65</v>
          </cell>
          <cell r="F1181" t="str">
            <v>1.79</v>
          </cell>
        </row>
        <row r="1182">
          <cell r="A1182" t="str">
            <v>330306</v>
          </cell>
          <cell r="B1182" t="str">
            <v>Epoxi em  massa</v>
          </cell>
          <cell r="C1182" t="str">
            <v>m2</v>
          </cell>
          <cell r="D1182" t="str">
            <v>8.55</v>
          </cell>
          <cell r="E1182" t="str">
            <v>3.95</v>
          </cell>
          <cell r="F1182" t="str">
            <v>12.50</v>
          </cell>
        </row>
        <row r="1183">
          <cell r="A1183" t="str">
            <v>330310</v>
          </cell>
          <cell r="B1183" t="str">
            <v>Esmalte automotivo para telhamento metalico</v>
          </cell>
          <cell r="C1183" t="str">
            <v>m2</v>
          </cell>
          <cell r="D1183" t="str">
            <v>0.73</v>
          </cell>
          <cell r="E1183" t="str">
            <v>2.14</v>
          </cell>
          <cell r="F1183" t="str">
            <v>2.87</v>
          </cell>
        </row>
        <row r="1184">
          <cell r="A1184" t="str">
            <v>330312</v>
          </cell>
          <cell r="B1184" t="str">
            <v>Esmalte em  massa</v>
          </cell>
          <cell r="C1184" t="str">
            <v>m2</v>
          </cell>
          <cell r="D1184" t="str">
            <v>1.37</v>
          </cell>
          <cell r="E1184" t="str">
            <v>2.80</v>
          </cell>
          <cell r="F1184" t="str">
            <v>4.17</v>
          </cell>
        </row>
        <row r="1185">
          <cell r="A1185" t="str">
            <v>330316</v>
          </cell>
          <cell r="B1185" t="str">
            <v>Hidrofugante incolor para fachada a base de silicone tipo ACQUELLA</v>
          </cell>
          <cell r="C1185" t="str">
            <v>m2</v>
          </cell>
          <cell r="D1185" t="str">
            <v>1.48</v>
          </cell>
          <cell r="E1185" t="str">
            <v>1.10</v>
          </cell>
          <cell r="F1185" t="str">
            <v>2.58</v>
          </cell>
        </row>
        <row r="1186">
          <cell r="A1186" t="str">
            <v>330320</v>
          </cell>
          <cell r="B1186" t="str">
            <v>Latex acrilica em  massa</v>
          </cell>
          <cell r="C1186" t="str">
            <v>m2</v>
          </cell>
          <cell r="D1186" t="str">
            <v>1.10</v>
          </cell>
          <cell r="E1186" t="str">
            <v>2.80</v>
          </cell>
          <cell r="F1186" t="str">
            <v>3.90</v>
          </cell>
        </row>
        <row r="1187">
          <cell r="A1187" t="str">
            <v>330322</v>
          </cell>
          <cell r="B1187" t="str">
            <v>Latex PVA em  elemento vazado</v>
          </cell>
          <cell r="C1187" t="str">
            <v>m2</v>
          </cell>
          <cell r="D1187" t="str">
            <v>0.88</v>
          </cell>
          <cell r="E1187" t="str">
            <v>3.48</v>
          </cell>
          <cell r="F1187" t="str">
            <v>4.36</v>
          </cell>
        </row>
        <row r="1188">
          <cell r="A1188" t="str">
            <v>330324</v>
          </cell>
          <cell r="B1188" t="str">
            <v>Latex PVA em  massa</v>
          </cell>
          <cell r="C1188" t="str">
            <v>m2</v>
          </cell>
          <cell r="D1188" t="str">
            <v>0.88</v>
          </cell>
          <cell r="E1188" t="str">
            <v>2.80</v>
          </cell>
          <cell r="F1188" t="str">
            <v>3.68</v>
          </cell>
        </row>
        <row r="1189">
          <cell r="A1189" t="str">
            <v>330330</v>
          </cell>
          <cell r="B1189" t="str">
            <v>Mineral impermeavel tipo CIMENTOL</v>
          </cell>
          <cell r="C1189" t="str">
            <v>m2</v>
          </cell>
          <cell r="D1189" t="str">
            <v>0.44</v>
          </cell>
          <cell r="E1189" t="str">
            <v>1.47</v>
          </cell>
          <cell r="F1189" t="str">
            <v>1.91</v>
          </cell>
        </row>
        <row r="1190">
          <cell r="A1190" t="str">
            <v>330333</v>
          </cell>
          <cell r="B1190" t="str">
            <v>Nitrosintetica multicolorida tipo QUANTIL</v>
          </cell>
          <cell r="C1190" t="str">
            <v>m2</v>
          </cell>
          <cell r="D1190" t="str">
            <v>2.33</v>
          </cell>
          <cell r="E1190" t="str">
            <v>2.80</v>
          </cell>
          <cell r="F1190" t="str">
            <v>5.13</v>
          </cell>
        </row>
        <row r="1191">
          <cell r="A1191" t="str">
            <v>330340</v>
          </cell>
          <cell r="B1191" t="str">
            <v>oleo em  massa</v>
          </cell>
          <cell r="C1191" t="str">
            <v>m2</v>
          </cell>
          <cell r="D1191" t="str">
            <v>2.05</v>
          </cell>
          <cell r="E1191" t="str">
            <v>2.80</v>
          </cell>
          <cell r="F1191" t="str">
            <v>4.85</v>
          </cell>
        </row>
        <row r="1192">
          <cell r="A1192" t="str">
            <v>330360</v>
          </cell>
          <cell r="B1192" t="str">
            <v>Textura acrilica</v>
          </cell>
          <cell r="C1192" t="str">
            <v>m2</v>
          </cell>
          <cell r="D1192" t="str">
            <v>1.87</v>
          </cell>
          <cell r="E1192" t="str">
            <v>1.98</v>
          </cell>
          <cell r="F1192" t="str">
            <v>3.85</v>
          </cell>
        </row>
        <row r="1193">
          <cell r="A1193" t="str">
            <v>330370</v>
          </cell>
          <cell r="B1193" t="str">
            <v>Verniz acrilico a base de agua em  massa</v>
          </cell>
          <cell r="C1193" t="str">
            <v>m2</v>
          </cell>
          <cell r="D1193" t="str">
            <v>1.52</v>
          </cell>
          <cell r="E1193" t="str">
            <v>1.47</v>
          </cell>
          <cell r="F1193" t="str">
            <v>2.99</v>
          </cell>
        </row>
        <row r="1194">
          <cell r="A1194" t="str">
            <v>330400</v>
          </cell>
          <cell r="B1194" t="str">
            <v>Pintura em  superficies metalicas</v>
          </cell>
        </row>
        <row r="1195">
          <cell r="A1195" t="str">
            <v>330402</v>
          </cell>
          <cell r="B1195" t="str">
            <v>Aluminio em  esquadrias de ferro</v>
          </cell>
          <cell r="C1195" t="str">
            <v>m2</v>
          </cell>
          <cell r="D1195" t="str">
            <v>1.95</v>
          </cell>
          <cell r="E1195" t="str">
            <v>5.93</v>
          </cell>
          <cell r="F1195" t="str">
            <v>7.88</v>
          </cell>
        </row>
        <row r="1196">
          <cell r="A1196" t="str">
            <v>330410</v>
          </cell>
          <cell r="B1196" t="str">
            <v>Esmalte em  esquadrias de ferro</v>
          </cell>
          <cell r="C1196" t="str">
            <v>m2</v>
          </cell>
          <cell r="D1196" t="str">
            <v>1.84</v>
          </cell>
          <cell r="E1196" t="str">
            <v>5.93</v>
          </cell>
          <cell r="F1196" t="str">
            <v>7.77</v>
          </cell>
        </row>
        <row r="1197">
          <cell r="A1197" t="str">
            <v>330412</v>
          </cell>
          <cell r="B1197" t="str">
            <v>Esmalte em  face externa de calhas/condutores</v>
          </cell>
          <cell r="C1197" t="str">
            <v>m</v>
          </cell>
          <cell r="D1197" t="str">
            <v>0.88</v>
          </cell>
          <cell r="E1197" t="str">
            <v>1.30</v>
          </cell>
          <cell r="F1197" t="str">
            <v>2.18</v>
          </cell>
        </row>
        <row r="1198">
          <cell r="A1198" t="str">
            <v>330414</v>
          </cell>
          <cell r="B1198" t="str">
            <v>Grafite em  esquadrias de ferro</v>
          </cell>
          <cell r="C1198" t="str">
            <v>m2</v>
          </cell>
          <cell r="D1198" t="str">
            <v>1.75</v>
          </cell>
          <cell r="E1198" t="str">
            <v>5.93</v>
          </cell>
          <cell r="F1198" t="str">
            <v>7.68</v>
          </cell>
        </row>
        <row r="1199">
          <cell r="A1199" t="str">
            <v>330420</v>
          </cell>
          <cell r="B1199" t="str">
            <v>oleo em  esquadrias de ferro</v>
          </cell>
          <cell r="C1199" t="str">
            <v>m2</v>
          </cell>
          <cell r="D1199" t="str">
            <v>1.56</v>
          </cell>
          <cell r="E1199" t="str">
            <v>5.93</v>
          </cell>
          <cell r="F1199" t="str">
            <v>7.49</v>
          </cell>
        </row>
        <row r="1200">
          <cell r="A1200" t="str">
            <v>330430</v>
          </cell>
          <cell r="B1200" t="str">
            <v>Tinta betuminosa em  face interna de calhas/rufos/rincoes</v>
          </cell>
          <cell r="C1200" t="str">
            <v>m</v>
          </cell>
          <cell r="D1200" t="str">
            <v>0.66</v>
          </cell>
          <cell r="E1200" t="str">
            <v>0.64</v>
          </cell>
          <cell r="F1200" t="str">
            <v>1.30</v>
          </cell>
        </row>
        <row r="1201">
          <cell r="A1201" t="str">
            <v>330500</v>
          </cell>
          <cell r="B1201" t="str">
            <v>Pintura em  superficies de madeira</v>
          </cell>
        </row>
        <row r="1202">
          <cell r="A1202" t="str">
            <v>330502</v>
          </cell>
          <cell r="B1202" t="str">
            <v>Enceramento de esquadrias de madeira a boneca</v>
          </cell>
          <cell r="C1202" t="str">
            <v>m2</v>
          </cell>
          <cell r="D1202" t="str">
            <v>1.71</v>
          </cell>
          <cell r="E1202" t="str">
            <v>3.00</v>
          </cell>
          <cell r="F1202" t="str">
            <v>4.71</v>
          </cell>
        </row>
        <row r="1203">
          <cell r="A1203" t="str">
            <v>330510</v>
          </cell>
          <cell r="B1203" t="str">
            <v>Esmalte em  madeira</v>
          </cell>
          <cell r="C1203" t="str">
            <v>m2</v>
          </cell>
          <cell r="D1203" t="str">
            <v>1.40</v>
          </cell>
          <cell r="E1203" t="str">
            <v>2.80</v>
          </cell>
          <cell r="F1203" t="str">
            <v>4.20</v>
          </cell>
        </row>
        <row r="1204">
          <cell r="A1204" t="str">
            <v>330512</v>
          </cell>
          <cell r="B1204" t="str">
            <v>Esmalte em  rodapes, baguetes ou molduras de madeira</v>
          </cell>
          <cell r="C1204" t="str">
            <v>m</v>
          </cell>
          <cell r="D1204" t="str">
            <v>0.43</v>
          </cell>
          <cell r="E1204" t="str">
            <v>0.35</v>
          </cell>
          <cell r="F1204" t="str">
            <v>0.78</v>
          </cell>
        </row>
        <row r="1205">
          <cell r="A1205" t="str">
            <v>330520</v>
          </cell>
          <cell r="B1205" t="str">
            <v>oleo em  rodapes, baguetes ou molduras de madeira</v>
          </cell>
          <cell r="C1205" t="str">
            <v>m</v>
          </cell>
          <cell r="D1205" t="str">
            <v>0.34</v>
          </cell>
          <cell r="E1205" t="str">
            <v>0.35</v>
          </cell>
          <cell r="F1205" t="str">
            <v>0.69</v>
          </cell>
        </row>
        <row r="1206">
          <cell r="A1206" t="str">
            <v>330522</v>
          </cell>
          <cell r="B1206" t="str">
            <v>oleo em  madeira</v>
          </cell>
          <cell r="C1206" t="str">
            <v>m2</v>
          </cell>
          <cell r="D1206" t="str">
            <v>1.76</v>
          </cell>
          <cell r="E1206" t="str">
            <v>2.80</v>
          </cell>
          <cell r="F1206" t="str">
            <v>4.56</v>
          </cell>
        </row>
        <row r="1207">
          <cell r="A1207" t="str">
            <v>330530</v>
          </cell>
          <cell r="B1207" t="str">
            <v>Verniz em  madeira a boneca</v>
          </cell>
          <cell r="C1207" t="str">
            <v>m2</v>
          </cell>
          <cell r="D1207" t="str">
            <v>1.40</v>
          </cell>
          <cell r="E1207" t="str">
            <v>3.00</v>
          </cell>
          <cell r="F1207" t="str">
            <v>4.40</v>
          </cell>
        </row>
        <row r="1208">
          <cell r="A1208" t="str">
            <v>330533</v>
          </cell>
          <cell r="B1208" t="str">
            <v>Verniz em  madeira a pincel</v>
          </cell>
          <cell r="C1208" t="str">
            <v>m2</v>
          </cell>
          <cell r="D1208" t="str">
            <v>1.40</v>
          </cell>
          <cell r="E1208" t="str">
            <v>2.33</v>
          </cell>
          <cell r="F1208" t="str">
            <v>3.73</v>
          </cell>
        </row>
        <row r="1209">
          <cell r="A1209" t="str">
            <v>330534</v>
          </cell>
          <cell r="B1209" t="str">
            <v>Verniz em  rodapes, baguetes ou molduras de madeira a boneca</v>
          </cell>
          <cell r="C1209" t="str">
            <v>m</v>
          </cell>
          <cell r="D1209" t="str">
            <v>0.36</v>
          </cell>
          <cell r="E1209" t="str">
            <v>0.35</v>
          </cell>
          <cell r="F1209" t="str">
            <v>0.71</v>
          </cell>
        </row>
        <row r="1210">
          <cell r="A1210" t="str">
            <v>330536</v>
          </cell>
          <cell r="B1210" t="str">
            <v>Verniz em  rodapes, baguetes ou molduras de madeira a pincel</v>
          </cell>
          <cell r="C1210" t="str">
            <v>m</v>
          </cell>
          <cell r="D1210" t="str">
            <v>0.36</v>
          </cell>
          <cell r="E1210" t="str">
            <v>0.28</v>
          </cell>
          <cell r="F1210" t="str">
            <v>0.64</v>
          </cell>
        </row>
        <row r="1211">
          <cell r="A1211" t="str">
            <v>330600</v>
          </cell>
          <cell r="B1211" t="str">
            <v>Pintura em  pisos</v>
          </cell>
        </row>
        <row r="1212">
          <cell r="A1212" t="str">
            <v>330602</v>
          </cell>
          <cell r="B1212" t="str">
            <v>Acrilico para quadras e pisos cimentados</v>
          </cell>
          <cell r="C1212" t="str">
            <v>m2</v>
          </cell>
          <cell r="D1212" t="str">
            <v>0.99</v>
          </cell>
          <cell r="E1212" t="str">
            <v>2.95</v>
          </cell>
          <cell r="F1212" t="str">
            <v>3.94</v>
          </cell>
        </row>
        <row r="1213">
          <cell r="A1213" t="str">
            <v>330700</v>
          </cell>
          <cell r="B1213" t="str">
            <v>Pintura em  estruturas metalicas</v>
          </cell>
        </row>
        <row r="1214">
          <cell r="A1214" t="str">
            <v>330702</v>
          </cell>
          <cell r="B1214" t="str">
            <v>Aluminio em  estrutura metalica</v>
          </cell>
          <cell r="C1214" t="str">
            <v>m2</v>
          </cell>
          <cell r="D1214" t="str">
            <v>1.37</v>
          </cell>
          <cell r="E1214" t="str">
            <v>2.05</v>
          </cell>
          <cell r="F1214" t="str">
            <v>3.42</v>
          </cell>
        </row>
        <row r="1215">
          <cell r="A1215" t="str">
            <v>330710</v>
          </cell>
          <cell r="B1215" t="str">
            <v>Esmalte em  estrutura metalica</v>
          </cell>
          <cell r="C1215" t="str">
            <v>m2</v>
          </cell>
          <cell r="D1215" t="str">
            <v>1.31</v>
          </cell>
          <cell r="E1215" t="str">
            <v>2.05</v>
          </cell>
          <cell r="F1215" t="str">
            <v>3.36</v>
          </cell>
        </row>
        <row r="1216">
          <cell r="A1216" t="str">
            <v>330712</v>
          </cell>
          <cell r="B1216" t="str">
            <v>Grafite em  estrutura metalica</v>
          </cell>
          <cell r="C1216" t="str">
            <v>m2</v>
          </cell>
          <cell r="D1216" t="str">
            <v>1.25</v>
          </cell>
          <cell r="E1216" t="str">
            <v>2.05</v>
          </cell>
          <cell r="F1216" t="str">
            <v>3.30</v>
          </cell>
        </row>
        <row r="1217">
          <cell r="A1217" t="str">
            <v>330720</v>
          </cell>
          <cell r="B1217" t="str">
            <v>oleo em  estrutura metalica</v>
          </cell>
          <cell r="C1217" t="str">
            <v>m2</v>
          </cell>
          <cell r="D1217" t="str">
            <v>1.14</v>
          </cell>
          <cell r="E1217" t="str">
            <v>2.05</v>
          </cell>
          <cell r="F1217" t="str">
            <v>3.19</v>
          </cell>
        </row>
        <row r="1218">
          <cell r="A1218" t="str">
            <v>330800</v>
          </cell>
          <cell r="B1218" t="str">
            <v>Pintura em  estruturas de madeira</v>
          </cell>
        </row>
        <row r="1219">
          <cell r="A1219" t="str">
            <v>330810</v>
          </cell>
          <cell r="B1219" t="str">
            <v>Esmalte em  madeiramento de telhado</v>
          </cell>
          <cell r="C1219" t="str">
            <v>m2</v>
          </cell>
          <cell r="D1219" t="str">
            <v>0.87</v>
          </cell>
          <cell r="E1219" t="str">
            <v>2.29</v>
          </cell>
          <cell r="F1219" t="str">
            <v>3.16</v>
          </cell>
        </row>
        <row r="1220">
          <cell r="A1220" t="str">
            <v>330820</v>
          </cell>
          <cell r="B1220" t="str">
            <v>oleo de linhaca em  madeiramento de telhado</v>
          </cell>
          <cell r="C1220" t="str">
            <v>m2</v>
          </cell>
          <cell r="D1220" t="str">
            <v>0.32</v>
          </cell>
          <cell r="E1220" t="str">
            <v>1.30</v>
          </cell>
          <cell r="F1220" t="str">
            <v>1.62</v>
          </cell>
        </row>
        <row r="1221">
          <cell r="A1221" t="str">
            <v>330822</v>
          </cell>
          <cell r="B1221" t="str">
            <v>oleo em  madeiramento de telhado</v>
          </cell>
          <cell r="C1221" t="str">
            <v>m2</v>
          </cell>
          <cell r="D1221" t="str">
            <v>0.70</v>
          </cell>
          <cell r="E1221" t="str">
            <v>2.29</v>
          </cell>
          <cell r="F1221" t="str">
            <v>2.99</v>
          </cell>
        </row>
        <row r="1222">
          <cell r="A1222" t="str">
            <v>330830</v>
          </cell>
          <cell r="B1222" t="str">
            <v>Verniz em  madeiramento de telhado</v>
          </cell>
          <cell r="C1222" t="str">
            <v>m2</v>
          </cell>
          <cell r="D1222" t="str">
            <v>0.73</v>
          </cell>
          <cell r="E1222" t="str">
            <v>2.29</v>
          </cell>
          <cell r="F1222" t="str">
            <v>3.02</v>
          </cell>
        </row>
        <row r="1223">
          <cell r="A1223" t="str">
            <v>330900</v>
          </cell>
          <cell r="B1223" t="str">
            <v>Pintura de sinalizacao</v>
          </cell>
        </row>
        <row r="1224">
          <cell r="A1224" t="str">
            <v>330902</v>
          </cell>
          <cell r="B1224" t="str">
            <v>Borracha clorada para faixas demarcatoria</v>
          </cell>
          <cell r="C1224" t="str">
            <v>m</v>
          </cell>
          <cell r="D1224" t="str">
            <v>0.18</v>
          </cell>
          <cell r="E1224" t="str">
            <v>0.17</v>
          </cell>
          <cell r="F1224" t="str">
            <v>0.35</v>
          </cell>
        </row>
        <row r="1225">
          <cell r="A1225" t="str">
            <v>340000</v>
          </cell>
          <cell r="B1225" t="str">
            <v>Paisagismo</v>
          </cell>
        </row>
        <row r="1226">
          <cell r="A1226" t="str">
            <v>340100</v>
          </cell>
          <cell r="B1226" t="str">
            <v>Preparacao de solo</v>
          </cell>
        </row>
        <row r="1227">
          <cell r="A1227" t="str">
            <v>340102</v>
          </cell>
          <cell r="B1227" t="str">
            <v>Limpeza e regularizacao de areas para ajardinamento</v>
          </cell>
          <cell r="C1227" t="str">
            <v>m2</v>
          </cell>
          <cell r="D1227" t="str">
            <v>0.00</v>
          </cell>
          <cell r="E1227" t="str">
            <v>0.28</v>
          </cell>
          <cell r="F1227" t="str">
            <v>0.28</v>
          </cell>
        </row>
        <row r="1228">
          <cell r="A1228" t="str">
            <v>340200</v>
          </cell>
          <cell r="B1228" t="str">
            <v>Vegetacao rasteira</v>
          </cell>
        </row>
        <row r="1229">
          <cell r="A1229" t="str">
            <v>340202</v>
          </cell>
          <cell r="B1229" t="str">
            <v>Plantio de grama BATATAIS em  placas (pracas e areas abertas)</v>
          </cell>
          <cell r="C1229" t="str">
            <v>m2</v>
          </cell>
          <cell r="D1229" t="str">
            <v>2.37</v>
          </cell>
          <cell r="E1229" t="str">
            <v>1.30</v>
          </cell>
          <cell r="F1229" t="str">
            <v>3.67</v>
          </cell>
        </row>
        <row r="1230">
          <cell r="A1230" t="str">
            <v>340204</v>
          </cell>
          <cell r="B1230" t="str">
            <v>Plantio de grama BATATAIS em  placas (jardim e canteiros)</v>
          </cell>
          <cell r="C1230" t="str">
            <v>m2</v>
          </cell>
          <cell r="D1230" t="str">
            <v>3.04</v>
          </cell>
          <cell r="E1230" t="str">
            <v>1.96</v>
          </cell>
          <cell r="F1230" t="str">
            <v>5.00</v>
          </cell>
        </row>
        <row r="1231">
          <cell r="A1231" t="str">
            <v>340206</v>
          </cell>
          <cell r="B1231" t="str">
            <v>Plantio de grama BATATAIS em  taludes inclinacao sup a 1:2</v>
          </cell>
          <cell r="C1231" t="str">
            <v>m2</v>
          </cell>
          <cell r="D1231" t="str">
            <v>3.04</v>
          </cell>
          <cell r="E1231" t="str">
            <v>2.56</v>
          </cell>
          <cell r="F1231" t="str">
            <v>5.60</v>
          </cell>
        </row>
        <row r="1232">
          <cell r="A1232" t="str">
            <v>340208</v>
          </cell>
          <cell r="B1232" t="str">
            <v>Plantio de grama SaO CARLOS - placas</v>
          </cell>
          <cell r="C1232" t="str">
            <v>m2</v>
          </cell>
          <cell r="D1232" t="str">
            <v>4.37</v>
          </cell>
          <cell r="E1232" t="str">
            <v>1.96</v>
          </cell>
          <cell r="F1232" t="str">
            <v>6.33</v>
          </cell>
        </row>
        <row r="1233">
          <cell r="A1233" t="str">
            <v>340500</v>
          </cell>
          <cell r="B1233" t="str">
            <v>Cercas e fechamentos</v>
          </cell>
        </row>
        <row r="1234">
          <cell r="A1234" t="str">
            <v>340502</v>
          </cell>
          <cell r="B1234" t="str">
            <v>Cerca em arame farpado com mouroes de concreto</v>
          </cell>
          <cell r="C1234" t="str">
            <v>m</v>
          </cell>
          <cell r="D1234" t="str">
            <v>6.40</v>
          </cell>
          <cell r="E1234" t="str">
            <v>4.67</v>
          </cell>
          <cell r="F1234" t="str">
            <v>11.07</v>
          </cell>
        </row>
        <row r="1235">
          <cell r="A1235" t="str">
            <v>340504</v>
          </cell>
          <cell r="B1235" t="str">
            <v>Cerca viva tipo FICUS BENJAMIN</v>
          </cell>
          <cell r="C1235" t="str">
            <v>un</v>
          </cell>
          <cell r="D1235" t="str">
            <v>35.26</v>
          </cell>
          <cell r="E1235" t="str">
            <v>5.78</v>
          </cell>
          <cell r="F1235" t="str">
            <v>41.04</v>
          </cell>
        </row>
        <row r="1236">
          <cell r="A1236" t="str">
            <v>340506</v>
          </cell>
          <cell r="B1236" t="str">
            <v>Cerca viva tipo AZALeIA</v>
          </cell>
          <cell r="C1236" t="str">
            <v>un</v>
          </cell>
          <cell r="D1236" t="str">
            <v>1.30</v>
          </cell>
          <cell r="E1236" t="str">
            <v>1.10</v>
          </cell>
          <cell r="F1236" t="str">
            <v>2.40</v>
          </cell>
        </row>
        <row r="1237">
          <cell r="A1237" t="str">
            <v>340520</v>
          </cell>
          <cell r="B1237" t="str">
            <v>Fechamento de areas com placas pre-moldadas de concreto</v>
          </cell>
          <cell r="C1237" t="str">
            <v>ml</v>
          </cell>
          <cell r="D1237" t="str">
            <v>29.34</v>
          </cell>
          <cell r="E1237" t="str">
            <v>0.00</v>
          </cell>
          <cell r="F1237" t="str">
            <v>29.34</v>
          </cell>
        </row>
        <row r="1238">
          <cell r="A1238" t="str">
            <v>350000</v>
          </cell>
          <cell r="B1238" t="str">
            <v>Playground e Equipamentos Recreativos</v>
          </cell>
        </row>
        <row r="1239">
          <cell r="A1239" t="str">
            <v>350100</v>
          </cell>
          <cell r="B1239" t="str">
            <v>Quadra e equipamento de esportes</v>
          </cell>
        </row>
        <row r="1240">
          <cell r="A1240" t="str">
            <v>350102</v>
          </cell>
          <cell r="B1240" t="str">
            <v>Piso simples com faixas demarcatorias para quadra poliesportiva</v>
          </cell>
          <cell r="C1240" t="str">
            <v>m2</v>
          </cell>
          <cell r="D1240" t="str">
            <v>6.77</v>
          </cell>
          <cell r="E1240" t="str">
            <v>8.91</v>
          </cell>
          <cell r="F1240" t="str">
            <v>15.68</v>
          </cell>
        </row>
        <row r="1241">
          <cell r="A1241" t="str">
            <v>350104</v>
          </cell>
          <cell r="B1241" t="str">
            <v>Piso armado com faixas demarcatorias para quadra poliesportiva</v>
          </cell>
          <cell r="C1241" t="str">
            <v>m2</v>
          </cell>
          <cell r="D1241" t="str">
            <v>8.37</v>
          </cell>
          <cell r="E1241" t="str">
            <v>9.15</v>
          </cell>
          <cell r="F1241" t="str">
            <v>17.52</v>
          </cell>
        </row>
        <row r="1242">
          <cell r="A1242" t="str">
            <v>350112</v>
          </cell>
          <cell r="B1242" t="str">
            <v>Poste completo sem rede para voleibol</v>
          </cell>
          <cell r="C1242" t="str">
            <v>par</v>
          </cell>
          <cell r="D1242" t="str">
            <v>243.16</v>
          </cell>
          <cell r="E1242" t="str">
            <v>36.10</v>
          </cell>
          <cell r="F1242" t="str">
            <v>279.26</v>
          </cell>
        </row>
        <row r="1243">
          <cell r="A1243" t="str">
            <v>350114</v>
          </cell>
          <cell r="B1243" t="str">
            <v>Trave completa com rede para futebol de salao</v>
          </cell>
          <cell r="C1243" t="str">
            <v>un</v>
          </cell>
          <cell r="D1243" t="str">
            <v>199.84</v>
          </cell>
          <cell r="E1243" t="str">
            <v>200.61</v>
          </cell>
          <cell r="F1243" t="str">
            <v>400.45</v>
          </cell>
        </row>
        <row r="1244">
          <cell r="A1244" t="str">
            <v>350116</v>
          </cell>
          <cell r="B1244" t="str">
            <v>Tabela completa com suporte e rede para basquete</v>
          </cell>
          <cell r="C1244" t="str">
            <v>un</v>
          </cell>
          <cell r="D1244" t="str">
            <v>216.68</v>
          </cell>
          <cell r="E1244" t="str">
            <v>294.61</v>
          </cell>
          <cell r="F1244" t="str">
            <v>511.29</v>
          </cell>
        </row>
        <row r="1245">
          <cell r="A1245" t="str">
            <v>350200</v>
          </cell>
          <cell r="B1245" t="str">
            <v>Arquibancada</v>
          </cell>
        </row>
        <row r="1246">
          <cell r="A1246" t="str">
            <v>350202</v>
          </cell>
          <cell r="B1246" t="str">
            <v>Arquibancada piso e espelho em  tijolo macico comum revestido</v>
          </cell>
          <cell r="C1246" t="str">
            <v>m</v>
          </cell>
          <cell r="D1246" t="str">
            <v>8.30</v>
          </cell>
          <cell r="E1246" t="str">
            <v>15.73</v>
          </cell>
          <cell r="F1246" t="str">
            <v>24.03</v>
          </cell>
        </row>
        <row r="1247">
          <cell r="A1247" t="str">
            <v>350300</v>
          </cell>
          <cell r="B1247" t="str">
            <v>Fechamentos</v>
          </cell>
        </row>
        <row r="1248">
          <cell r="A1248" t="str">
            <v>350302</v>
          </cell>
          <cell r="B1248" t="str">
            <v>Alambrado completo e pintado para fundo de quadras</v>
          </cell>
          <cell r="C1248" t="str">
            <v>m</v>
          </cell>
          <cell r="D1248" t="str">
            <v>77.72</v>
          </cell>
          <cell r="E1248" t="str">
            <v>49.06</v>
          </cell>
          <cell r="F1248" t="str">
            <v>126.78</v>
          </cell>
        </row>
        <row r="1249">
          <cell r="A1249" t="str">
            <v>350304</v>
          </cell>
          <cell r="B1249" t="str">
            <v>Alambrado completo e pintado para laterais de quadras</v>
          </cell>
          <cell r="C1249" t="str">
            <v>m</v>
          </cell>
          <cell r="D1249" t="str">
            <v>51.82</v>
          </cell>
          <cell r="E1249" t="str">
            <v>31.97</v>
          </cell>
          <cell r="F1249" t="str">
            <v>83.79</v>
          </cell>
        </row>
        <row r="1250">
          <cell r="A1250" t="str">
            <v>350400</v>
          </cell>
          <cell r="B1250" t="str">
            <v>Bancos</v>
          </cell>
        </row>
        <row r="1251">
          <cell r="A1251" t="str">
            <v>350402</v>
          </cell>
          <cell r="B1251" t="str">
            <v>Banco continuo em  concreto vazado</v>
          </cell>
          <cell r="C1251" t="str">
            <v>m</v>
          </cell>
          <cell r="D1251" t="str">
            <v>14.05</v>
          </cell>
          <cell r="E1251" t="str">
            <v>14.12</v>
          </cell>
          <cell r="F1251" t="str">
            <v>28.17</v>
          </cell>
        </row>
        <row r="1252">
          <cell r="A1252" t="str">
            <v>350404</v>
          </cell>
          <cell r="B1252" t="str">
            <v>Banco continuo em  concreto em  mureta</v>
          </cell>
          <cell r="C1252" t="str">
            <v>m</v>
          </cell>
          <cell r="D1252" t="str">
            <v>33.13</v>
          </cell>
          <cell r="E1252" t="str">
            <v>48.06</v>
          </cell>
          <cell r="F1252" t="str">
            <v>81.19</v>
          </cell>
        </row>
        <row r="1253">
          <cell r="A1253" t="str">
            <v>350500</v>
          </cell>
          <cell r="B1253" t="str">
            <v>Playground</v>
          </cell>
        </row>
        <row r="1254">
          <cell r="A1254" t="str">
            <v>350502</v>
          </cell>
          <cell r="B1254" t="str">
            <v>Mureta de 1 tijolo macico comum com 60 cm para play-ground</v>
          </cell>
          <cell r="C1254" t="str">
            <v>m</v>
          </cell>
          <cell r="D1254" t="str">
            <v>9.71</v>
          </cell>
          <cell r="E1254" t="str">
            <v>26.32</v>
          </cell>
          <cell r="F1254" t="str">
            <v>36.03</v>
          </cell>
        </row>
        <row r="1255">
          <cell r="A1255" t="str">
            <v>350700</v>
          </cell>
          <cell r="B1255" t="str">
            <v>Mastro para bandeiras</v>
          </cell>
        </row>
        <row r="1256">
          <cell r="A1256" t="str">
            <v>350702</v>
          </cell>
          <cell r="B1256" t="str">
            <v>Plataforma com 3 mastros pintados</v>
          </cell>
          <cell r="C1256" t="str">
            <v>cj</v>
          </cell>
          <cell r="D1256" t="str">
            <v>674.20</v>
          </cell>
          <cell r="E1256" t="str">
            <v>153.54</v>
          </cell>
          <cell r="F1256" t="str">
            <v>827.74</v>
          </cell>
        </row>
        <row r="1257">
          <cell r="A1257" t="str">
            <v>350704</v>
          </cell>
          <cell r="B1257" t="str">
            <v>Mastro de fachada pintado para bandeira</v>
          </cell>
          <cell r="C1257" t="str">
            <v>un</v>
          </cell>
          <cell r="D1257" t="str">
            <v>56.95</v>
          </cell>
          <cell r="E1257" t="str">
            <v>19.33</v>
          </cell>
          <cell r="F1257" t="str">
            <v>76.28</v>
          </cell>
        </row>
        <row r="1258">
          <cell r="A1258" t="str">
            <v>360000</v>
          </cell>
          <cell r="B1258" t="str">
            <v>Eletrica, entrada de energia/telefonia</v>
          </cell>
        </row>
        <row r="1259">
          <cell r="A1259" t="str">
            <v>360100</v>
          </cell>
          <cell r="B1259" t="str">
            <v>Entrada de energia - componentes</v>
          </cell>
        </row>
        <row r="1260">
          <cell r="A1260" t="str">
            <v>360102</v>
          </cell>
          <cell r="B1260" t="str">
            <v>Cabine primaria eletropaulo entrada aerea com trafo 300 kva/15kv</v>
          </cell>
          <cell r="C1260" t="str">
            <v>un</v>
          </cell>
          <cell r="D1260" t="str">
            <v>14394.38</v>
          </cell>
          <cell r="E1260" t="str">
            <v>5527.87</v>
          </cell>
          <cell r="F1260" t="str">
            <v>19922.25</v>
          </cell>
        </row>
        <row r="1261">
          <cell r="A1261" t="str">
            <v>360104</v>
          </cell>
          <cell r="B1261" t="str">
            <v>Poste particular para cabine - 112.5 kva/15 kv</v>
          </cell>
          <cell r="C1261" t="str">
            <v>un</v>
          </cell>
          <cell r="D1261" t="str">
            <v>611.18</v>
          </cell>
          <cell r="E1261" t="str">
            <v>512.73</v>
          </cell>
          <cell r="F1261" t="str">
            <v>1123.91</v>
          </cell>
        </row>
        <row r="1262">
          <cell r="A1262" t="str">
            <v>360106</v>
          </cell>
          <cell r="B1262" t="str">
            <v>Poste particular para cabine - 150 kva/15 kv</v>
          </cell>
          <cell r="C1262" t="str">
            <v>un</v>
          </cell>
          <cell r="D1262" t="str">
            <v>611.18</v>
          </cell>
          <cell r="E1262" t="str">
            <v>512.73</v>
          </cell>
          <cell r="F1262" t="str">
            <v>1123.91</v>
          </cell>
        </row>
        <row r="1263">
          <cell r="A1263" t="str">
            <v>360108</v>
          </cell>
          <cell r="B1263" t="str">
            <v>Poste particular para cabine - 225 kva/15 kv</v>
          </cell>
          <cell r="C1263" t="str">
            <v>un</v>
          </cell>
          <cell r="D1263" t="str">
            <v>611.18</v>
          </cell>
          <cell r="E1263" t="str">
            <v>512.73</v>
          </cell>
          <cell r="F1263" t="str">
            <v>1123.91</v>
          </cell>
        </row>
        <row r="1264">
          <cell r="A1264" t="str">
            <v>360110</v>
          </cell>
          <cell r="B1264" t="str">
            <v>Poste particular para cabine - 300 kva/15 kv</v>
          </cell>
          <cell r="C1264" t="str">
            <v>un</v>
          </cell>
          <cell r="D1264" t="str">
            <v>611.18</v>
          </cell>
          <cell r="E1264" t="str">
            <v>512.73</v>
          </cell>
          <cell r="F1264" t="str">
            <v>1123.91</v>
          </cell>
        </row>
        <row r="1265">
          <cell r="A1265" t="str">
            <v>360112</v>
          </cell>
          <cell r="B1265" t="str">
            <v>Poste particular para cabine - 500kva/15 kv</v>
          </cell>
          <cell r="C1265" t="str">
            <v>un</v>
          </cell>
          <cell r="D1265" t="str">
            <v>607.07</v>
          </cell>
          <cell r="E1265" t="str">
            <v>512.73</v>
          </cell>
          <cell r="F1265" t="str">
            <v>1119.80</v>
          </cell>
        </row>
        <row r="1266">
          <cell r="A1266" t="str">
            <v>360114</v>
          </cell>
          <cell r="B1266" t="str">
            <v>Posto de transformacao em  poste c/trafo 75 kva/padrao cesp/cpfl</v>
          </cell>
          <cell r="C1266" t="str">
            <v>un</v>
          </cell>
          <cell r="D1266" t="str">
            <v>3643.00</v>
          </cell>
          <cell r="E1266" t="str">
            <v>4766.78</v>
          </cell>
          <cell r="F1266" t="str">
            <v>8409.78</v>
          </cell>
        </row>
        <row r="1267">
          <cell r="A1267" t="str">
            <v>360116</v>
          </cell>
          <cell r="B1267" t="str">
            <v>Posto de transformacao em  poste c/trafo 112,5kva/padrao cesp/cpfl</v>
          </cell>
          <cell r="C1267" t="str">
            <v>un</v>
          </cell>
          <cell r="D1267" t="str">
            <v>4302.51</v>
          </cell>
          <cell r="E1267" t="str">
            <v>4766.78</v>
          </cell>
          <cell r="F1267" t="str">
            <v>9069.29</v>
          </cell>
        </row>
        <row r="1268">
          <cell r="A1268" t="str">
            <v>360118</v>
          </cell>
          <cell r="B1268" t="str">
            <v>Posto de transformacao em  poste c/trafo 225 kva/padrao eletropaulo</v>
          </cell>
          <cell r="C1268" t="str">
            <v>un</v>
          </cell>
          <cell r="D1268" t="str">
            <v>7939.08</v>
          </cell>
          <cell r="E1268" t="str">
            <v>5527.87</v>
          </cell>
          <cell r="F1268" t="str">
            <v>13466.95</v>
          </cell>
        </row>
        <row r="1269">
          <cell r="A1269" t="str">
            <v>360200</v>
          </cell>
          <cell r="B1269" t="str">
            <v>Poste de entrada de energia</v>
          </cell>
        </row>
        <row r="1270">
          <cell r="A1270" t="str">
            <v>360202</v>
          </cell>
          <cell r="B1270" t="str">
            <v>Poste de concreto armado para entrada de servico de 6,00 x 200 kg</v>
          </cell>
          <cell r="C1270" t="str">
            <v>un</v>
          </cell>
          <cell r="D1270" t="str">
            <v>196.84</v>
          </cell>
          <cell r="E1270" t="str">
            <v>99.62</v>
          </cell>
          <cell r="F1270" t="str">
            <v>296.46</v>
          </cell>
        </row>
        <row r="1271">
          <cell r="A1271" t="str">
            <v>360204</v>
          </cell>
          <cell r="B1271" t="str">
            <v>Poste de concreto armado para entrada de servico de 6,00 x 300 kg</v>
          </cell>
          <cell r="C1271" t="str">
            <v>un</v>
          </cell>
          <cell r="D1271" t="str">
            <v>214.84</v>
          </cell>
          <cell r="E1271" t="str">
            <v>99.62</v>
          </cell>
          <cell r="F1271" t="str">
            <v>314.46</v>
          </cell>
        </row>
        <row r="1272">
          <cell r="A1272" t="str">
            <v>360206</v>
          </cell>
          <cell r="B1272" t="str">
            <v>Poste de concreto armado para entrada de servico de 7,50 x 200 kg</v>
          </cell>
          <cell r="C1272" t="str">
            <v>un</v>
          </cell>
          <cell r="D1272" t="str">
            <v>231.54</v>
          </cell>
          <cell r="E1272" t="str">
            <v>111.71</v>
          </cell>
          <cell r="F1272" t="str">
            <v>343.25</v>
          </cell>
        </row>
        <row r="1273">
          <cell r="A1273" t="str">
            <v>360208</v>
          </cell>
          <cell r="B1273" t="str">
            <v>Poste de concreto armado para entrada de servico de 7,50 x 300 kg</v>
          </cell>
          <cell r="C1273" t="str">
            <v>un</v>
          </cell>
          <cell r="D1273" t="str">
            <v>252.54</v>
          </cell>
          <cell r="E1273" t="str">
            <v>111.71</v>
          </cell>
          <cell r="F1273" t="str">
            <v>364.25</v>
          </cell>
        </row>
        <row r="1274">
          <cell r="A1274" t="str">
            <v>360210</v>
          </cell>
          <cell r="B1274" t="str">
            <v>Poste de concreto perfil I de 6,00 x 200 kg</v>
          </cell>
          <cell r="C1274" t="str">
            <v>un</v>
          </cell>
          <cell r="D1274" t="str">
            <v>190.84</v>
          </cell>
          <cell r="E1274" t="str">
            <v>106.68</v>
          </cell>
          <cell r="F1274" t="str">
            <v>297.52</v>
          </cell>
        </row>
        <row r="1275">
          <cell r="A1275" t="str">
            <v>360212</v>
          </cell>
          <cell r="B1275" t="str">
            <v>Poste de concreto perfil I de 6,00 x 300 kg</v>
          </cell>
          <cell r="C1275" t="str">
            <v>un</v>
          </cell>
          <cell r="D1275" t="str">
            <v>227.84</v>
          </cell>
          <cell r="E1275" t="str">
            <v>106.68</v>
          </cell>
          <cell r="F1275" t="str">
            <v>334.52</v>
          </cell>
        </row>
        <row r="1276">
          <cell r="A1276" t="str">
            <v>360214</v>
          </cell>
          <cell r="B1276" t="str">
            <v>Poste de concreto perfil I de 7,50 x 200 kg</v>
          </cell>
          <cell r="C1276" t="str">
            <v>un</v>
          </cell>
          <cell r="D1276" t="str">
            <v>224.54</v>
          </cell>
          <cell r="E1276" t="str">
            <v>111.71</v>
          </cell>
          <cell r="F1276" t="str">
            <v>336.25</v>
          </cell>
        </row>
        <row r="1277">
          <cell r="A1277" t="str">
            <v>360216</v>
          </cell>
          <cell r="B1277" t="str">
            <v>Poste de concreto perfil I de 7,50 x 300 kg</v>
          </cell>
          <cell r="C1277" t="str">
            <v>un</v>
          </cell>
          <cell r="D1277" t="str">
            <v>219.54</v>
          </cell>
          <cell r="E1277" t="str">
            <v>111.71</v>
          </cell>
          <cell r="F1277" t="str">
            <v>331.25</v>
          </cell>
        </row>
        <row r="1278">
          <cell r="A1278" t="str">
            <v>360218</v>
          </cell>
          <cell r="B1278" t="str">
            <v>Poste de ferro galvanizado de 3.1/2" x 6,00 m</v>
          </cell>
          <cell r="C1278" t="str">
            <v>un</v>
          </cell>
          <cell r="D1278" t="str">
            <v>160.00</v>
          </cell>
          <cell r="E1278" t="str">
            <v>57.20</v>
          </cell>
          <cell r="F1278" t="str">
            <v>217.20</v>
          </cell>
        </row>
        <row r="1279">
          <cell r="A1279" t="str">
            <v>360300</v>
          </cell>
          <cell r="B1279" t="str">
            <v>Caixas de entrada/medicao</v>
          </cell>
        </row>
        <row r="1280">
          <cell r="A1280" t="str">
            <v>360302</v>
          </cell>
          <cell r="B1280" t="str">
            <v>Caixa de medicao (0,70 x 0,60 x 0,25) m</v>
          </cell>
          <cell r="C1280" t="str">
            <v>un</v>
          </cell>
          <cell r="D1280" t="str">
            <v>67.52</v>
          </cell>
          <cell r="E1280" t="str">
            <v>23.96</v>
          </cell>
          <cell r="F1280" t="str">
            <v>91.48</v>
          </cell>
        </row>
        <row r="1281">
          <cell r="A1281" t="str">
            <v>360304</v>
          </cell>
          <cell r="B1281" t="str">
            <v>Caixa de medicao (1,00 x 1,00 x 0,25) m</v>
          </cell>
          <cell r="C1281" t="str">
            <v>un</v>
          </cell>
          <cell r="D1281" t="str">
            <v>226.36</v>
          </cell>
          <cell r="E1281" t="str">
            <v>28.80</v>
          </cell>
          <cell r="F1281" t="str">
            <v>255.16</v>
          </cell>
        </row>
        <row r="1282">
          <cell r="A1282" t="str">
            <v>360306</v>
          </cell>
          <cell r="B1282" t="str">
            <v>Caixa de medicao tipo M (0,90x1,20x0,27) m</v>
          </cell>
          <cell r="C1282" t="str">
            <v>un</v>
          </cell>
          <cell r="D1282" t="str">
            <v>380.22</v>
          </cell>
          <cell r="E1282" t="str">
            <v>27.01</v>
          </cell>
          <cell r="F1282" t="str">
            <v>407.23</v>
          </cell>
        </row>
        <row r="1283">
          <cell r="A1283" t="str">
            <v>360308</v>
          </cell>
          <cell r="B1283" t="str">
            <v>Caixa para seccionadora tipo T (0,90x0,60x0,25) m</v>
          </cell>
          <cell r="C1283" t="str">
            <v>un</v>
          </cell>
          <cell r="D1283" t="str">
            <v>155.68</v>
          </cell>
          <cell r="E1283" t="str">
            <v>20.26</v>
          </cell>
          <cell r="F1283" t="str">
            <v>175.94</v>
          </cell>
        </row>
        <row r="1284">
          <cell r="A1284" t="str">
            <v>360310</v>
          </cell>
          <cell r="B1284" t="str">
            <v>Caixa para transformador de corrente</v>
          </cell>
          <cell r="C1284" t="str">
            <v>un</v>
          </cell>
          <cell r="D1284" t="str">
            <v>54.69</v>
          </cell>
          <cell r="E1284" t="str">
            <v>23.96</v>
          </cell>
          <cell r="F1284" t="str">
            <v>78.65</v>
          </cell>
        </row>
        <row r="1285">
          <cell r="A1285" t="str">
            <v>360400</v>
          </cell>
          <cell r="B1285" t="str">
            <v>Braquet</v>
          </cell>
        </row>
        <row r="1286">
          <cell r="A1286" t="str">
            <v>360402</v>
          </cell>
          <cell r="B1286" t="str">
            <v>Braquet com 2 isoladores para baixa tensao</v>
          </cell>
          <cell r="C1286" t="str">
            <v>un</v>
          </cell>
          <cell r="D1286" t="str">
            <v>1.10</v>
          </cell>
          <cell r="E1286" t="str">
            <v>2.00</v>
          </cell>
          <cell r="F1286" t="str">
            <v>3.10</v>
          </cell>
        </row>
        <row r="1287">
          <cell r="A1287" t="str">
            <v>360404</v>
          </cell>
          <cell r="B1287" t="str">
            <v>Braquet com 3 isoladores para baixa tensao</v>
          </cell>
          <cell r="C1287" t="str">
            <v>un</v>
          </cell>
          <cell r="D1287" t="str">
            <v>1.20</v>
          </cell>
          <cell r="E1287" t="str">
            <v>2.67</v>
          </cell>
          <cell r="F1287" t="str">
            <v>3.87</v>
          </cell>
        </row>
        <row r="1288">
          <cell r="A1288" t="str">
            <v>360406</v>
          </cell>
          <cell r="B1288" t="str">
            <v>Braquet com 4 isoladores para baixa tensao</v>
          </cell>
          <cell r="C1288" t="str">
            <v>un</v>
          </cell>
          <cell r="D1288" t="str">
            <v>1.49</v>
          </cell>
          <cell r="E1288" t="str">
            <v>3.37</v>
          </cell>
          <cell r="F1288" t="str">
            <v>4.86</v>
          </cell>
        </row>
        <row r="1289">
          <cell r="A1289" t="str">
            <v>360500</v>
          </cell>
          <cell r="B1289" t="str">
            <v>Isoladores</v>
          </cell>
        </row>
        <row r="1290">
          <cell r="A1290" t="str">
            <v>360502</v>
          </cell>
          <cell r="B1290" t="str">
            <v>Isolador tipo castanha incluindo grampo de sustentacao</v>
          </cell>
          <cell r="C1290" t="str">
            <v>un</v>
          </cell>
          <cell r="D1290" t="str">
            <v>1.34</v>
          </cell>
          <cell r="E1290" t="str">
            <v>0.57</v>
          </cell>
          <cell r="F1290" t="str">
            <v>1.91</v>
          </cell>
        </row>
        <row r="1291">
          <cell r="A1291" t="str">
            <v>360504</v>
          </cell>
          <cell r="B1291" t="str">
            <v>Isolador tipo disco para 15 kv de 6" - 150mm</v>
          </cell>
          <cell r="C1291" t="str">
            <v>un</v>
          </cell>
          <cell r="D1291" t="str">
            <v>12.22</v>
          </cell>
          <cell r="E1291" t="str">
            <v>1.32</v>
          </cell>
          <cell r="F1291" t="str">
            <v>13.54</v>
          </cell>
        </row>
        <row r="1292">
          <cell r="A1292" t="str">
            <v>360506</v>
          </cell>
          <cell r="B1292" t="str">
            <v>Isolador tipo pino para 15 kv, inclusive pino (cabine)</v>
          </cell>
          <cell r="C1292" t="str">
            <v>un</v>
          </cell>
          <cell r="D1292" t="str">
            <v>1.73</v>
          </cell>
          <cell r="E1292" t="str">
            <v>4.03</v>
          </cell>
          <cell r="F1292" t="str">
            <v>5.76</v>
          </cell>
        </row>
        <row r="1293">
          <cell r="A1293" t="str">
            <v>360508</v>
          </cell>
          <cell r="B1293" t="str">
            <v>Isolador tipo pino para 15 kv, inclusive pino (poste)</v>
          </cell>
          <cell r="C1293" t="str">
            <v>un</v>
          </cell>
          <cell r="D1293" t="str">
            <v>1.73</v>
          </cell>
          <cell r="E1293" t="str">
            <v>5.05</v>
          </cell>
          <cell r="F1293" t="str">
            <v>6.78</v>
          </cell>
        </row>
        <row r="1294">
          <cell r="A1294" t="str">
            <v>360600</v>
          </cell>
          <cell r="B1294" t="str">
            <v>Muflas</v>
          </cell>
        </row>
        <row r="1295">
          <cell r="A1295" t="str">
            <v>360602</v>
          </cell>
          <cell r="B1295" t="str">
            <v>Mufla tripolar externa para cabo ate 25 mm2/15kv</v>
          </cell>
          <cell r="C1295" t="str">
            <v>un</v>
          </cell>
          <cell r="D1295" t="str">
            <v>160.12</v>
          </cell>
          <cell r="E1295" t="str">
            <v>57.60</v>
          </cell>
          <cell r="F1295" t="str">
            <v>217.72</v>
          </cell>
        </row>
        <row r="1296">
          <cell r="A1296" t="str">
            <v>360604</v>
          </cell>
          <cell r="B1296" t="str">
            <v>Mufla tripolar interna para cabo (thv sintenax) ate 25 mm2/1</v>
          </cell>
          <cell r="C1296" t="str">
            <v>un</v>
          </cell>
          <cell r="D1296" t="str">
            <v>40.57</v>
          </cell>
          <cell r="E1296" t="str">
            <v>47.93</v>
          </cell>
          <cell r="F1296" t="str">
            <v>88.50</v>
          </cell>
        </row>
        <row r="1297">
          <cell r="A1297" t="str">
            <v>360606</v>
          </cell>
          <cell r="B1297" t="str">
            <v>Mufla unipolar externa para cabo (thv sintenax) ate 25 mm2/1</v>
          </cell>
          <cell r="C1297" t="str">
            <v>un</v>
          </cell>
          <cell r="D1297" t="str">
            <v>160.12</v>
          </cell>
          <cell r="E1297" t="str">
            <v>33.63</v>
          </cell>
          <cell r="F1297" t="str">
            <v>193.75</v>
          </cell>
        </row>
        <row r="1298">
          <cell r="A1298" t="str">
            <v>360608</v>
          </cell>
          <cell r="B1298" t="str">
            <v>Mufla unipolar interna para cabo (thv-sintenax) ate 25 mm2/1</v>
          </cell>
          <cell r="C1298" t="str">
            <v>un</v>
          </cell>
          <cell r="D1298" t="str">
            <v>40.57</v>
          </cell>
          <cell r="E1298" t="str">
            <v>23.96</v>
          </cell>
          <cell r="F1298" t="str">
            <v>64.53</v>
          </cell>
        </row>
        <row r="1299">
          <cell r="A1299" t="str">
            <v>360700</v>
          </cell>
          <cell r="B1299" t="str">
            <v>Para-raios de alta tensao</v>
          </cell>
        </row>
        <row r="1300">
          <cell r="A1300" t="str">
            <v>360702</v>
          </cell>
          <cell r="B1300" t="str">
            <v>Para-raio tipo cristal -valve para 15kv (poste, estaleiro)</v>
          </cell>
          <cell r="C1300" t="str">
            <v>un</v>
          </cell>
          <cell r="D1300" t="str">
            <v>43.50</v>
          </cell>
          <cell r="E1300" t="str">
            <v>14.30</v>
          </cell>
          <cell r="F1300" t="str">
            <v>57.80</v>
          </cell>
        </row>
        <row r="1301">
          <cell r="A1301" t="str">
            <v>360704</v>
          </cell>
          <cell r="B1301" t="str">
            <v>Para-raio tipo cristal -valve para 15 kv (cabine)</v>
          </cell>
          <cell r="C1301" t="str">
            <v>un</v>
          </cell>
          <cell r="D1301" t="str">
            <v>43.50</v>
          </cell>
          <cell r="E1301" t="str">
            <v>11.43</v>
          </cell>
          <cell r="F1301" t="str">
            <v>54.93</v>
          </cell>
        </row>
        <row r="1302">
          <cell r="A1302" t="str">
            <v>362000</v>
          </cell>
          <cell r="B1302" t="str">
            <v>Reparos, conservacoes e complementos</v>
          </cell>
        </row>
        <row r="1303">
          <cell r="A1303" t="str">
            <v>362002</v>
          </cell>
          <cell r="B1303" t="str">
            <v>Bastao para manobra em cabine de alta tensao para 15 kv</v>
          </cell>
          <cell r="C1303" t="str">
            <v>un</v>
          </cell>
          <cell r="D1303" t="str">
            <v>58.50</v>
          </cell>
          <cell r="E1303" t="str">
            <v>13.50</v>
          </cell>
          <cell r="F1303" t="str">
            <v>72.00</v>
          </cell>
        </row>
        <row r="1304">
          <cell r="A1304" t="str">
            <v>362004</v>
          </cell>
          <cell r="B1304" t="str">
            <v>Bobina de minima do disjuntor</v>
          </cell>
          <cell r="C1304" t="str">
            <v>un</v>
          </cell>
          <cell r="D1304" t="str">
            <v>126.61</v>
          </cell>
          <cell r="E1304" t="str">
            <v>9.26</v>
          </cell>
          <cell r="F1304" t="str">
            <v>135.87</v>
          </cell>
        </row>
        <row r="1305">
          <cell r="A1305" t="str">
            <v>362014</v>
          </cell>
          <cell r="B1305" t="str">
            <v>Cruzeta de madeira de 2400 mm</v>
          </cell>
          <cell r="C1305" t="str">
            <v>un</v>
          </cell>
          <cell r="D1305" t="str">
            <v>12.29</v>
          </cell>
          <cell r="E1305" t="str">
            <v>19.33</v>
          </cell>
          <cell r="F1305" t="str">
            <v>31.62</v>
          </cell>
        </row>
        <row r="1306">
          <cell r="A1306" t="str">
            <v>362016</v>
          </cell>
          <cell r="B1306" t="str">
            <v>Janela de ventilacao (0,40 x 0,40 x 0,15) m</v>
          </cell>
          <cell r="C1306" t="str">
            <v>un</v>
          </cell>
          <cell r="D1306" t="str">
            <v>12.12</v>
          </cell>
          <cell r="E1306" t="str">
            <v>9.35</v>
          </cell>
          <cell r="F1306" t="str">
            <v>21.47</v>
          </cell>
        </row>
        <row r="1307">
          <cell r="A1307" t="str">
            <v>362018</v>
          </cell>
          <cell r="B1307" t="str">
            <v>Luva isolante de borracha, classe I  para 15 kv</v>
          </cell>
          <cell r="C1307" t="str">
            <v>par</v>
          </cell>
          <cell r="D1307" t="str">
            <v>180.30</v>
          </cell>
          <cell r="E1307" t="str">
            <v>0.13</v>
          </cell>
          <cell r="F1307" t="str">
            <v>180.43</v>
          </cell>
        </row>
        <row r="1308">
          <cell r="A1308" t="str">
            <v>362020</v>
          </cell>
          <cell r="B1308" t="str">
            <v>Mao francesa de 700 mm</v>
          </cell>
          <cell r="C1308" t="str">
            <v>un</v>
          </cell>
          <cell r="D1308" t="str">
            <v>1.70</v>
          </cell>
          <cell r="E1308" t="str">
            <v>6.75</v>
          </cell>
          <cell r="F1308" t="str">
            <v>8.45</v>
          </cell>
        </row>
        <row r="1309">
          <cell r="A1309" t="str">
            <v>362022</v>
          </cell>
          <cell r="B1309" t="str">
            <v>Mudanca de tap do transformador</v>
          </cell>
          <cell r="C1309" t="str">
            <v>un</v>
          </cell>
          <cell r="D1309" t="str">
            <v>0.00</v>
          </cell>
          <cell r="E1309" t="str">
            <v>38.66</v>
          </cell>
          <cell r="F1309" t="str">
            <v>38.66</v>
          </cell>
        </row>
        <row r="1310">
          <cell r="A1310" t="str">
            <v>362024</v>
          </cell>
          <cell r="B1310" t="str">
            <v>oleo para disjuntor em  transformador de alta tensao</v>
          </cell>
          <cell r="C1310" t="str">
            <v>l</v>
          </cell>
          <cell r="D1310" t="str">
            <v>2.62</v>
          </cell>
          <cell r="E1310" t="str">
            <v>0.11</v>
          </cell>
          <cell r="F1310" t="str">
            <v>2.73</v>
          </cell>
        </row>
        <row r="1311">
          <cell r="A1311" t="str">
            <v>362026</v>
          </cell>
          <cell r="B1311" t="str">
            <v>oleo para transformador de alta tensao</v>
          </cell>
          <cell r="C1311" t="str">
            <v>l</v>
          </cell>
          <cell r="D1311" t="str">
            <v>2.62</v>
          </cell>
          <cell r="E1311" t="str">
            <v>0.15</v>
          </cell>
          <cell r="F1311" t="str">
            <v>2.77</v>
          </cell>
        </row>
        <row r="1312">
          <cell r="A1312" t="str">
            <v>362028</v>
          </cell>
          <cell r="B1312" t="str">
            <v>Placa advert."Perigo Alta Tensao" em cabine prim.nas dim. 400x300mm,chapa 18</v>
          </cell>
          <cell r="C1312" t="str">
            <v>un</v>
          </cell>
          <cell r="D1312" t="str">
            <v>5.90</v>
          </cell>
          <cell r="E1312" t="str">
            <v>1.45</v>
          </cell>
          <cell r="F1312" t="str">
            <v>7.35</v>
          </cell>
        </row>
        <row r="1313">
          <cell r="A1313" t="str">
            <v>362034</v>
          </cell>
          <cell r="B1313" t="str">
            <v>Sela para cruzeta de madeira</v>
          </cell>
          <cell r="C1313" t="str">
            <v>un</v>
          </cell>
          <cell r="D1313" t="str">
            <v>0.20</v>
          </cell>
          <cell r="E1313" t="str">
            <v>2.00</v>
          </cell>
          <cell r="F1313" t="str">
            <v>2.20</v>
          </cell>
        </row>
        <row r="1314">
          <cell r="A1314" t="str">
            <v>362036</v>
          </cell>
          <cell r="B1314" t="str">
            <v>Suporte de transformador em  poste  ou estaleiro</v>
          </cell>
          <cell r="C1314" t="str">
            <v>un</v>
          </cell>
          <cell r="D1314" t="str">
            <v>1.12</v>
          </cell>
          <cell r="E1314" t="str">
            <v>9.66</v>
          </cell>
          <cell r="F1314" t="str">
            <v>10.78</v>
          </cell>
        </row>
        <row r="1315">
          <cell r="A1315" t="str">
            <v>362038</v>
          </cell>
          <cell r="B1315" t="str">
            <v>Tapete de borracha de 1,00 x 1,00 x 0,50 m</v>
          </cell>
          <cell r="C1315" t="str">
            <v>un</v>
          </cell>
          <cell r="D1315" t="str">
            <v>13.40</v>
          </cell>
          <cell r="E1315" t="str">
            <v>19.33</v>
          </cell>
          <cell r="F1315" t="str">
            <v>32.73</v>
          </cell>
        </row>
        <row r="1316">
          <cell r="A1316" t="str">
            <v>370000</v>
          </cell>
          <cell r="B1316" t="str">
            <v>Eletrica, quadros e paineis</v>
          </cell>
        </row>
        <row r="1317">
          <cell r="A1317" t="str">
            <v>370100</v>
          </cell>
          <cell r="B1317" t="str">
            <v>Quadro p/telefonia de embutir - Telesp/Telebras, protecao IP 40 ch.No. 16msg</v>
          </cell>
        </row>
        <row r="1318">
          <cell r="A1318" t="str">
            <v>370102</v>
          </cell>
          <cell r="B1318" t="str">
            <v>Quadro Telesp/Telebras de embutir (IP 40, ch.No. 16msg) de 200x200x120mm</v>
          </cell>
          <cell r="C1318" t="str">
            <v>un</v>
          </cell>
          <cell r="D1318" t="str">
            <v>27.62</v>
          </cell>
          <cell r="E1318" t="str">
            <v>11.89</v>
          </cell>
          <cell r="F1318" t="str">
            <v>39.51</v>
          </cell>
        </row>
        <row r="1319">
          <cell r="A1319" t="str">
            <v>370108</v>
          </cell>
          <cell r="B1319" t="str">
            <v>Quadro Telesp/Telebras de embutir (IP 40, ch.No. 16msg) de 400x400x120mm</v>
          </cell>
          <cell r="C1319" t="str">
            <v>un</v>
          </cell>
          <cell r="D1319" t="str">
            <v>41.46</v>
          </cell>
          <cell r="E1319" t="str">
            <v>16.57</v>
          </cell>
          <cell r="F1319" t="str">
            <v>58.03</v>
          </cell>
        </row>
        <row r="1320">
          <cell r="A1320" t="str">
            <v>370112</v>
          </cell>
          <cell r="B1320" t="str">
            <v>Quadro Telesp/Telebras de embutir (IP 40, ch.No. 16msg) de 600x600x120mm</v>
          </cell>
          <cell r="C1320" t="str">
            <v>un</v>
          </cell>
          <cell r="D1320" t="str">
            <v>62.22</v>
          </cell>
          <cell r="E1320" t="str">
            <v>21.23</v>
          </cell>
          <cell r="F1320" t="str">
            <v>83.45</v>
          </cell>
        </row>
        <row r="1321">
          <cell r="A1321" t="str">
            <v>370116</v>
          </cell>
          <cell r="B1321" t="str">
            <v>Quadro Telesp/Telebras de embutir (IP 40, ch.No. 16msg) de 800x800x120mm</v>
          </cell>
          <cell r="C1321" t="str">
            <v>un</v>
          </cell>
          <cell r="D1321" t="str">
            <v>95.63</v>
          </cell>
          <cell r="E1321" t="str">
            <v>26.26</v>
          </cell>
          <cell r="F1321" t="str">
            <v>121.89</v>
          </cell>
        </row>
        <row r="1322">
          <cell r="A1322" t="str">
            <v>370122</v>
          </cell>
          <cell r="B1322" t="str">
            <v>Quadro Telesp/Telebras de embutir (IP 40, ch.No. 16msg) de 1200x1000x150mm</v>
          </cell>
          <cell r="C1322" t="str">
            <v>un</v>
          </cell>
          <cell r="D1322" t="str">
            <v>147.93</v>
          </cell>
          <cell r="E1322" t="str">
            <v>35.22</v>
          </cell>
          <cell r="F1322" t="str">
            <v>183.15</v>
          </cell>
        </row>
        <row r="1323">
          <cell r="A1323" t="str">
            <v>370200</v>
          </cell>
          <cell r="B1323" t="str">
            <v>Quadro para telefonia de sobrepor, protecao IP 40 ch.No. 16msg</v>
          </cell>
        </row>
        <row r="1324">
          <cell r="A1324" t="str">
            <v>370202</v>
          </cell>
          <cell r="B1324" t="str">
            <v>Quadro Telesp/Telebras de sobrepor (IP 40, ch.No. 16msg) de 200x200x120mm</v>
          </cell>
          <cell r="C1324" t="str">
            <v>un</v>
          </cell>
          <cell r="D1324" t="str">
            <v>40.32</v>
          </cell>
          <cell r="E1324" t="str">
            <v>10.13</v>
          </cell>
          <cell r="F1324" t="str">
            <v>50.45</v>
          </cell>
        </row>
        <row r="1325">
          <cell r="A1325" t="str">
            <v>370206</v>
          </cell>
          <cell r="B1325" t="str">
            <v>Quadro Telesp/Telebras de sobrepor (IP 40, ch.No. 16msg) de 400x400x120mm</v>
          </cell>
          <cell r="C1325" t="str">
            <v>un</v>
          </cell>
          <cell r="D1325" t="str">
            <v>61.10</v>
          </cell>
          <cell r="E1325" t="str">
            <v>13.50</v>
          </cell>
          <cell r="F1325" t="str">
            <v>74.60</v>
          </cell>
        </row>
        <row r="1326">
          <cell r="A1326" t="str">
            <v>370210</v>
          </cell>
          <cell r="B1326" t="str">
            <v>Quadro Telesp/Telebras de sobrepor (IP 40, ch.No. 16msg) de 600x600x120mm</v>
          </cell>
          <cell r="C1326" t="str">
            <v>un</v>
          </cell>
          <cell r="D1326" t="str">
            <v>93.06</v>
          </cell>
          <cell r="E1326" t="str">
            <v>16.88</v>
          </cell>
          <cell r="F1326" t="str">
            <v>109.94</v>
          </cell>
        </row>
        <row r="1327">
          <cell r="A1327" t="str">
            <v>370214</v>
          </cell>
          <cell r="B1327" t="str">
            <v>Quadro Telesp/Telebras de sobrepor (IP 40, ch.No. 16msg) de 800x800x120mm</v>
          </cell>
          <cell r="C1327" t="str">
            <v>un</v>
          </cell>
          <cell r="D1327" t="str">
            <v>143.10</v>
          </cell>
          <cell r="E1327" t="str">
            <v>20.26</v>
          </cell>
          <cell r="F1327" t="str">
            <v>163.36</v>
          </cell>
        </row>
        <row r="1328">
          <cell r="A1328" t="str">
            <v>370300</v>
          </cell>
          <cell r="B1328" t="str">
            <v>Quadro de distribuicao de luz e forca de embutir - protecao IP 40, chapa Nº. 16 msg</v>
          </cell>
        </row>
        <row r="1329">
          <cell r="A1329" t="str">
            <v>370302</v>
          </cell>
          <cell r="B1329" t="str">
            <v>Quadro distribuicao de luz e forca emb. (IP 40, ch.No. 16 msg) de 360x360x100mm</v>
          </cell>
          <cell r="C1329" t="str">
            <v>un</v>
          </cell>
          <cell r="D1329" t="str">
            <v>49.44</v>
          </cell>
          <cell r="E1329" t="str">
            <v>19.95</v>
          </cell>
          <cell r="F1329" t="str">
            <v>69.39</v>
          </cell>
        </row>
        <row r="1330">
          <cell r="A1330" t="str">
            <v>370304</v>
          </cell>
          <cell r="B1330" t="str">
            <v>Quadro distribuicao de luz e forca emb. (IP 40, ch.No. 16 msg) de 450x360x100mm</v>
          </cell>
          <cell r="C1330" t="str">
            <v>un</v>
          </cell>
          <cell r="D1330" t="str">
            <v>55.96</v>
          </cell>
          <cell r="E1330" t="str">
            <v>19.95</v>
          </cell>
          <cell r="F1330" t="str">
            <v>75.91</v>
          </cell>
        </row>
        <row r="1331">
          <cell r="A1331" t="str">
            <v>370306</v>
          </cell>
          <cell r="B1331" t="str">
            <v>Quadro distribuicao de luz e forca emb. (IP 40, ch.No. 16 msg) de 600x360x100mm</v>
          </cell>
          <cell r="C1331" t="str">
            <v>un</v>
          </cell>
          <cell r="D1331" t="str">
            <v>73.73</v>
          </cell>
          <cell r="E1331" t="str">
            <v>19.95</v>
          </cell>
          <cell r="F1331" t="str">
            <v>93.68</v>
          </cell>
        </row>
        <row r="1332">
          <cell r="A1332" t="str">
            <v>370308</v>
          </cell>
          <cell r="B1332" t="str">
            <v>Quadro distribuicao de luz e forca emb. (IP 40, ch.No. 16 msg) de 750x420x130mm</v>
          </cell>
          <cell r="C1332" t="str">
            <v>un</v>
          </cell>
          <cell r="D1332" t="str">
            <v>87.78</v>
          </cell>
          <cell r="E1332" t="str">
            <v>20.59</v>
          </cell>
          <cell r="F1332" t="str">
            <v>108.37</v>
          </cell>
        </row>
        <row r="1333">
          <cell r="A1333" t="str">
            <v>370310</v>
          </cell>
          <cell r="B1333" t="str">
            <v>Quadro distribuicao de luz e forca emb. (IP 40, ch.No. 16 msg) de 950x420x130mm</v>
          </cell>
          <cell r="C1333" t="str">
            <v>un</v>
          </cell>
          <cell r="D1333" t="str">
            <v>105.34</v>
          </cell>
          <cell r="E1333" t="str">
            <v>21.23</v>
          </cell>
          <cell r="F1333" t="str">
            <v>126.57</v>
          </cell>
        </row>
        <row r="1334">
          <cell r="A1334" t="str">
            <v>370312</v>
          </cell>
          <cell r="B1334" t="str">
            <v>Quadro distribuicao de luz e forca emb. (IP 40, ch.No. 16 msg) de 1200x420x130mm</v>
          </cell>
          <cell r="C1334" t="str">
            <v>un</v>
          </cell>
          <cell r="D1334" t="str">
            <v>126.96</v>
          </cell>
          <cell r="E1334" t="str">
            <v>21.23</v>
          </cell>
          <cell r="F1334" t="str">
            <v>148.19</v>
          </cell>
        </row>
        <row r="1335">
          <cell r="A1335" t="str">
            <v>370400</v>
          </cell>
          <cell r="B1335" t="str">
            <v>Quadro de distribuicao de luz e forca de sobrepor - protecao IP 40, chapa No. 16 msg</v>
          </cell>
        </row>
        <row r="1336">
          <cell r="A1336" t="str">
            <v>370402</v>
          </cell>
          <cell r="B1336" t="str">
            <v>Quadro distribuicao de luz e forca sobr. (IP 40, ch.No. 16 msg) de 390x400x133mm</v>
          </cell>
          <cell r="C1336" t="str">
            <v>un</v>
          </cell>
          <cell r="D1336" t="str">
            <v>62.62</v>
          </cell>
          <cell r="E1336" t="str">
            <v>13.50</v>
          </cell>
          <cell r="F1336" t="str">
            <v>76.12</v>
          </cell>
        </row>
        <row r="1337">
          <cell r="A1337" t="str">
            <v>370404</v>
          </cell>
          <cell r="B1337" t="str">
            <v>Quadro distribuicao de luz e forca sobr. (IP 40, ch.No. 16 msg) de 480x400x133mm</v>
          </cell>
          <cell r="C1337" t="str">
            <v>un</v>
          </cell>
          <cell r="D1337" t="str">
            <v>73.81</v>
          </cell>
          <cell r="E1337" t="str">
            <v>13.50</v>
          </cell>
          <cell r="F1337" t="str">
            <v>87.31</v>
          </cell>
        </row>
        <row r="1338">
          <cell r="A1338" t="str">
            <v>370406</v>
          </cell>
          <cell r="B1338" t="str">
            <v>Quadro distribuicao de luz e forca sobr. (IP 40, ch.No. 16 msg) de 630x400x153mm</v>
          </cell>
          <cell r="C1338" t="str">
            <v>un</v>
          </cell>
          <cell r="D1338" t="str">
            <v>88.87</v>
          </cell>
          <cell r="E1338" t="str">
            <v>16.88</v>
          </cell>
          <cell r="F1338" t="str">
            <v>105.75</v>
          </cell>
        </row>
        <row r="1339">
          <cell r="A1339" t="str">
            <v>370408</v>
          </cell>
          <cell r="B1339" t="str">
            <v>Quadro distribuicao de luz e forca sobr. (IP 40, ch.No. 16 msg) de 780x460x163mm</v>
          </cell>
          <cell r="C1339" t="str">
            <v>un</v>
          </cell>
          <cell r="D1339" t="str">
            <v>112.00</v>
          </cell>
          <cell r="E1339" t="str">
            <v>20.26</v>
          </cell>
          <cell r="F1339" t="str">
            <v>132.26</v>
          </cell>
        </row>
        <row r="1340">
          <cell r="A1340" t="str">
            <v>370410</v>
          </cell>
          <cell r="B1340" t="str">
            <v>Quadro distribuicao de luz e forca sobr. (IP 40, ch.No. 16 msg) de 980x460x163mm</v>
          </cell>
          <cell r="C1340" t="str">
            <v>un</v>
          </cell>
          <cell r="D1340" t="str">
            <v>127.62</v>
          </cell>
          <cell r="E1340" t="str">
            <v>23.63</v>
          </cell>
          <cell r="F1340" t="str">
            <v>151.25</v>
          </cell>
        </row>
        <row r="1341">
          <cell r="A1341" t="str">
            <v>370412</v>
          </cell>
          <cell r="B1341" t="str">
            <v>Quadro distribuicao de luz e forca sobr. (IP 40, ch.No. 16 msg) de 1230x460x163mm</v>
          </cell>
          <cell r="C1341" t="str">
            <v>un</v>
          </cell>
          <cell r="D1341" t="str">
            <v>147.19</v>
          </cell>
          <cell r="E1341" t="str">
            <v>27.01</v>
          </cell>
          <cell r="F1341" t="str">
            <v>174.20</v>
          </cell>
        </row>
        <row r="1342">
          <cell r="A1342" t="str">
            <v>371000</v>
          </cell>
          <cell r="B1342" t="str">
            <v>Barramentos</v>
          </cell>
        </row>
        <row r="1343">
          <cell r="A1343" t="str">
            <v>371002</v>
          </cell>
          <cell r="B1343" t="str">
            <v>Barramento de 30 A</v>
          </cell>
          <cell r="C1343" t="str">
            <v>m</v>
          </cell>
          <cell r="D1343" t="str">
            <v>1.22</v>
          </cell>
          <cell r="E1343" t="str">
            <v>0.94</v>
          </cell>
          <cell r="F1343" t="str">
            <v>2.16</v>
          </cell>
        </row>
        <row r="1344">
          <cell r="A1344" t="str">
            <v>371004</v>
          </cell>
          <cell r="B1344" t="str">
            <v>Barramento de 60 A</v>
          </cell>
          <cell r="C1344" t="str">
            <v>m</v>
          </cell>
          <cell r="D1344" t="str">
            <v>2.50</v>
          </cell>
          <cell r="E1344" t="str">
            <v>0.94</v>
          </cell>
          <cell r="F1344" t="str">
            <v>3.44</v>
          </cell>
        </row>
        <row r="1345">
          <cell r="A1345" t="str">
            <v>371006</v>
          </cell>
          <cell r="B1345" t="str">
            <v>Barramento de 100 A</v>
          </cell>
          <cell r="C1345" t="str">
            <v>m</v>
          </cell>
          <cell r="D1345" t="str">
            <v>5.64</v>
          </cell>
          <cell r="E1345" t="str">
            <v>0.94</v>
          </cell>
          <cell r="F1345" t="str">
            <v>6.58</v>
          </cell>
        </row>
        <row r="1346">
          <cell r="A1346" t="str">
            <v>371008</v>
          </cell>
          <cell r="B1346" t="str">
            <v>Barramento de 150 A</v>
          </cell>
          <cell r="C1346" t="str">
            <v>m</v>
          </cell>
          <cell r="D1346" t="str">
            <v>10.01</v>
          </cell>
          <cell r="E1346" t="str">
            <v>1.14</v>
          </cell>
          <cell r="F1346" t="str">
            <v>11.15</v>
          </cell>
        </row>
        <row r="1347">
          <cell r="A1347" t="str">
            <v>371010</v>
          </cell>
          <cell r="B1347" t="str">
            <v>Barramento de 200 A</v>
          </cell>
          <cell r="C1347" t="str">
            <v>m</v>
          </cell>
          <cell r="D1347" t="str">
            <v>13.76</v>
          </cell>
          <cell r="E1347" t="str">
            <v>1.14</v>
          </cell>
          <cell r="F1347" t="str">
            <v>14.90</v>
          </cell>
        </row>
        <row r="1348">
          <cell r="A1348" t="str">
            <v>371012</v>
          </cell>
          <cell r="B1348" t="str">
            <v>Barramento de 400 A</v>
          </cell>
          <cell r="C1348" t="str">
            <v>m</v>
          </cell>
          <cell r="D1348" t="str">
            <v>40.04</v>
          </cell>
          <cell r="E1348" t="str">
            <v>1.14</v>
          </cell>
          <cell r="F1348" t="str">
            <v>41.18</v>
          </cell>
        </row>
        <row r="1349">
          <cell r="A1349" t="str">
            <v>371014</v>
          </cell>
          <cell r="B1349" t="str">
            <v>Barramento de 1000 A</v>
          </cell>
          <cell r="C1349" t="str">
            <v>m</v>
          </cell>
          <cell r="D1349" t="str">
            <v>54.91</v>
          </cell>
          <cell r="E1349" t="str">
            <v>24.03</v>
          </cell>
          <cell r="F1349" t="str">
            <v>78.94</v>
          </cell>
        </row>
        <row r="1350">
          <cell r="A1350" t="str">
            <v>371016</v>
          </cell>
          <cell r="B1350" t="str">
            <v>Barramento de 1600 A</v>
          </cell>
          <cell r="C1350" t="str">
            <v>m</v>
          </cell>
          <cell r="D1350" t="str">
            <v>63.62</v>
          </cell>
          <cell r="E1350" t="str">
            <v>32.04</v>
          </cell>
          <cell r="F1350" t="str">
            <v>95.66</v>
          </cell>
        </row>
        <row r="1351">
          <cell r="A1351" t="str">
            <v>371100</v>
          </cell>
          <cell r="B1351" t="str">
            <v>Bases</v>
          </cell>
        </row>
        <row r="1352">
          <cell r="A1352" t="str">
            <v>371102</v>
          </cell>
          <cell r="B1352" t="str">
            <v>Base de fusivel Diazed completo para 25 A</v>
          </cell>
          <cell r="C1352" t="str">
            <v>un</v>
          </cell>
          <cell r="D1352" t="str">
            <v>4.67</v>
          </cell>
          <cell r="E1352" t="str">
            <v>2.00</v>
          </cell>
          <cell r="F1352" t="str">
            <v>6.67</v>
          </cell>
        </row>
        <row r="1353">
          <cell r="A1353" t="str">
            <v>371104</v>
          </cell>
          <cell r="B1353" t="str">
            <v>Base de fusivel Diazed completo para 63 A</v>
          </cell>
          <cell r="C1353" t="str">
            <v>un</v>
          </cell>
          <cell r="D1353" t="str">
            <v>7.19</v>
          </cell>
          <cell r="E1353" t="str">
            <v>3.37</v>
          </cell>
          <cell r="F1353" t="str">
            <v>10.56</v>
          </cell>
        </row>
        <row r="1354">
          <cell r="A1354" t="str">
            <v>371106</v>
          </cell>
          <cell r="B1354" t="str">
            <v>Base de fusivel NH ate 125 A</v>
          </cell>
          <cell r="C1354" t="str">
            <v>un</v>
          </cell>
          <cell r="D1354" t="str">
            <v>11.27</v>
          </cell>
          <cell r="E1354" t="str">
            <v>6.75</v>
          </cell>
          <cell r="F1354" t="str">
            <v>18.02</v>
          </cell>
        </row>
        <row r="1355">
          <cell r="A1355" t="str">
            <v>371108</v>
          </cell>
          <cell r="B1355" t="str">
            <v>Base de fusivel NH ate 250 A</v>
          </cell>
          <cell r="C1355" t="str">
            <v>un</v>
          </cell>
          <cell r="D1355" t="str">
            <v>25.98</v>
          </cell>
          <cell r="E1355" t="str">
            <v>6.75</v>
          </cell>
          <cell r="F1355" t="str">
            <v>32.73</v>
          </cell>
        </row>
        <row r="1356">
          <cell r="A1356" t="str">
            <v>371110</v>
          </cell>
          <cell r="B1356" t="str">
            <v>Base de fusivel NH ate 400 A</v>
          </cell>
          <cell r="C1356" t="str">
            <v>un</v>
          </cell>
          <cell r="D1356" t="str">
            <v>44.37</v>
          </cell>
          <cell r="E1356" t="str">
            <v>6.75</v>
          </cell>
          <cell r="F1356" t="str">
            <v>51.12</v>
          </cell>
        </row>
        <row r="1357">
          <cell r="A1357" t="str">
            <v>371112</v>
          </cell>
          <cell r="B1357" t="str">
            <v>Base de fusivel tripolar HH de 15kv</v>
          </cell>
          <cell r="C1357" t="str">
            <v>un</v>
          </cell>
          <cell r="D1357" t="str">
            <v>286.00</v>
          </cell>
          <cell r="E1357" t="str">
            <v>8.07</v>
          </cell>
          <cell r="F1357" t="str">
            <v>294.07</v>
          </cell>
        </row>
        <row r="1358">
          <cell r="A1358" t="str">
            <v>371114</v>
          </cell>
          <cell r="B1358" t="str">
            <v>Base de fusivel unipolar HH de 15kv</v>
          </cell>
          <cell r="C1358" t="str">
            <v>un</v>
          </cell>
          <cell r="D1358" t="str">
            <v>103.00</v>
          </cell>
          <cell r="E1358" t="str">
            <v>8.07</v>
          </cell>
          <cell r="F1358" t="str">
            <v>111.07</v>
          </cell>
        </row>
        <row r="1359">
          <cell r="A1359" t="str">
            <v>371200</v>
          </cell>
          <cell r="B1359" t="str">
            <v>Fusiveis</v>
          </cell>
        </row>
        <row r="1360">
          <cell r="A1360" t="str">
            <v>371202</v>
          </cell>
          <cell r="B1360" t="str">
            <v>Fusivel tipo NH 00 de 6A a 125A</v>
          </cell>
          <cell r="C1360" t="str">
            <v>un</v>
          </cell>
          <cell r="D1360" t="str">
            <v>2.89</v>
          </cell>
          <cell r="E1360" t="str">
            <v>1.32</v>
          </cell>
          <cell r="F1360" t="str">
            <v>4.21</v>
          </cell>
        </row>
        <row r="1361">
          <cell r="A1361" t="str">
            <v>371204</v>
          </cell>
          <cell r="B1361" t="str">
            <v>Fusivel tipo NH 1 de 36A a 250A</v>
          </cell>
          <cell r="C1361" t="str">
            <v>un</v>
          </cell>
          <cell r="D1361" t="str">
            <v>6.65</v>
          </cell>
          <cell r="E1361" t="str">
            <v>1.32</v>
          </cell>
          <cell r="F1361" t="str">
            <v>7.97</v>
          </cell>
        </row>
        <row r="1362">
          <cell r="A1362" t="str">
            <v>371206</v>
          </cell>
          <cell r="B1362" t="str">
            <v>Fusivel tipo NH 2 de 224A a 400A</v>
          </cell>
          <cell r="C1362" t="str">
            <v>un</v>
          </cell>
          <cell r="D1362" t="str">
            <v>9.76</v>
          </cell>
          <cell r="E1362" t="str">
            <v>1.32</v>
          </cell>
          <cell r="F1362" t="str">
            <v>11.08</v>
          </cell>
        </row>
        <row r="1363">
          <cell r="A1363" t="str">
            <v>371208</v>
          </cell>
          <cell r="B1363" t="str">
            <v>Fusivel tipo NH 3 de 425A a 630A</v>
          </cell>
          <cell r="C1363" t="str">
            <v>un</v>
          </cell>
          <cell r="D1363" t="str">
            <v>13.60</v>
          </cell>
          <cell r="E1363" t="str">
            <v>1.32</v>
          </cell>
          <cell r="F1363" t="str">
            <v>14.92</v>
          </cell>
        </row>
        <row r="1364">
          <cell r="A1364" t="str">
            <v>371210</v>
          </cell>
          <cell r="B1364" t="str">
            <v>Fusivel tipo NH 4 de 1000A a 1250A</v>
          </cell>
          <cell r="C1364" t="str">
            <v>un</v>
          </cell>
          <cell r="D1364" t="str">
            <v>86.27</v>
          </cell>
          <cell r="E1364" t="str">
            <v>1.32</v>
          </cell>
          <cell r="F1364" t="str">
            <v>87.59</v>
          </cell>
        </row>
        <row r="1365">
          <cell r="A1365" t="str">
            <v>371212</v>
          </cell>
          <cell r="B1365" t="str">
            <v>Fusivel tipo HH para 15kv de 2,5A a 50A</v>
          </cell>
          <cell r="C1365" t="str">
            <v>un</v>
          </cell>
          <cell r="D1365" t="str">
            <v>160.50</v>
          </cell>
          <cell r="E1365" t="str">
            <v>1.67</v>
          </cell>
          <cell r="F1365" t="str">
            <v>162.17</v>
          </cell>
        </row>
        <row r="1366">
          <cell r="A1366" t="str">
            <v>371214</v>
          </cell>
          <cell r="B1366" t="str">
            <v>Fusivel tipo HH para 15kv de 60A a 100A</v>
          </cell>
          <cell r="C1366" t="str">
            <v>un</v>
          </cell>
          <cell r="D1366" t="str">
            <v>203.50</v>
          </cell>
          <cell r="E1366" t="str">
            <v>1.67</v>
          </cell>
          <cell r="F1366" t="str">
            <v>205.17</v>
          </cell>
        </row>
        <row r="1367">
          <cell r="A1367" t="str">
            <v>371300</v>
          </cell>
          <cell r="B1367" t="str">
            <v>Disjuntores</v>
          </cell>
        </row>
        <row r="1368">
          <cell r="A1368" t="str">
            <v>371302</v>
          </cell>
          <cell r="B1368" t="str">
            <v>Disjuntor automatico monofasico, 10 a 30A ate 220v</v>
          </cell>
          <cell r="C1368" t="str">
            <v>un</v>
          </cell>
          <cell r="D1368" t="str">
            <v>6.11</v>
          </cell>
          <cell r="E1368" t="str">
            <v>2.00</v>
          </cell>
          <cell r="F1368" t="str">
            <v>8.11</v>
          </cell>
        </row>
        <row r="1369">
          <cell r="A1369" t="str">
            <v>371304</v>
          </cell>
          <cell r="B1369" t="str">
            <v>Disjuntor automatico monofasico, 35 a 50A ate 220v</v>
          </cell>
          <cell r="C1369" t="str">
            <v>un</v>
          </cell>
          <cell r="D1369" t="str">
            <v>10.47</v>
          </cell>
          <cell r="E1369" t="str">
            <v>2.00</v>
          </cell>
          <cell r="F1369" t="str">
            <v>12.47</v>
          </cell>
        </row>
        <row r="1370">
          <cell r="A1370" t="str">
            <v>371306</v>
          </cell>
          <cell r="B1370" t="str">
            <v>Disjuntor automatico monofasico, 60 a 70A ate 220v</v>
          </cell>
          <cell r="C1370" t="str">
            <v>un</v>
          </cell>
          <cell r="D1370" t="str">
            <v>17.00</v>
          </cell>
          <cell r="E1370" t="str">
            <v>2.00</v>
          </cell>
          <cell r="F1370" t="str">
            <v>19.00</v>
          </cell>
        </row>
        <row r="1371">
          <cell r="A1371" t="str">
            <v>371308</v>
          </cell>
          <cell r="B1371" t="str">
            <v>Disjuntor automatico bifasico, 10 a 50A ate 220v</v>
          </cell>
          <cell r="C1371" t="str">
            <v>un</v>
          </cell>
          <cell r="D1371" t="str">
            <v>38.62</v>
          </cell>
          <cell r="E1371" t="str">
            <v>4.03</v>
          </cell>
          <cell r="F1371" t="str">
            <v>42.65</v>
          </cell>
        </row>
        <row r="1372">
          <cell r="A1372" t="str">
            <v>371310</v>
          </cell>
          <cell r="B1372" t="str">
            <v>Disjuntor automatico bifasico, 60 a 100A ate 220v</v>
          </cell>
          <cell r="C1372" t="str">
            <v>un</v>
          </cell>
          <cell r="D1372" t="str">
            <v>53.39</v>
          </cell>
          <cell r="E1372" t="str">
            <v>2.00</v>
          </cell>
          <cell r="F1372" t="str">
            <v>55.39</v>
          </cell>
        </row>
        <row r="1373">
          <cell r="A1373" t="str">
            <v>371312</v>
          </cell>
          <cell r="B1373" t="str">
            <v>Disjuntor automatico bifasico, 125 a 225A ate 415v</v>
          </cell>
          <cell r="C1373" t="str">
            <v>un</v>
          </cell>
          <cell r="D1373" t="str">
            <v>137.08</v>
          </cell>
          <cell r="E1373" t="str">
            <v>4.03</v>
          </cell>
          <cell r="F1373" t="str">
            <v>141.11</v>
          </cell>
        </row>
        <row r="1374">
          <cell r="A1374" t="str">
            <v>371314</v>
          </cell>
          <cell r="B1374" t="str">
            <v>Disjuntor automatico bifasico, 250 a 400A ate 415v</v>
          </cell>
          <cell r="C1374" t="str">
            <v>un</v>
          </cell>
          <cell r="D1374" t="str">
            <v>690.10</v>
          </cell>
          <cell r="E1374" t="str">
            <v>10.13</v>
          </cell>
          <cell r="F1374" t="str">
            <v>700.23</v>
          </cell>
        </row>
        <row r="1375">
          <cell r="A1375" t="str">
            <v>371316</v>
          </cell>
          <cell r="B1375" t="str">
            <v>Disjuntor automatico trifasico, 10 a 50A ate 220v</v>
          </cell>
          <cell r="C1375" t="str">
            <v>un</v>
          </cell>
          <cell r="D1375" t="str">
            <v>49.66</v>
          </cell>
          <cell r="E1375" t="str">
            <v>6.04</v>
          </cell>
          <cell r="F1375" t="str">
            <v>55.70</v>
          </cell>
        </row>
        <row r="1376">
          <cell r="A1376" t="str">
            <v>371318</v>
          </cell>
          <cell r="B1376" t="str">
            <v>Disjuntor automatico trifasico, 60 a 100A ate 220v</v>
          </cell>
          <cell r="C1376" t="str">
            <v>un</v>
          </cell>
          <cell r="D1376" t="str">
            <v>59.04</v>
          </cell>
          <cell r="E1376" t="str">
            <v>2.00</v>
          </cell>
          <cell r="F1376" t="str">
            <v>61.04</v>
          </cell>
        </row>
        <row r="1377">
          <cell r="A1377" t="str">
            <v>371320</v>
          </cell>
          <cell r="B1377" t="str">
            <v>Disjuntor automatico trifasico, 125 a 225A ate 415v</v>
          </cell>
          <cell r="C1377" t="str">
            <v>un</v>
          </cell>
          <cell r="D1377" t="str">
            <v>152.50</v>
          </cell>
          <cell r="E1377" t="str">
            <v>6.04</v>
          </cell>
          <cell r="F1377" t="str">
            <v>158.54</v>
          </cell>
        </row>
        <row r="1378">
          <cell r="A1378" t="str">
            <v>371400</v>
          </cell>
          <cell r="B1378" t="str">
            <v>Chaves de baixa tensao</v>
          </cell>
        </row>
        <row r="1379">
          <cell r="A1379" t="str">
            <v>371402</v>
          </cell>
          <cell r="B1379" t="str">
            <v>Chave seccionadora tripolar NH - 100A</v>
          </cell>
          <cell r="C1379" t="str">
            <v>un</v>
          </cell>
          <cell r="D1379" t="str">
            <v>46.72</v>
          </cell>
          <cell r="E1379" t="str">
            <v>13.50</v>
          </cell>
          <cell r="F1379" t="str">
            <v>60.22</v>
          </cell>
        </row>
        <row r="1380">
          <cell r="A1380" t="str">
            <v>371404</v>
          </cell>
          <cell r="B1380" t="str">
            <v>Chave seccionadora tripolar NH - 200A</v>
          </cell>
          <cell r="C1380" t="str">
            <v>un</v>
          </cell>
          <cell r="D1380" t="str">
            <v>68.76</v>
          </cell>
          <cell r="E1380" t="str">
            <v>13.50</v>
          </cell>
          <cell r="F1380" t="str">
            <v>82.26</v>
          </cell>
        </row>
        <row r="1381">
          <cell r="A1381" t="str">
            <v>371406</v>
          </cell>
          <cell r="B1381" t="str">
            <v>Chave seccionadora tripolar NH - 400A</v>
          </cell>
          <cell r="C1381" t="str">
            <v>un</v>
          </cell>
          <cell r="D1381" t="str">
            <v>78.47</v>
          </cell>
          <cell r="E1381" t="str">
            <v>13.50</v>
          </cell>
          <cell r="F1381" t="str">
            <v>91.97</v>
          </cell>
        </row>
        <row r="1382">
          <cell r="A1382" t="str">
            <v>371408</v>
          </cell>
          <cell r="B1382" t="str">
            <v>Chave seccionadora tripolar NH - 600A</v>
          </cell>
          <cell r="C1382" t="str">
            <v>un</v>
          </cell>
          <cell r="D1382" t="str">
            <v>95.21</v>
          </cell>
          <cell r="E1382" t="str">
            <v>13.50</v>
          </cell>
          <cell r="F1382" t="str">
            <v>108.71</v>
          </cell>
        </row>
        <row r="1383">
          <cell r="A1383" t="str">
            <v>371410</v>
          </cell>
          <cell r="B1383" t="str">
            <v>Chave seccionadora sob carga tripolar de 40A</v>
          </cell>
          <cell r="C1383" t="str">
            <v>un</v>
          </cell>
          <cell r="D1383" t="str">
            <v>35.44</v>
          </cell>
          <cell r="E1383" t="str">
            <v>2.67</v>
          </cell>
          <cell r="F1383" t="str">
            <v>38.11</v>
          </cell>
        </row>
        <row r="1384">
          <cell r="A1384" t="str">
            <v>371412</v>
          </cell>
          <cell r="B1384" t="str">
            <v>Chave seccionadora sob carga tripolar de 63A</v>
          </cell>
          <cell r="C1384" t="str">
            <v>un</v>
          </cell>
          <cell r="D1384" t="str">
            <v>55.92</v>
          </cell>
          <cell r="E1384" t="str">
            <v>2.67</v>
          </cell>
          <cell r="F1384" t="str">
            <v>58.59</v>
          </cell>
        </row>
        <row r="1385">
          <cell r="A1385" t="str">
            <v>371414</v>
          </cell>
          <cell r="B1385" t="str">
            <v>Chave seccionadora sob carga tripolar de 125A</v>
          </cell>
          <cell r="C1385" t="str">
            <v>un</v>
          </cell>
          <cell r="D1385" t="str">
            <v>131.84</v>
          </cell>
          <cell r="E1385" t="str">
            <v>4.03</v>
          </cell>
          <cell r="F1385" t="str">
            <v>135.87</v>
          </cell>
        </row>
        <row r="1386">
          <cell r="A1386" t="str">
            <v>371416</v>
          </cell>
          <cell r="B1386" t="str">
            <v>Chave seccionadora com porta fusiveis tripolar de 125A</v>
          </cell>
          <cell r="C1386" t="str">
            <v>un</v>
          </cell>
          <cell r="D1386" t="str">
            <v>130.97</v>
          </cell>
          <cell r="E1386" t="str">
            <v>10.13</v>
          </cell>
          <cell r="F1386" t="str">
            <v>141.10</v>
          </cell>
        </row>
        <row r="1387">
          <cell r="A1387" t="str">
            <v>371418</v>
          </cell>
          <cell r="B1387" t="str">
            <v>Chave seccionadora com porta fusiveis tripolar de 250A</v>
          </cell>
          <cell r="C1387" t="str">
            <v>un</v>
          </cell>
          <cell r="D1387" t="str">
            <v>431.02</v>
          </cell>
          <cell r="E1387" t="str">
            <v>12.13</v>
          </cell>
          <cell r="F1387" t="str">
            <v>443.15</v>
          </cell>
        </row>
        <row r="1388">
          <cell r="A1388" t="str">
            <v>371420</v>
          </cell>
          <cell r="B1388" t="str">
            <v>Chave seccionadora com porta fusiveis tripolar de 400A</v>
          </cell>
          <cell r="C1388" t="str">
            <v>un</v>
          </cell>
          <cell r="D1388" t="str">
            <v>471.01</v>
          </cell>
          <cell r="E1388" t="str">
            <v>14.16</v>
          </cell>
          <cell r="F1388" t="str">
            <v>485.17</v>
          </cell>
        </row>
        <row r="1389">
          <cell r="A1389" t="str">
            <v>371500</v>
          </cell>
          <cell r="B1389" t="str">
            <v>Chave de media tensao</v>
          </cell>
        </row>
        <row r="1390">
          <cell r="A1390" t="str">
            <v>371502</v>
          </cell>
          <cell r="B1390" t="str">
            <v>Chave fus. indic "Matheus" para 50A/15KV rupt. 1200A - cabine</v>
          </cell>
          <cell r="C1390" t="str">
            <v>un</v>
          </cell>
          <cell r="D1390" t="str">
            <v>63.95</v>
          </cell>
          <cell r="E1390" t="str">
            <v>10.50</v>
          </cell>
          <cell r="F1390" t="str">
            <v>74.45</v>
          </cell>
        </row>
        <row r="1391">
          <cell r="A1391" t="str">
            <v>371504</v>
          </cell>
          <cell r="B1391" t="str">
            <v>Chave fus. indic "Matheus" para 50A/15KV rupt. 1200A - poste</v>
          </cell>
          <cell r="C1391" t="str">
            <v>un</v>
          </cell>
          <cell r="D1391" t="str">
            <v>63.95</v>
          </cell>
          <cell r="E1391" t="str">
            <v>12.44</v>
          </cell>
          <cell r="F1391" t="str">
            <v>76.39</v>
          </cell>
        </row>
        <row r="1392">
          <cell r="A1392" t="str">
            <v>371506</v>
          </cell>
          <cell r="B1392" t="str">
            <v>Chave fus. indic "Matheus" para 100A/15KV rupt. 1200A - cabine</v>
          </cell>
          <cell r="C1392" t="str">
            <v>un</v>
          </cell>
          <cell r="D1392" t="str">
            <v>62.41</v>
          </cell>
          <cell r="E1392" t="str">
            <v>10.50</v>
          </cell>
          <cell r="F1392" t="str">
            <v>72.91</v>
          </cell>
        </row>
        <row r="1393">
          <cell r="A1393" t="str">
            <v>371508</v>
          </cell>
          <cell r="B1393" t="str">
            <v>Chave fus. indic "Matheus" para 100A/15KV rupt. 1200A - poste</v>
          </cell>
          <cell r="C1393" t="str">
            <v>un</v>
          </cell>
          <cell r="D1393" t="str">
            <v>62.41</v>
          </cell>
          <cell r="E1393" t="str">
            <v>12.44</v>
          </cell>
          <cell r="F1393" t="str">
            <v>74.85</v>
          </cell>
        </row>
        <row r="1394">
          <cell r="A1394" t="str">
            <v>371510</v>
          </cell>
          <cell r="B1394" t="str">
            <v>Chave seccionadora tripolar para 400A/15KV com fusiveis c/cmd prolongado</v>
          </cell>
          <cell r="C1394" t="str">
            <v>un</v>
          </cell>
          <cell r="D1394" t="str">
            <v>220.52</v>
          </cell>
          <cell r="E1394" t="str">
            <v>38.46</v>
          </cell>
          <cell r="F1394" t="str">
            <v>258.98</v>
          </cell>
        </row>
        <row r="1395">
          <cell r="A1395" t="str">
            <v>371512</v>
          </cell>
          <cell r="B1395" t="str">
            <v>Chave seccionadora tripolar seca para 400A/15KV c/cmd prolongado</v>
          </cell>
          <cell r="C1395" t="str">
            <v>un</v>
          </cell>
          <cell r="D1395" t="str">
            <v>178.95</v>
          </cell>
          <cell r="E1395" t="str">
            <v>33.63</v>
          </cell>
          <cell r="F1395" t="str">
            <v>212.58</v>
          </cell>
        </row>
        <row r="1396">
          <cell r="A1396" t="str">
            <v>372000</v>
          </cell>
          <cell r="B1396" t="str">
            <v>Reparos, conservacoes e complementos</v>
          </cell>
        </row>
        <row r="1397">
          <cell r="A1397" t="str">
            <v>372002</v>
          </cell>
          <cell r="B1397" t="str">
            <v>Suporte movel para fixacao de disjuntores</v>
          </cell>
          <cell r="C1397" t="str">
            <v>un</v>
          </cell>
          <cell r="D1397" t="str">
            <v>0.21</v>
          </cell>
          <cell r="E1397" t="str">
            <v>0.30</v>
          </cell>
          <cell r="F1397" t="str">
            <v>0.51</v>
          </cell>
        </row>
        <row r="1398">
          <cell r="A1398" t="str">
            <v>372004</v>
          </cell>
          <cell r="B1398" t="str">
            <v>Tampa plastica para disjuntores faltantes</v>
          </cell>
          <cell r="C1398" t="str">
            <v>un</v>
          </cell>
          <cell r="D1398" t="str">
            <v>0.21</v>
          </cell>
          <cell r="E1398" t="str">
            <v>0.30</v>
          </cell>
          <cell r="F1398" t="str">
            <v>0.51</v>
          </cell>
        </row>
        <row r="1399">
          <cell r="A1399" t="str">
            <v>372006</v>
          </cell>
          <cell r="B1399" t="str">
            <v>Derivacao para disjuntores</v>
          </cell>
          <cell r="C1399" t="str">
            <v>un</v>
          </cell>
          <cell r="D1399" t="str">
            <v>0.51</v>
          </cell>
          <cell r="E1399" t="str">
            <v>0.30</v>
          </cell>
          <cell r="F1399" t="str">
            <v>0.81</v>
          </cell>
        </row>
        <row r="1400">
          <cell r="A1400" t="str">
            <v>372008</v>
          </cell>
          <cell r="B1400" t="str">
            <v>Barra de neutro</v>
          </cell>
          <cell r="C1400" t="str">
            <v>un</v>
          </cell>
          <cell r="D1400" t="str">
            <v>21.06</v>
          </cell>
          <cell r="E1400" t="str">
            <v>0.99</v>
          </cell>
          <cell r="F1400" t="str">
            <v>22.05</v>
          </cell>
        </row>
        <row r="1401">
          <cell r="A1401" t="str">
            <v>380000</v>
          </cell>
          <cell r="B1401" t="str">
            <v>Eletrica, tubulacao/conduto</v>
          </cell>
        </row>
        <row r="1402">
          <cell r="A1402" t="str">
            <v>380100</v>
          </cell>
          <cell r="B1402" t="str">
            <v>Eletroduto em  PVC rigido roscavel</v>
          </cell>
        </row>
        <row r="1403">
          <cell r="A1403" t="str">
            <v>380102</v>
          </cell>
          <cell r="B1403" t="str">
            <v>Eletroduto de pvc rigido roscavel de 1/2" - com acessorios</v>
          </cell>
          <cell r="C1403" t="str">
            <v>m</v>
          </cell>
          <cell r="D1403" t="str">
            <v>0.51</v>
          </cell>
          <cell r="E1403" t="str">
            <v>2.67</v>
          </cell>
          <cell r="F1403" t="str">
            <v>3.18</v>
          </cell>
        </row>
        <row r="1404">
          <cell r="A1404" t="str">
            <v>380104</v>
          </cell>
          <cell r="B1404" t="str">
            <v>Eletroduto de pvc rigido roscavel de 3/4" - com acessorios</v>
          </cell>
          <cell r="C1404" t="str">
            <v>m</v>
          </cell>
          <cell r="D1404" t="str">
            <v>0.79</v>
          </cell>
          <cell r="E1404" t="str">
            <v>3.37</v>
          </cell>
          <cell r="F1404" t="str">
            <v>4.16</v>
          </cell>
        </row>
        <row r="1405">
          <cell r="A1405" t="str">
            <v>380106</v>
          </cell>
          <cell r="B1405" t="str">
            <v>Eletroduto de pvc rigido roscavel de 1" - com acessorios</v>
          </cell>
          <cell r="C1405" t="str">
            <v>m</v>
          </cell>
          <cell r="D1405" t="str">
            <v>1.15</v>
          </cell>
          <cell r="E1405" t="str">
            <v>4.03</v>
          </cell>
          <cell r="F1405" t="str">
            <v>5.18</v>
          </cell>
        </row>
        <row r="1406">
          <cell r="A1406" t="str">
            <v>380108</v>
          </cell>
          <cell r="B1406" t="str">
            <v>Eletroduto de pvc rigido roscavel de 1.1/4" - com acessorios</v>
          </cell>
          <cell r="C1406" t="str">
            <v>m</v>
          </cell>
          <cell r="D1406" t="str">
            <v>1.77</v>
          </cell>
          <cell r="E1406" t="str">
            <v>4.70</v>
          </cell>
          <cell r="F1406" t="str">
            <v>6.47</v>
          </cell>
        </row>
        <row r="1407">
          <cell r="A1407" t="str">
            <v>380110</v>
          </cell>
          <cell r="B1407" t="str">
            <v>Eletroduto de pvc rigido roscavel de 1.1/2" - com acessorios</v>
          </cell>
          <cell r="C1407" t="str">
            <v>m</v>
          </cell>
          <cell r="D1407" t="str">
            <v>2.06</v>
          </cell>
          <cell r="E1407" t="str">
            <v>5.38</v>
          </cell>
          <cell r="F1407" t="str">
            <v>7.44</v>
          </cell>
        </row>
        <row r="1408">
          <cell r="A1408" t="str">
            <v>380112</v>
          </cell>
          <cell r="B1408" t="str">
            <v>Eletroduto de pvc rigido roscavel de 2" - com acessorios</v>
          </cell>
          <cell r="C1408" t="str">
            <v>m</v>
          </cell>
          <cell r="D1408" t="str">
            <v>2.87</v>
          </cell>
          <cell r="E1408" t="str">
            <v>6.04</v>
          </cell>
          <cell r="F1408" t="str">
            <v>8.91</v>
          </cell>
        </row>
        <row r="1409">
          <cell r="A1409" t="str">
            <v>380114</v>
          </cell>
          <cell r="B1409" t="str">
            <v>Eletroduto de pvc rigido roscavel de 2.1/2" - com acessorios</v>
          </cell>
          <cell r="C1409" t="str">
            <v>m</v>
          </cell>
          <cell r="D1409" t="str">
            <v>4.87</v>
          </cell>
          <cell r="E1409" t="str">
            <v>6.75</v>
          </cell>
          <cell r="F1409" t="str">
            <v>11.62</v>
          </cell>
        </row>
        <row r="1410">
          <cell r="A1410" t="str">
            <v>380116</v>
          </cell>
          <cell r="B1410" t="str">
            <v>Eletroduto de pvc rigido roscavel de 3" - com acessorios</v>
          </cell>
          <cell r="C1410" t="str">
            <v>m</v>
          </cell>
          <cell r="D1410" t="str">
            <v>6.18</v>
          </cell>
          <cell r="E1410" t="str">
            <v>7.41</v>
          </cell>
          <cell r="F1410" t="str">
            <v>13.59</v>
          </cell>
        </row>
        <row r="1411">
          <cell r="A1411" t="str">
            <v>380118</v>
          </cell>
          <cell r="B1411" t="str">
            <v>Eletroduto de pvc rigido roscavel de 4" - com acessorios</v>
          </cell>
          <cell r="C1411" t="str">
            <v>m</v>
          </cell>
          <cell r="D1411" t="str">
            <v>12.45</v>
          </cell>
          <cell r="E1411" t="str">
            <v>8.76</v>
          </cell>
          <cell r="F1411" t="str">
            <v>21.21</v>
          </cell>
        </row>
        <row r="1412">
          <cell r="A1412" t="str">
            <v>380200</v>
          </cell>
          <cell r="B1412" t="str">
            <v>Eletroduto em  ferro esmaltado - medio</v>
          </cell>
        </row>
        <row r="1413">
          <cell r="A1413" t="str">
            <v>380202</v>
          </cell>
          <cell r="B1413" t="str">
            <v>Eletroduto de ferro esmaltado medio de 1/2" - com acessorios</v>
          </cell>
          <cell r="C1413" t="str">
            <v>m</v>
          </cell>
          <cell r="D1413" t="str">
            <v>1.32</v>
          </cell>
          <cell r="E1413" t="str">
            <v>3.37</v>
          </cell>
          <cell r="F1413" t="str">
            <v>4.69</v>
          </cell>
        </row>
        <row r="1414">
          <cell r="A1414" t="str">
            <v>380204</v>
          </cell>
          <cell r="B1414" t="str">
            <v>Eletroduto de ferro esmaltado medio de 3/4" - com acessorios</v>
          </cell>
          <cell r="C1414" t="str">
            <v>m</v>
          </cell>
          <cell r="D1414" t="str">
            <v>1.60</v>
          </cell>
          <cell r="E1414" t="str">
            <v>4.03</v>
          </cell>
          <cell r="F1414" t="str">
            <v>5.63</v>
          </cell>
        </row>
        <row r="1415">
          <cell r="A1415" t="str">
            <v>380206</v>
          </cell>
          <cell r="B1415" t="str">
            <v>Eletroduto de ferro esmaltado medio de 1" - com acessorios</v>
          </cell>
          <cell r="C1415" t="str">
            <v>m</v>
          </cell>
          <cell r="D1415" t="str">
            <v>1.98</v>
          </cell>
          <cell r="E1415" t="str">
            <v>4.70</v>
          </cell>
          <cell r="F1415" t="str">
            <v>6.68</v>
          </cell>
        </row>
        <row r="1416">
          <cell r="A1416" t="str">
            <v>380208</v>
          </cell>
          <cell r="B1416" t="str">
            <v>Eletroduto de ferro esmaltado medio de 1.1/4" - com acessorios</v>
          </cell>
          <cell r="C1416" t="str">
            <v>m</v>
          </cell>
          <cell r="D1416" t="str">
            <v>3.28</v>
          </cell>
          <cell r="E1416" t="str">
            <v>5.38</v>
          </cell>
          <cell r="F1416" t="str">
            <v>8.66</v>
          </cell>
        </row>
        <row r="1417">
          <cell r="A1417" t="str">
            <v>380210</v>
          </cell>
          <cell r="B1417" t="str">
            <v>Eletroduto de ferro esmaltado medio de 1.1/2" - com acessorios</v>
          </cell>
          <cell r="C1417" t="str">
            <v>m</v>
          </cell>
          <cell r="D1417" t="str">
            <v>3.80</v>
          </cell>
          <cell r="E1417" t="str">
            <v>6.04</v>
          </cell>
          <cell r="F1417" t="str">
            <v>9.84</v>
          </cell>
        </row>
        <row r="1418">
          <cell r="A1418" t="str">
            <v>380212</v>
          </cell>
          <cell r="B1418" t="str">
            <v>Eletroduto de ferro esmaltado medio de 2" - com acessorios</v>
          </cell>
          <cell r="C1418" t="str">
            <v>m</v>
          </cell>
          <cell r="D1418" t="str">
            <v>4.88</v>
          </cell>
          <cell r="E1418" t="str">
            <v>6.75</v>
          </cell>
          <cell r="F1418" t="str">
            <v>11.63</v>
          </cell>
        </row>
        <row r="1419">
          <cell r="A1419" t="str">
            <v>380300</v>
          </cell>
          <cell r="B1419" t="str">
            <v>Eletroduto em  ferro esmaltado - pesado</v>
          </cell>
        </row>
        <row r="1420">
          <cell r="A1420" t="str">
            <v>380302</v>
          </cell>
          <cell r="B1420" t="str">
            <v>Eletroduto de ferro esmaltado pesado de 1/2" - com acessorios</v>
          </cell>
          <cell r="C1420" t="str">
            <v>m</v>
          </cell>
          <cell r="D1420" t="str">
            <v>1.84</v>
          </cell>
          <cell r="E1420" t="str">
            <v>3.37</v>
          </cell>
          <cell r="F1420" t="str">
            <v>5.21</v>
          </cell>
        </row>
        <row r="1421">
          <cell r="A1421" t="str">
            <v>380304</v>
          </cell>
          <cell r="B1421" t="str">
            <v>Eletroduto de ferro esmaltado pesado de 3/4" - com acessorios</v>
          </cell>
          <cell r="C1421" t="str">
            <v>m</v>
          </cell>
          <cell r="D1421" t="str">
            <v>2.19</v>
          </cell>
          <cell r="E1421" t="str">
            <v>4.03</v>
          </cell>
          <cell r="F1421" t="str">
            <v>6.22</v>
          </cell>
        </row>
        <row r="1422">
          <cell r="A1422" t="str">
            <v>380306</v>
          </cell>
          <cell r="B1422" t="str">
            <v>Eletroduto de ferro esmaltado pesado de 1" - com acessorios</v>
          </cell>
          <cell r="C1422" t="str">
            <v>m</v>
          </cell>
          <cell r="D1422" t="str">
            <v>2.59</v>
          </cell>
          <cell r="E1422" t="str">
            <v>4.70</v>
          </cell>
          <cell r="F1422" t="str">
            <v>7.29</v>
          </cell>
        </row>
        <row r="1423">
          <cell r="A1423" t="str">
            <v>380308</v>
          </cell>
          <cell r="B1423" t="str">
            <v>Eletroduto de ferro esmaltado pesado de 1.1/4" - com acessorios</v>
          </cell>
          <cell r="C1423" t="str">
            <v>m</v>
          </cell>
          <cell r="D1423" t="str">
            <v>3.96</v>
          </cell>
          <cell r="E1423" t="str">
            <v>5.38</v>
          </cell>
          <cell r="F1423" t="str">
            <v>9.34</v>
          </cell>
        </row>
        <row r="1424">
          <cell r="A1424" t="str">
            <v>380310</v>
          </cell>
          <cell r="B1424" t="str">
            <v>Eletroduto de ferro esmaltado pesado de 1.1/2" - com acessorios</v>
          </cell>
          <cell r="C1424" t="str">
            <v>m</v>
          </cell>
          <cell r="D1424" t="str">
            <v>4.62</v>
          </cell>
          <cell r="E1424" t="str">
            <v>6.04</v>
          </cell>
          <cell r="F1424" t="str">
            <v>10.66</v>
          </cell>
        </row>
        <row r="1425">
          <cell r="A1425" t="str">
            <v>380312</v>
          </cell>
          <cell r="B1425" t="str">
            <v>Eletroduto de ferro esmaltado pesado de 2"  - com acessorios</v>
          </cell>
          <cell r="C1425" t="str">
            <v>m</v>
          </cell>
          <cell r="D1425" t="str">
            <v>6.31</v>
          </cell>
          <cell r="E1425" t="str">
            <v>6.75</v>
          </cell>
          <cell r="F1425" t="str">
            <v>13.06</v>
          </cell>
        </row>
        <row r="1426">
          <cell r="A1426" t="str">
            <v>380314</v>
          </cell>
          <cell r="B1426" t="str">
            <v>Eletroduto de ferro esmaltado pesado de 2.1/2"  - com acessorios</v>
          </cell>
          <cell r="C1426" t="str">
            <v>m</v>
          </cell>
          <cell r="D1426" t="str">
            <v>9.98</v>
          </cell>
          <cell r="E1426" t="str">
            <v>8.07</v>
          </cell>
          <cell r="F1426" t="str">
            <v>18.05</v>
          </cell>
        </row>
        <row r="1427">
          <cell r="A1427" t="str">
            <v>380316</v>
          </cell>
          <cell r="B1427" t="str">
            <v>Eletroduto de ferro esmaltado pesado de 3" - com acessorios</v>
          </cell>
          <cell r="C1427" t="str">
            <v>m</v>
          </cell>
          <cell r="D1427" t="str">
            <v>12.31</v>
          </cell>
          <cell r="E1427" t="str">
            <v>10.13</v>
          </cell>
          <cell r="F1427" t="str">
            <v>22.44</v>
          </cell>
        </row>
        <row r="1428">
          <cell r="A1428" t="str">
            <v>380318</v>
          </cell>
          <cell r="B1428" t="str">
            <v>Eletroduto de ferro esmaltado pesado de 3.1/2" - com acessorios</v>
          </cell>
          <cell r="C1428" t="str">
            <v>m</v>
          </cell>
          <cell r="D1428" t="str">
            <v>14.13</v>
          </cell>
          <cell r="E1428" t="str">
            <v>12.13</v>
          </cell>
          <cell r="F1428" t="str">
            <v>26.26</v>
          </cell>
        </row>
        <row r="1429">
          <cell r="A1429" t="str">
            <v>380320</v>
          </cell>
          <cell r="B1429" t="str">
            <v>Eletroduto de ferro esmaltado pesado de 4" - com acessorios</v>
          </cell>
          <cell r="C1429" t="str">
            <v>m</v>
          </cell>
          <cell r="D1429" t="str">
            <v>15.77</v>
          </cell>
          <cell r="E1429" t="str">
            <v>14.83</v>
          </cell>
          <cell r="F1429" t="str">
            <v>30.60</v>
          </cell>
        </row>
        <row r="1430">
          <cell r="A1430" t="str">
            <v>380400</v>
          </cell>
          <cell r="B1430" t="str">
            <v>Eletroduto em  ferro galvanizado - medio</v>
          </cell>
        </row>
        <row r="1431">
          <cell r="A1431" t="str">
            <v>380402</v>
          </cell>
          <cell r="B1431" t="str">
            <v>Eletroduto de ferro galvanizado medio de 1/2" - com acessorios</v>
          </cell>
          <cell r="C1431" t="str">
            <v>m</v>
          </cell>
          <cell r="D1431" t="str">
            <v>1.52</v>
          </cell>
          <cell r="E1431" t="str">
            <v>3.37</v>
          </cell>
          <cell r="F1431" t="str">
            <v>4.89</v>
          </cell>
        </row>
        <row r="1432">
          <cell r="A1432" t="str">
            <v>380404</v>
          </cell>
          <cell r="B1432" t="str">
            <v>Eletroduto de ferro galvanizado medio de 3/4" - com acessorios</v>
          </cell>
          <cell r="C1432" t="str">
            <v>m</v>
          </cell>
          <cell r="D1432" t="str">
            <v>2.58</v>
          </cell>
          <cell r="E1432" t="str">
            <v>4.03</v>
          </cell>
          <cell r="F1432" t="str">
            <v>6.61</v>
          </cell>
        </row>
        <row r="1433">
          <cell r="A1433" t="str">
            <v>380406</v>
          </cell>
          <cell r="B1433" t="str">
            <v>Eletroduto de ferro galvanizado medio de 1" - com acessorios</v>
          </cell>
          <cell r="C1433" t="str">
            <v>m</v>
          </cell>
          <cell r="D1433" t="str">
            <v>4.86</v>
          </cell>
          <cell r="E1433" t="str">
            <v>4.70</v>
          </cell>
          <cell r="F1433" t="str">
            <v>9.56</v>
          </cell>
        </row>
        <row r="1434">
          <cell r="A1434" t="str">
            <v>380408</v>
          </cell>
          <cell r="B1434" t="str">
            <v>Eletroduto de ferro galvanizado medio de 1.1/4" - com acessorios</v>
          </cell>
          <cell r="C1434" t="str">
            <v>m</v>
          </cell>
          <cell r="D1434" t="str">
            <v>4.92</v>
          </cell>
          <cell r="E1434" t="str">
            <v>5.38</v>
          </cell>
          <cell r="F1434" t="str">
            <v>10.30</v>
          </cell>
        </row>
        <row r="1435">
          <cell r="A1435" t="str">
            <v>380410</v>
          </cell>
          <cell r="B1435" t="str">
            <v>Eletroduto de ferro galvanizado medio de 1.1/2" - com acessorios</v>
          </cell>
          <cell r="C1435" t="str">
            <v>m</v>
          </cell>
          <cell r="D1435" t="str">
            <v>4.36</v>
          </cell>
          <cell r="E1435" t="str">
            <v>6.04</v>
          </cell>
          <cell r="F1435" t="str">
            <v>10.40</v>
          </cell>
        </row>
        <row r="1436">
          <cell r="A1436" t="str">
            <v>380412</v>
          </cell>
          <cell r="B1436" t="str">
            <v>Eletroduto de ferro galvanizado medio de 2" - com acessorios</v>
          </cell>
          <cell r="C1436" t="str">
            <v>m</v>
          </cell>
          <cell r="D1436" t="str">
            <v>7.52</v>
          </cell>
          <cell r="E1436" t="str">
            <v>6.75</v>
          </cell>
          <cell r="F1436" t="str">
            <v>14.27</v>
          </cell>
        </row>
        <row r="1437">
          <cell r="A1437" t="str">
            <v>380414</v>
          </cell>
          <cell r="B1437" t="str">
            <v>Eletroduto de ferro galvanizado medio de 2.1/2"  - com acessorios</v>
          </cell>
          <cell r="C1437" t="str">
            <v>m</v>
          </cell>
          <cell r="D1437" t="str">
            <v>10.76</v>
          </cell>
          <cell r="E1437" t="str">
            <v>8.07</v>
          </cell>
          <cell r="F1437" t="str">
            <v>18.83</v>
          </cell>
        </row>
        <row r="1438">
          <cell r="A1438" t="str">
            <v>380416</v>
          </cell>
          <cell r="B1438" t="str">
            <v>Eletroduto de ferro galvanizado medio de 3" - com acessorios</v>
          </cell>
          <cell r="C1438" t="str">
            <v>m</v>
          </cell>
          <cell r="D1438" t="str">
            <v>18.25</v>
          </cell>
          <cell r="E1438" t="str">
            <v>10.13</v>
          </cell>
          <cell r="F1438" t="str">
            <v>28.38</v>
          </cell>
        </row>
        <row r="1439">
          <cell r="A1439" t="str">
            <v>380418</v>
          </cell>
          <cell r="B1439" t="str">
            <v>Eletroduto de ferro galvanizado medio de 4" - com acessorios</v>
          </cell>
          <cell r="C1439" t="str">
            <v>m</v>
          </cell>
          <cell r="D1439" t="str">
            <v>20.28</v>
          </cell>
          <cell r="E1439" t="str">
            <v>12.13</v>
          </cell>
          <cell r="F1439" t="str">
            <v>32.41</v>
          </cell>
        </row>
        <row r="1440">
          <cell r="A1440" t="str">
            <v>380500</v>
          </cell>
          <cell r="B1440" t="str">
            <v>Eletroduto em  ferro galvanizado - pesado</v>
          </cell>
        </row>
        <row r="1441">
          <cell r="A1441" t="str">
            <v>380502</v>
          </cell>
          <cell r="B1441" t="str">
            <v>Eletroduto de ferro galvanizado pesado de 1/2" - com acessorios</v>
          </cell>
          <cell r="C1441" t="str">
            <v>m</v>
          </cell>
          <cell r="D1441" t="str">
            <v>1.75</v>
          </cell>
          <cell r="E1441" t="str">
            <v>3.37</v>
          </cell>
          <cell r="F1441" t="str">
            <v>5.12</v>
          </cell>
        </row>
        <row r="1442">
          <cell r="A1442" t="str">
            <v>380504</v>
          </cell>
          <cell r="B1442" t="str">
            <v>Eletroduto de ferro galvanizado pesado de 3/4" - com acessorios</v>
          </cell>
          <cell r="C1442" t="str">
            <v>m</v>
          </cell>
          <cell r="D1442" t="str">
            <v>2.29</v>
          </cell>
          <cell r="E1442" t="str">
            <v>4.03</v>
          </cell>
          <cell r="F1442" t="str">
            <v>6.32</v>
          </cell>
        </row>
        <row r="1443">
          <cell r="A1443" t="str">
            <v>380506</v>
          </cell>
          <cell r="B1443" t="str">
            <v>Eletroduto de ferro galvanizado pesado de 1" - com acessorios</v>
          </cell>
          <cell r="C1443" t="str">
            <v>m</v>
          </cell>
          <cell r="D1443" t="str">
            <v>2.82</v>
          </cell>
          <cell r="E1443" t="str">
            <v>4.70</v>
          </cell>
          <cell r="F1443" t="str">
            <v>7.52</v>
          </cell>
        </row>
        <row r="1444">
          <cell r="A1444" t="str">
            <v>380509</v>
          </cell>
          <cell r="B1444" t="str">
            <v>Eletroduto de ferro galvanizado pesado de 1 1/4" - com acessorios</v>
          </cell>
          <cell r="C1444" t="str">
            <v>m</v>
          </cell>
          <cell r="D1444" t="str">
            <v>4.89</v>
          </cell>
          <cell r="E1444" t="str">
            <v>5.38</v>
          </cell>
          <cell r="F1444" t="str">
            <v>10.27</v>
          </cell>
        </row>
        <row r="1445">
          <cell r="A1445" t="str">
            <v>380510</v>
          </cell>
          <cell r="B1445" t="str">
            <v>Eletroduto de ferro galvanizado pesado de 1.1/2" - com acessorios</v>
          </cell>
          <cell r="C1445" t="str">
            <v>m</v>
          </cell>
          <cell r="D1445" t="str">
            <v>5.31</v>
          </cell>
          <cell r="E1445" t="str">
            <v>6.04</v>
          </cell>
          <cell r="F1445" t="str">
            <v>11.35</v>
          </cell>
        </row>
        <row r="1446">
          <cell r="A1446" t="str">
            <v>380512</v>
          </cell>
          <cell r="B1446" t="str">
            <v>Eletroduto de ferro galvanizado pesado de 2" - com acessorios</v>
          </cell>
          <cell r="C1446" t="str">
            <v>m</v>
          </cell>
          <cell r="D1446" t="str">
            <v>6.75</v>
          </cell>
          <cell r="E1446" t="str">
            <v>6.75</v>
          </cell>
          <cell r="F1446" t="str">
            <v>13.50</v>
          </cell>
        </row>
        <row r="1447">
          <cell r="A1447" t="str">
            <v>380514</v>
          </cell>
          <cell r="B1447" t="str">
            <v>Eletroduto de ferro galvanizado pesado de 2.1/2"  - com acessorios</v>
          </cell>
          <cell r="C1447" t="str">
            <v>m</v>
          </cell>
          <cell r="D1447" t="str">
            <v>11.57</v>
          </cell>
          <cell r="E1447" t="str">
            <v>8.07</v>
          </cell>
          <cell r="F1447" t="str">
            <v>19.64</v>
          </cell>
        </row>
        <row r="1448">
          <cell r="A1448" t="str">
            <v>380516</v>
          </cell>
          <cell r="B1448" t="str">
            <v>Eletroduto de ferro galvanizado pesado de 3" - com acessorios</v>
          </cell>
          <cell r="C1448" t="str">
            <v>m</v>
          </cell>
          <cell r="D1448" t="str">
            <v>14.01</v>
          </cell>
          <cell r="E1448" t="str">
            <v>10.13</v>
          </cell>
          <cell r="F1448" t="str">
            <v>24.14</v>
          </cell>
        </row>
        <row r="1449">
          <cell r="A1449" t="str">
            <v>380518</v>
          </cell>
          <cell r="B1449" t="str">
            <v>Eletroduto de ferro galvanizado pesado de 4" - com acessorios</v>
          </cell>
          <cell r="C1449" t="str">
            <v>m</v>
          </cell>
          <cell r="D1449" t="str">
            <v>17.17</v>
          </cell>
          <cell r="E1449" t="str">
            <v>13.50</v>
          </cell>
          <cell r="F1449" t="str">
            <v>30.67</v>
          </cell>
        </row>
        <row r="1450">
          <cell r="A1450" t="str">
            <v>380600</v>
          </cell>
          <cell r="B1450" t="str">
            <v>Eletroduto em  ferro galvanizado a quente - pesado</v>
          </cell>
        </row>
        <row r="1451">
          <cell r="A1451" t="str">
            <v>380602</v>
          </cell>
          <cell r="B1451" t="str">
            <v>Eletroduto de ferro galvanizado a quente pesado de 1/2" - com acessorios</v>
          </cell>
          <cell r="C1451" t="str">
            <v>m</v>
          </cell>
          <cell r="D1451" t="str">
            <v>2.41</v>
          </cell>
          <cell r="E1451" t="str">
            <v>3.37</v>
          </cell>
          <cell r="F1451" t="str">
            <v>5.78</v>
          </cell>
        </row>
        <row r="1452">
          <cell r="A1452" t="str">
            <v>380604</v>
          </cell>
          <cell r="B1452" t="str">
            <v>Eletroduto de ferro galvanizado a quente pesado de 3/4" - com acessorios</v>
          </cell>
          <cell r="C1452" t="str">
            <v>m</v>
          </cell>
          <cell r="D1452" t="str">
            <v>2.95</v>
          </cell>
          <cell r="E1452" t="str">
            <v>4.03</v>
          </cell>
          <cell r="F1452" t="str">
            <v>6.98</v>
          </cell>
        </row>
        <row r="1453">
          <cell r="A1453" t="str">
            <v>380606</v>
          </cell>
          <cell r="B1453" t="str">
            <v>Eletroduto de ferro galvanizado a quente pesado de 1" - com acessorios</v>
          </cell>
          <cell r="C1453" t="str">
            <v>m</v>
          </cell>
          <cell r="D1453" t="str">
            <v>3.51</v>
          </cell>
          <cell r="E1453" t="str">
            <v>4.70</v>
          </cell>
          <cell r="F1453" t="str">
            <v>8.21</v>
          </cell>
        </row>
        <row r="1454">
          <cell r="A1454" t="str">
            <v>380608</v>
          </cell>
          <cell r="B1454" t="str">
            <v>Eletroduto de ferro galvanizado a quente pesado de 1.1/4" - com acessorios</v>
          </cell>
          <cell r="C1454" t="str">
            <v>m</v>
          </cell>
          <cell r="D1454" t="str">
            <v>5.75</v>
          </cell>
          <cell r="E1454" t="str">
            <v>5.38</v>
          </cell>
          <cell r="F1454" t="str">
            <v>11.13</v>
          </cell>
        </row>
        <row r="1455">
          <cell r="A1455" t="str">
            <v>380610</v>
          </cell>
          <cell r="B1455" t="str">
            <v>Eletroduto de ferro galvanizado a quente pesado de 1.1/2" - com acessorios</v>
          </cell>
          <cell r="C1455" t="str">
            <v>m</v>
          </cell>
          <cell r="D1455" t="str">
            <v>6.32</v>
          </cell>
          <cell r="E1455" t="str">
            <v>6.04</v>
          </cell>
          <cell r="F1455" t="str">
            <v>12.36</v>
          </cell>
        </row>
        <row r="1456">
          <cell r="A1456" t="str">
            <v>380612</v>
          </cell>
          <cell r="B1456" t="str">
            <v>Eletroduto de ferro galvanizado a quente pesado de 2" - com acessorios</v>
          </cell>
          <cell r="C1456" t="str">
            <v>m</v>
          </cell>
          <cell r="D1456" t="str">
            <v>8.36</v>
          </cell>
          <cell r="E1456" t="str">
            <v>6.75</v>
          </cell>
          <cell r="F1456" t="str">
            <v>15.11</v>
          </cell>
        </row>
        <row r="1457">
          <cell r="A1457" t="str">
            <v>380614</v>
          </cell>
          <cell r="B1457" t="str">
            <v>Eletroduto de ferro galvanizado a quente pesado de 2.1/2"  - com acessorios</v>
          </cell>
          <cell r="C1457" t="str">
            <v>m</v>
          </cell>
          <cell r="D1457" t="str">
            <v>12.99</v>
          </cell>
          <cell r="E1457" t="str">
            <v>8.07</v>
          </cell>
          <cell r="F1457" t="str">
            <v>21.06</v>
          </cell>
        </row>
        <row r="1458">
          <cell r="A1458" t="str">
            <v>380616</v>
          </cell>
          <cell r="B1458" t="str">
            <v>Eletroduto de ferro galvanizado a quente pesado de 3" - com acessorios</v>
          </cell>
          <cell r="C1458" t="str">
            <v>m</v>
          </cell>
          <cell r="D1458" t="str">
            <v>15.73</v>
          </cell>
          <cell r="E1458" t="str">
            <v>10.13</v>
          </cell>
          <cell r="F1458" t="str">
            <v>25.86</v>
          </cell>
        </row>
        <row r="1459">
          <cell r="A1459" t="str">
            <v>380618</v>
          </cell>
          <cell r="B1459" t="str">
            <v>Eletroduto de ferro galvanizado a quente pesado de 4" - com acessorios</v>
          </cell>
          <cell r="C1459" t="str">
            <v>m</v>
          </cell>
          <cell r="D1459" t="str">
            <v>19.30</v>
          </cell>
          <cell r="E1459" t="str">
            <v>13.50</v>
          </cell>
          <cell r="F1459" t="str">
            <v>32.80</v>
          </cell>
        </row>
        <row r="1460">
          <cell r="A1460" t="str">
            <v>380700</v>
          </cell>
          <cell r="B1460" t="str">
            <v>Perfilados e acessorios</v>
          </cell>
        </row>
        <row r="1461">
          <cell r="A1461" t="str">
            <v>380702</v>
          </cell>
          <cell r="B1461" t="str">
            <v>Abracaderia "D" nas dimensoes de eletrod. 3/4",1",1.1/4",1.1/2",2",2.1/2" e 3"</v>
          </cell>
          <cell r="C1461" t="str">
            <v>un</v>
          </cell>
          <cell r="D1461" t="str">
            <v>0.38</v>
          </cell>
          <cell r="E1461" t="str">
            <v>0.30</v>
          </cell>
          <cell r="F1461" t="str">
            <v>0.68</v>
          </cell>
        </row>
        <row r="1462">
          <cell r="A1462" t="str">
            <v>380704</v>
          </cell>
          <cell r="B1462" t="str">
            <v>Abracadeira "U" p/perf. nas dimen.de eletrod. 3/4",1",1.1/4",1.1/2",2",2.1/2" e 3"</v>
          </cell>
          <cell r="C1462" t="str">
            <v>un</v>
          </cell>
          <cell r="D1462" t="str">
            <v>0.28</v>
          </cell>
          <cell r="E1462" t="str">
            <v>0.30</v>
          </cell>
          <cell r="F1462" t="str">
            <v>0.58</v>
          </cell>
        </row>
        <row r="1463">
          <cell r="A1463" t="str">
            <v>380706</v>
          </cell>
          <cell r="B1463" t="str">
            <v>Abracadeira unha nas dimensoes de eletrod. 3/4",1",1.1/4",1.1/2",2",2.1/2" e 3"</v>
          </cell>
          <cell r="C1463" t="str">
            <v>un</v>
          </cell>
          <cell r="D1463" t="str">
            <v>0.29</v>
          </cell>
          <cell r="E1463" t="str">
            <v>0.66</v>
          </cell>
          <cell r="F1463" t="str">
            <v>0.95</v>
          </cell>
        </row>
        <row r="1464">
          <cell r="A1464" t="str">
            <v>380708</v>
          </cell>
          <cell r="B1464" t="str">
            <v>Cantoneira tipo "ZZ" de diam 3/8"</v>
          </cell>
          <cell r="C1464" t="str">
            <v>un</v>
          </cell>
          <cell r="D1464" t="str">
            <v>0.55</v>
          </cell>
          <cell r="E1464" t="str">
            <v>1.32</v>
          </cell>
          <cell r="F1464" t="str">
            <v>1.87</v>
          </cell>
        </row>
        <row r="1465">
          <cell r="A1465" t="str">
            <v>380710</v>
          </cell>
          <cell r="B1465" t="str">
            <v>Perfilado perfurado 38x38mm em  aco galvanizado, chapa No. 14 msg</v>
          </cell>
          <cell r="C1465" t="str">
            <v>m</v>
          </cell>
          <cell r="D1465" t="str">
            <v>3.17</v>
          </cell>
          <cell r="E1465" t="str">
            <v>10.79</v>
          </cell>
          <cell r="F1465" t="str">
            <v>13.96</v>
          </cell>
        </row>
        <row r="1466">
          <cell r="A1466" t="str">
            <v>380712</v>
          </cell>
          <cell r="B1466" t="str">
            <v>Saida final,  diam 3/4"</v>
          </cell>
          <cell r="C1466" t="str">
            <v>un</v>
          </cell>
          <cell r="D1466" t="str">
            <v>0.20</v>
          </cell>
          <cell r="E1466" t="str">
            <v>0.99</v>
          </cell>
          <cell r="F1466" t="str">
            <v>1.19</v>
          </cell>
        </row>
        <row r="1467">
          <cell r="A1467" t="str">
            <v>380714</v>
          </cell>
          <cell r="B1467" t="str">
            <v>Saida superior,  diam 3/4"</v>
          </cell>
          <cell r="C1467" t="str">
            <v>un</v>
          </cell>
          <cell r="D1467" t="str">
            <v>0.37</v>
          </cell>
          <cell r="E1467" t="str">
            <v>0.99</v>
          </cell>
          <cell r="F1467" t="str">
            <v>1.36</v>
          </cell>
        </row>
        <row r="1468">
          <cell r="A1468" t="str">
            <v>380716</v>
          </cell>
          <cell r="B1468" t="str">
            <v>Sapata rapida de 4 furos</v>
          </cell>
          <cell r="C1468" t="str">
            <v>un</v>
          </cell>
          <cell r="D1468" t="str">
            <v>2.28</v>
          </cell>
          <cell r="E1468" t="str">
            <v>2.00</v>
          </cell>
          <cell r="F1468" t="str">
            <v>4.28</v>
          </cell>
        </row>
        <row r="1469">
          <cell r="A1469" t="str">
            <v>380718</v>
          </cell>
          <cell r="B1469" t="str">
            <v>Suspensao para perfilado de diam 3/8" (gancho)</v>
          </cell>
          <cell r="C1469" t="str">
            <v>un</v>
          </cell>
          <cell r="D1469" t="str">
            <v>0.50</v>
          </cell>
          <cell r="E1469" t="str">
            <v>1.32</v>
          </cell>
          <cell r="F1469" t="str">
            <v>1.82</v>
          </cell>
        </row>
        <row r="1470">
          <cell r="A1470" t="str">
            <v>380720</v>
          </cell>
          <cell r="B1470" t="str">
            <v>Vergalhao com rosca, porca e arruela de diam 3/8" (tirante)</v>
          </cell>
          <cell r="C1470" t="str">
            <v>m</v>
          </cell>
          <cell r="D1470" t="str">
            <v>3.30</v>
          </cell>
          <cell r="E1470" t="str">
            <v>0.94</v>
          </cell>
          <cell r="F1470" t="str">
            <v>4.24</v>
          </cell>
        </row>
        <row r="1471">
          <cell r="A1471" t="str">
            <v>380800</v>
          </cell>
          <cell r="B1471" t="str">
            <v>Caixas de derivacao para perfilados</v>
          </cell>
        </row>
        <row r="1472">
          <cell r="A1472" t="str">
            <v>380802</v>
          </cell>
          <cell r="B1472" t="str">
            <v>Caixa de derivacao "C" para perfilado</v>
          </cell>
          <cell r="C1472" t="str">
            <v>un</v>
          </cell>
          <cell r="D1472" t="str">
            <v>2.10</v>
          </cell>
          <cell r="E1472" t="str">
            <v>8.76</v>
          </cell>
          <cell r="F1472" t="str">
            <v>10.86</v>
          </cell>
        </row>
        <row r="1473">
          <cell r="A1473" t="str">
            <v>380804</v>
          </cell>
          <cell r="B1473" t="str">
            <v>Caixa de derivacao "X" para perfilado</v>
          </cell>
          <cell r="C1473" t="str">
            <v>un</v>
          </cell>
          <cell r="D1473" t="str">
            <v>2.50</v>
          </cell>
          <cell r="E1473" t="str">
            <v>8.76</v>
          </cell>
          <cell r="F1473" t="str">
            <v>11.26</v>
          </cell>
        </row>
        <row r="1474">
          <cell r="A1474" t="str">
            <v>380900</v>
          </cell>
          <cell r="B1474" t="str">
            <v>Eletrocalhas e acessorios</v>
          </cell>
        </row>
        <row r="1475">
          <cell r="A1475" t="str">
            <v>380905</v>
          </cell>
          <cell r="B1475" t="str">
            <v>Cotovelo para eletrocalha em chapa No. 18msg (300x50)mm</v>
          </cell>
          <cell r="C1475" t="str">
            <v>un</v>
          </cell>
          <cell r="D1475" t="str">
            <v>20.61</v>
          </cell>
          <cell r="E1475" t="str">
            <v>6.04</v>
          </cell>
          <cell r="F1475" t="str">
            <v>26.65</v>
          </cell>
        </row>
        <row r="1476">
          <cell r="A1476" t="str">
            <v>380906</v>
          </cell>
          <cell r="B1476" t="str">
            <v>Tampa para cotovelo reto em chapa No. 18msg (300x50)mm</v>
          </cell>
          <cell r="C1476" t="str">
            <v>un</v>
          </cell>
          <cell r="D1476" t="str">
            <v>7.08</v>
          </cell>
          <cell r="E1476" t="str">
            <v>1.67</v>
          </cell>
          <cell r="F1476" t="str">
            <v>8.75</v>
          </cell>
        </row>
        <row r="1477">
          <cell r="A1477" t="str">
            <v>380907</v>
          </cell>
          <cell r="B1477" t="str">
            <v>Curva vertical para eletrocalha de 45o. em chapa No. 18msg (300x50)mm</v>
          </cell>
          <cell r="C1477" t="str">
            <v>un</v>
          </cell>
          <cell r="D1477" t="str">
            <v>15.25</v>
          </cell>
          <cell r="E1477" t="str">
            <v>6.75</v>
          </cell>
          <cell r="F1477" t="str">
            <v>22.00</v>
          </cell>
        </row>
        <row r="1478">
          <cell r="A1478" t="str">
            <v>380908</v>
          </cell>
          <cell r="B1478" t="str">
            <v>Curva horizontal para eletrocalha de 45o. em chapa No. 18msg (300x50)mm</v>
          </cell>
          <cell r="C1478" t="str">
            <v>un</v>
          </cell>
          <cell r="D1478" t="str">
            <v>14.14</v>
          </cell>
          <cell r="E1478" t="str">
            <v>6.75</v>
          </cell>
          <cell r="F1478" t="str">
            <v>20.89</v>
          </cell>
        </row>
        <row r="1479">
          <cell r="A1479" t="str">
            <v>380909</v>
          </cell>
          <cell r="B1479" t="str">
            <v>Tampa para curva de 45o.</v>
          </cell>
          <cell r="C1479" t="str">
            <v>un</v>
          </cell>
          <cell r="D1479" t="str">
            <v>5.66</v>
          </cell>
          <cell r="E1479" t="str">
            <v>1.67</v>
          </cell>
          <cell r="F1479" t="str">
            <v>7.33</v>
          </cell>
        </row>
        <row r="1480">
          <cell r="A1480" t="str">
            <v>380910</v>
          </cell>
          <cell r="B1480" t="str">
            <v>Curva vertical para eletroduto de 90o. em chapa No. 18msg (300x50)mm</v>
          </cell>
          <cell r="C1480" t="str">
            <v>un</v>
          </cell>
          <cell r="D1480" t="str">
            <v>19.06</v>
          </cell>
          <cell r="E1480" t="str">
            <v>6.75</v>
          </cell>
          <cell r="F1480" t="str">
            <v>25.81</v>
          </cell>
        </row>
        <row r="1481">
          <cell r="A1481" t="str">
            <v>380911</v>
          </cell>
          <cell r="B1481" t="str">
            <v>Curva horizontal para eletrocalha de 90o. em chapa No. 18msg (300x50)mm</v>
          </cell>
          <cell r="C1481" t="str">
            <v>un</v>
          </cell>
          <cell r="D1481" t="str">
            <v>17.67</v>
          </cell>
          <cell r="E1481" t="str">
            <v>6.75</v>
          </cell>
          <cell r="F1481" t="str">
            <v>24.42</v>
          </cell>
        </row>
        <row r="1482">
          <cell r="A1482" t="str">
            <v>380912</v>
          </cell>
          <cell r="B1482" t="str">
            <v>Tampa para curva vertical de 90o. em chapa No. 18msg (300x50)mm</v>
          </cell>
          <cell r="C1482" t="str">
            <v>un</v>
          </cell>
          <cell r="D1482" t="str">
            <v>7.08</v>
          </cell>
          <cell r="E1482" t="str">
            <v>1.67</v>
          </cell>
          <cell r="F1482" t="str">
            <v>8.75</v>
          </cell>
        </row>
        <row r="1483">
          <cell r="A1483" t="str">
            <v>380913</v>
          </cell>
          <cell r="B1483" t="str">
            <v>Cruzeta reta para eletrocalha em chapa No. 18msg (300x50)mm</v>
          </cell>
          <cell r="C1483" t="str">
            <v>un</v>
          </cell>
          <cell r="D1483" t="str">
            <v>27.57</v>
          </cell>
          <cell r="E1483" t="str">
            <v>6.75</v>
          </cell>
          <cell r="F1483" t="str">
            <v>34.32</v>
          </cell>
        </row>
        <row r="1484">
          <cell r="A1484" t="str">
            <v>380914</v>
          </cell>
          <cell r="B1484" t="str">
            <v>Tampa para cruzeta reta em chapa No. 18msg (300x50)mm</v>
          </cell>
          <cell r="C1484" t="str">
            <v>un</v>
          </cell>
          <cell r="D1484" t="str">
            <v>8.77</v>
          </cell>
          <cell r="E1484" t="str">
            <v>1.67</v>
          </cell>
          <cell r="F1484" t="str">
            <v>10.44</v>
          </cell>
        </row>
        <row r="1485">
          <cell r="A1485" t="str">
            <v>380915</v>
          </cell>
          <cell r="B1485" t="str">
            <v>Cruzeta horizontal para eletrocalha de 90o. em chapa No. 18msg (300x50)mm</v>
          </cell>
          <cell r="C1485" t="str">
            <v>un</v>
          </cell>
          <cell r="D1485" t="str">
            <v>31.13</v>
          </cell>
          <cell r="E1485" t="str">
            <v>6.75</v>
          </cell>
          <cell r="F1485" t="str">
            <v>37.88</v>
          </cell>
        </row>
        <row r="1486">
          <cell r="A1486" t="str">
            <v>380916</v>
          </cell>
          <cell r="B1486" t="str">
            <v>Tampa para cruzeta de 90o. em chapa No. 18msg (300x50)mm</v>
          </cell>
          <cell r="C1486" t="str">
            <v>un</v>
          </cell>
          <cell r="D1486" t="str">
            <v>9.24</v>
          </cell>
          <cell r="E1486" t="str">
            <v>1.67</v>
          </cell>
          <cell r="F1486" t="str">
            <v>10.91</v>
          </cell>
        </row>
        <row r="1487">
          <cell r="A1487" t="str">
            <v>380917</v>
          </cell>
          <cell r="B1487" t="str">
            <v>Reducao para eletrocalha em chapa No. 18msg (300x50)mm</v>
          </cell>
          <cell r="C1487" t="str">
            <v>un</v>
          </cell>
          <cell r="D1487" t="str">
            <v>19.05</v>
          </cell>
          <cell r="E1487" t="str">
            <v>4.70</v>
          </cell>
          <cell r="F1487" t="str">
            <v>23.75</v>
          </cell>
        </row>
        <row r="1488">
          <cell r="A1488" t="str">
            <v>380918</v>
          </cell>
          <cell r="B1488" t="str">
            <v>Tampa para reducao em chapa No. 18msg</v>
          </cell>
          <cell r="C1488" t="str">
            <v>un</v>
          </cell>
          <cell r="D1488" t="str">
            <v>7.07</v>
          </cell>
          <cell r="E1488" t="str">
            <v>1.67</v>
          </cell>
          <cell r="F1488" t="str">
            <v>8.74</v>
          </cell>
        </row>
        <row r="1489">
          <cell r="A1489" t="str">
            <v>380919</v>
          </cell>
          <cell r="B1489" t="str">
            <v>Te para eletrocalha em chapa No. 18msg (300x50)mm</v>
          </cell>
          <cell r="C1489" t="str">
            <v>un</v>
          </cell>
          <cell r="D1489" t="str">
            <v>23.62</v>
          </cell>
          <cell r="E1489" t="str">
            <v>5.38</v>
          </cell>
          <cell r="F1489" t="str">
            <v>29.00</v>
          </cell>
        </row>
        <row r="1490">
          <cell r="A1490" t="str">
            <v>380920</v>
          </cell>
          <cell r="B1490" t="str">
            <v>Tampa para te em chapa No. 18msg (300x50)mm</v>
          </cell>
          <cell r="C1490" t="str">
            <v>un</v>
          </cell>
          <cell r="D1490" t="str">
            <v>12.05</v>
          </cell>
          <cell r="E1490" t="str">
            <v>2.33</v>
          </cell>
          <cell r="F1490" t="str">
            <v>14.38</v>
          </cell>
        </row>
        <row r="1491">
          <cell r="A1491" t="str">
            <v>380921</v>
          </cell>
          <cell r="B1491" t="str">
            <v>Terminal de fechamento para eletrocalha (300x50)mm</v>
          </cell>
          <cell r="C1491" t="str">
            <v>un</v>
          </cell>
          <cell r="D1491" t="str">
            <v>2.77</v>
          </cell>
          <cell r="E1491" t="str">
            <v>3.37</v>
          </cell>
          <cell r="F1491" t="str">
            <v>6.14</v>
          </cell>
        </row>
        <row r="1492">
          <cell r="A1492" t="str">
            <v>390000</v>
          </cell>
          <cell r="B1492" t="str">
            <v>Eletrica, condutores/enfiacao</v>
          </cell>
        </row>
        <row r="1493">
          <cell r="A1493" t="str">
            <v>390100</v>
          </cell>
          <cell r="B1493" t="str">
            <v>Fios de cobre em  PVC - 750 V de isolacao 70o. C</v>
          </cell>
        </row>
        <row r="1494">
          <cell r="A1494" t="str">
            <v>390102</v>
          </cell>
          <cell r="B1494" t="str">
            <v>Fio de cobre em  PVC No. 1,5 mm2 - 750 V de isolacao 70o.C</v>
          </cell>
          <cell r="C1494" t="str">
            <v>m</v>
          </cell>
          <cell r="D1494" t="str">
            <v>0.11</v>
          </cell>
          <cell r="E1494" t="str">
            <v>0.24</v>
          </cell>
          <cell r="F1494" t="str">
            <v>0.35</v>
          </cell>
        </row>
        <row r="1495">
          <cell r="A1495" t="str">
            <v>390103</v>
          </cell>
          <cell r="B1495" t="str">
            <v>Fio de cobre em  PVC No. 2,5 mm2 - 750 V de isolacao 70o.C</v>
          </cell>
          <cell r="C1495" t="str">
            <v>m</v>
          </cell>
          <cell r="D1495" t="str">
            <v>0.19</v>
          </cell>
          <cell r="E1495" t="str">
            <v>0.30</v>
          </cell>
          <cell r="F1495" t="str">
            <v>0.49</v>
          </cell>
        </row>
        <row r="1496">
          <cell r="A1496" t="str">
            <v>390104</v>
          </cell>
          <cell r="B1496" t="str">
            <v>Fio de cobre em  PVC No. 4,0 mm2 - 750 V de isolacao 70o.C</v>
          </cell>
          <cell r="C1496" t="str">
            <v>m</v>
          </cell>
          <cell r="D1496" t="str">
            <v>0.29</v>
          </cell>
          <cell r="E1496" t="str">
            <v>0.35</v>
          </cell>
          <cell r="F1496" t="str">
            <v>0.64</v>
          </cell>
        </row>
        <row r="1497">
          <cell r="A1497" t="str">
            <v>390105</v>
          </cell>
          <cell r="B1497" t="str">
            <v>Fio de cobre em  PVC No. 6,0 mm2 - 750 V de isolacao 70o.C</v>
          </cell>
          <cell r="C1497" t="str">
            <v>m</v>
          </cell>
          <cell r="D1497" t="str">
            <v>0.42</v>
          </cell>
          <cell r="E1497" t="str">
            <v>0.37</v>
          </cell>
          <cell r="F1497" t="str">
            <v>0.79</v>
          </cell>
        </row>
        <row r="1498">
          <cell r="A1498" t="str">
            <v>390106</v>
          </cell>
          <cell r="B1498" t="str">
            <v>Fio de cobre em  PVC No. 10,0 mm2 - 750 V de isolacao 70o.C</v>
          </cell>
          <cell r="C1498" t="str">
            <v>m</v>
          </cell>
          <cell r="D1498" t="str">
            <v>0.76</v>
          </cell>
          <cell r="E1498" t="str">
            <v>0.57</v>
          </cell>
          <cell r="F1498" t="str">
            <v>1.33</v>
          </cell>
        </row>
        <row r="1499">
          <cell r="A1499" t="str">
            <v>390200</v>
          </cell>
          <cell r="B1499" t="str">
            <v>Cabo de cobre em  PVC - 750 V de isolacao 70o. C</v>
          </cell>
        </row>
        <row r="1500">
          <cell r="A1500" t="str">
            <v>390203</v>
          </cell>
          <cell r="B1500" t="str">
            <v>Cabo de cobre em  PVC No. 6,0 mm2 - 750 V de isolacao 70o.C</v>
          </cell>
          <cell r="C1500" t="str">
            <v>m</v>
          </cell>
          <cell r="D1500" t="str">
            <v>1.08</v>
          </cell>
          <cell r="E1500" t="str">
            <v>0.66</v>
          </cell>
          <cell r="F1500" t="str">
            <v>1.74</v>
          </cell>
        </row>
        <row r="1501">
          <cell r="A1501" t="str">
            <v>390204</v>
          </cell>
          <cell r="B1501" t="str">
            <v>Cabo de cobre em  PVC No. 10,0 mm2 - 750 V de isolacao 70o.C</v>
          </cell>
          <cell r="C1501" t="str">
            <v>m</v>
          </cell>
          <cell r="D1501" t="str">
            <v>0.99</v>
          </cell>
          <cell r="E1501" t="str">
            <v>0.99</v>
          </cell>
          <cell r="F1501" t="str">
            <v>1.98</v>
          </cell>
        </row>
        <row r="1502">
          <cell r="A1502" t="str">
            <v>390205</v>
          </cell>
          <cell r="B1502" t="str">
            <v>Cabo de cobre em  PVC No. 16,0 mm2 - 750 V de isolacao 70o.C</v>
          </cell>
          <cell r="C1502" t="str">
            <v>m</v>
          </cell>
          <cell r="D1502" t="str">
            <v>1.20</v>
          </cell>
          <cell r="E1502" t="str">
            <v>0.86</v>
          </cell>
          <cell r="F1502" t="str">
            <v>2.06</v>
          </cell>
        </row>
        <row r="1503">
          <cell r="A1503" t="str">
            <v>390206</v>
          </cell>
          <cell r="B1503" t="str">
            <v>Cabo de cobre em  PVC No. 25,0 mm2 - 750 V de isolacao 70o.C</v>
          </cell>
          <cell r="C1503" t="str">
            <v>m</v>
          </cell>
          <cell r="D1503" t="str">
            <v>1.89</v>
          </cell>
          <cell r="E1503" t="str">
            <v>1.67</v>
          </cell>
          <cell r="F1503" t="str">
            <v>3.56</v>
          </cell>
        </row>
        <row r="1504">
          <cell r="A1504" t="str">
            <v>390207</v>
          </cell>
          <cell r="B1504" t="str">
            <v>Cabo de cobre em  PVC No. 35,0 mm2 - 750 V de isolacao 70o.C</v>
          </cell>
          <cell r="C1504" t="str">
            <v>m</v>
          </cell>
          <cell r="D1504" t="str">
            <v>2.57</v>
          </cell>
          <cell r="E1504" t="str">
            <v>2.67</v>
          </cell>
          <cell r="F1504" t="str">
            <v>5.24</v>
          </cell>
        </row>
        <row r="1505">
          <cell r="A1505" t="str">
            <v>390208</v>
          </cell>
          <cell r="B1505" t="str">
            <v>Cabo de cobre em  PVC No. 50,0 mm2 - 750 V de isolacao 70o.C</v>
          </cell>
          <cell r="C1505" t="str">
            <v>m</v>
          </cell>
          <cell r="D1505" t="str">
            <v>3.52</v>
          </cell>
          <cell r="E1505" t="str">
            <v>4.03</v>
          </cell>
          <cell r="F1505" t="str">
            <v>7.55</v>
          </cell>
        </row>
        <row r="1506">
          <cell r="A1506" t="str">
            <v>390209</v>
          </cell>
          <cell r="B1506" t="str">
            <v>Cabo de cobre em  PVC No. 70,0 mm2 - 750 V de isolacao 70o.C</v>
          </cell>
          <cell r="C1506" t="str">
            <v>m</v>
          </cell>
          <cell r="D1506" t="str">
            <v>4.98</v>
          </cell>
          <cell r="E1506" t="str">
            <v>4.70</v>
          </cell>
          <cell r="F1506" t="str">
            <v>9.68</v>
          </cell>
        </row>
        <row r="1507">
          <cell r="A1507" t="str">
            <v>390210</v>
          </cell>
          <cell r="B1507" t="str">
            <v>Cabo de cobre em  PVC No. 95,0 mm2 - 750 V de isolacao 70o.C</v>
          </cell>
          <cell r="C1507" t="str">
            <v>m</v>
          </cell>
          <cell r="D1507" t="str">
            <v>6.76</v>
          </cell>
          <cell r="E1507" t="str">
            <v>7.41</v>
          </cell>
          <cell r="F1507" t="str">
            <v>14.17</v>
          </cell>
        </row>
        <row r="1508">
          <cell r="A1508" t="str">
            <v>390211</v>
          </cell>
          <cell r="B1508" t="str">
            <v>Cabo de cobre em  PVC No. 120,0 mm2 - 750 V de isolacao 70o.C</v>
          </cell>
          <cell r="C1508" t="str">
            <v>m</v>
          </cell>
          <cell r="D1508" t="str">
            <v>8.69</v>
          </cell>
          <cell r="E1508" t="str">
            <v>8.76</v>
          </cell>
          <cell r="F1508" t="str">
            <v>17.45</v>
          </cell>
        </row>
        <row r="1509">
          <cell r="A1509" t="str">
            <v>390212</v>
          </cell>
          <cell r="B1509" t="str">
            <v>Cabo de cobre em  PVC No. 150,0 mm2 - 750 V de isolacao 70o.C</v>
          </cell>
          <cell r="C1509" t="str">
            <v>m</v>
          </cell>
          <cell r="D1509" t="str">
            <v>10.72</v>
          </cell>
          <cell r="E1509" t="str">
            <v>10.13</v>
          </cell>
          <cell r="F1509" t="str">
            <v>20.85</v>
          </cell>
        </row>
        <row r="1510">
          <cell r="A1510" t="str">
            <v>390213</v>
          </cell>
          <cell r="B1510" t="str">
            <v>Cabo de cobre em  PVC No. 185,0 mm2 - 750 V de isolacao 70o.C</v>
          </cell>
          <cell r="C1510" t="str">
            <v>m</v>
          </cell>
          <cell r="D1510" t="str">
            <v>13.37</v>
          </cell>
          <cell r="E1510" t="str">
            <v>12.80</v>
          </cell>
          <cell r="F1510" t="str">
            <v>26.17</v>
          </cell>
        </row>
        <row r="1511">
          <cell r="A1511" t="str">
            <v>390214</v>
          </cell>
          <cell r="B1511" t="str">
            <v>Cabo de cobre em  PVC No. 240,0 mm2 - 750 V de isolacao 70o.C</v>
          </cell>
          <cell r="C1511" t="str">
            <v>m</v>
          </cell>
          <cell r="D1511" t="str">
            <v>17.66</v>
          </cell>
          <cell r="E1511" t="str">
            <v>14.16</v>
          </cell>
          <cell r="F1511" t="str">
            <v>31.82</v>
          </cell>
        </row>
        <row r="1512">
          <cell r="A1512" t="str">
            <v>390215</v>
          </cell>
          <cell r="B1512" t="str">
            <v>Cabo de cobre em  PVC No. 300,0 mm2 - 750 V de isolacao 70o.C</v>
          </cell>
          <cell r="C1512" t="str">
            <v>m</v>
          </cell>
          <cell r="D1512" t="str">
            <v>22.44</v>
          </cell>
          <cell r="E1512" t="str">
            <v>13.50</v>
          </cell>
          <cell r="F1512" t="str">
            <v>35.94</v>
          </cell>
        </row>
        <row r="1513">
          <cell r="A1513" t="str">
            <v>390300</v>
          </cell>
          <cell r="B1513" t="str">
            <v>Cabo de cobre em  PVC - 0.6/1KV de isolacao 70o. C</v>
          </cell>
        </row>
        <row r="1514">
          <cell r="A1514" t="str">
            <v>390302</v>
          </cell>
          <cell r="B1514" t="str">
            <v>Cabo de cobre em  PVC No. 4,0 mm2 - 0,6/1KV de isolacao 70o.C</v>
          </cell>
          <cell r="C1514" t="str">
            <v>m</v>
          </cell>
          <cell r="D1514" t="str">
            <v>0.47</v>
          </cell>
          <cell r="E1514" t="str">
            <v>0.37</v>
          </cell>
          <cell r="F1514" t="str">
            <v>0.84</v>
          </cell>
        </row>
        <row r="1515">
          <cell r="A1515" t="str">
            <v>390303</v>
          </cell>
          <cell r="B1515" t="str">
            <v>Cabo de cobre em  PVC No. 6,0 mm2 - 0,6/1KV de isolacao 70o.C</v>
          </cell>
          <cell r="C1515" t="str">
            <v>m</v>
          </cell>
          <cell r="D1515" t="str">
            <v>0.64</v>
          </cell>
          <cell r="E1515" t="str">
            <v>0.66</v>
          </cell>
          <cell r="F1515" t="str">
            <v>1.30</v>
          </cell>
        </row>
        <row r="1516">
          <cell r="A1516" t="str">
            <v>390304</v>
          </cell>
          <cell r="B1516" t="str">
            <v>Cabo de cobre em  PVC No. 10,0 mm2 - 0,6/1KV de isolacao 70o.C</v>
          </cell>
          <cell r="C1516" t="str">
            <v>m</v>
          </cell>
          <cell r="D1516" t="str">
            <v>0.96</v>
          </cell>
          <cell r="E1516" t="str">
            <v>0.99</v>
          </cell>
          <cell r="F1516" t="str">
            <v>1.95</v>
          </cell>
        </row>
        <row r="1517">
          <cell r="A1517" t="str">
            <v>390305</v>
          </cell>
          <cell r="B1517" t="str">
            <v>Cabo de cobre em  PVC No. 16,0 mm2 - 0,6/1KV de isolacao 70o.C</v>
          </cell>
          <cell r="C1517" t="str">
            <v>m</v>
          </cell>
          <cell r="D1517" t="str">
            <v>1.49</v>
          </cell>
          <cell r="E1517" t="str">
            <v>1.94</v>
          </cell>
          <cell r="F1517" t="str">
            <v>3.43</v>
          </cell>
        </row>
        <row r="1518">
          <cell r="A1518" t="str">
            <v>390306</v>
          </cell>
          <cell r="B1518" t="str">
            <v>Cabo de cobre em  PVC No. 25,0 mm2 - 0,6/1KV de isolacao 70o.C</v>
          </cell>
          <cell r="C1518" t="str">
            <v>m</v>
          </cell>
          <cell r="D1518" t="str">
            <v>2.30</v>
          </cell>
          <cell r="E1518" t="str">
            <v>3.22</v>
          </cell>
          <cell r="F1518" t="str">
            <v>5.52</v>
          </cell>
        </row>
        <row r="1519">
          <cell r="A1519" t="str">
            <v>390307</v>
          </cell>
          <cell r="B1519" t="str">
            <v>Cabo de cobre em  PVC No. 35,0 mm2 - 0,6/1KV de isolacao 70o.C</v>
          </cell>
          <cell r="C1519" t="str">
            <v>m</v>
          </cell>
          <cell r="D1519" t="str">
            <v>3.12</v>
          </cell>
          <cell r="E1519" t="str">
            <v>4.70</v>
          </cell>
          <cell r="F1519" t="str">
            <v>7.82</v>
          </cell>
        </row>
        <row r="1520">
          <cell r="A1520" t="str">
            <v>390308</v>
          </cell>
          <cell r="B1520" t="str">
            <v>Cabo de cobre em  PVC No. 50,0 mm2 - 0,6/1KV de isolacao 70o.C</v>
          </cell>
          <cell r="C1520" t="str">
            <v>m</v>
          </cell>
          <cell r="D1520" t="str">
            <v>4.19</v>
          </cell>
          <cell r="E1520" t="str">
            <v>5.38</v>
          </cell>
          <cell r="F1520" t="str">
            <v>9.57</v>
          </cell>
        </row>
        <row r="1521">
          <cell r="A1521" t="str">
            <v>390309</v>
          </cell>
          <cell r="B1521" t="str">
            <v>Cabo de cobre em  PVC No. 70,0 mm2 - 0,6/1KV de isolacao 70o.C</v>
          </cell>
          <cell r="C1521" t="str">
            <v>m</v>
          </cell>
          <cell r="D1521" t="str">
            <v>5.57</v>
          </cell>
          <cell r="E1521" t="str">
            <v>6.75</v>
          </cell>
          <cell r="F1521" t="str">
            <v>12.32</v>
          </cell>
        </row>
        <row r="1522">
          <cell r="A1522" t="str">
            <v>390310</v>
          </cell>
          <cell r="B1522" t="str">
            <v>Cabo de cobre em  PVC No. 95,0 mm2 - 0,6/1KV de isolacao 70o.C</v>
          </cell>
          <cell r="C1522" t="str">
            <v>m</v>
          </cell>
          <cell r="D1522" t="str">
            <v>9.36</v>
          </cell>
          <cell r="E1522" t="str">
            <v>8.76</v>
          </cell>
          <cell r="F1522" t="str">
            <v>18.12</v>
          </cell>
        </row>
        <row r="1523">
          <cell r="A1523" t="str">
            <v>390311</v>
          </cell>
          <cell r="B1523" t="str">
            <v>Cabo de cobre em  PVC No. 120,0 mm2 - 0,6/1KV de isolacao 70o.C</v>
          </cell>
          <cell r="C1523" t="str">
            <v>m</v>
          </cell>
          <cell r="D1523" t="str">
            <v>10.11</v>
          </cell>
          <cell r="E1523" t="str">
            <v>10.13</v>
          </cell>
          <cell r="F1523" t="str">
            <v>20.24</v>
          </cell>
        </row>
        <row r="1524">
          <cell r="A1524" t="str">
            <v>390312</v>
          </cell>
          <cell r="B1524" t="str">
            <v>Cabo de cobre em  PVC No. 150,0 mm2 - 0,6/1KV de isolacao 70o.C</v>
          </cell>
          <cell r="C1524" t="str">
            <v>m</v>
          </cell>
          <cell r="D1524" t="str">
            <v>12.46</v>
          </cell>
          <cell r="E1524" t="str">
            <v>11.45</v>
          </cell>
          <cell r="F1524" t="str">
            <v>23.91</v>
          </cell>
        </row>
        <row r="1525">
          <cell r="A1525" t="str">
            <v>390313</v>
          </cell>
          <cell r="B1525" t="str">
            <v>Cabo de cobre em  PVC No. 185,0 mm2 - 0,6/1KV de isolacao 70o.C</v>
          </cell>
          <cell r="C1525" t="str">
            <v>m</v>
          </cell>
          <cell r="D1525" t="str">
            <v>15.55</v>
          </cell>
          <cell r="E1525" t="str">
            <v>13.50</v>
          </cell>
          <cell r="F1525" t="str">
            <v>29.05</v>
          </cell>
        </row>
        <row r="1526">
          <cell r="A1526" t="str">
            <v>390314</v>
          </cell>
          <cell r="B1526" t="str">
            <v>Cabo de cobre em  PVC No. 240,0 mm2 - 0,6/1KV de isolacao 70o.C</v>
          </cell>
          <cell r="C1526" t="str">
            <v>m</v>
          </cell>
          <cell r="D1526" t="str">
            <v>20.61</v>
          </cell>
          <cell r="E1526" t="str">
            <v>14.83</v>
          </cell>
          <cell r="F1526" t="str">
            <v>35.44</v>
          </cell>
        </row>
        <row r="1527">
          <cell r="A1527" t="str">
            <v>390315</v>
          </cell>
          <cell r="B1527" t="str">
            <v>Cabo de cobre em  PVC No. 300,0 mm2 - 0,6/1KV de isolacao 70o.C</v>
          </cell>
          <cell r="C1527" t="str">
            <v>m</v>
          </cell>
          <cell r="D1527" t="str">
            <v>27.06</v>
          </cell>
          <cell r="E1527" t="str">
            <v>16.88</v>
          </cell>
          <cell r="F1527" t="str">
            <v>43.94</v>
          </cell>
        </row>
        <row r="1528">
          <cell r="A1528" t="str">
            <v>390400</v>
          </cell>
          <cell r="B1528" t="str">
            <v>Cabo de cobre nu</v>
          </cell>
        </row>
        <row r="1529">
          <cell r="A1529" t="str">
            <v>390405</v>
          </cell>
          <cell r="B1529" t="str">
            <v>Cabo de cobre nu No. 16,0mm2</v>
          </cell>
          <cell r="C1529" t="str">
            <v>m</v>
          </cell>
          <cell r="D1529" t="str">
            <v>1.06</v>
          </cell>
          <cell r="E1529" t="str">
            <v>1.32</v>
          </cell>
          <cell r="F1529" t="str">
            <v>2.38</v>
          </cell>
        </row>
        <row r="1530">
          <cell r="A1530" t="str">
            <v>390406</v>
          </cell>
          <cell r="B1530" t="str">
            <v>Cabo de cobre nu No. 25,0mm2</v>
          </cell>
          <cell r="C1530" t="str">
            <v>m</v>
          </cell>
          <cell r="D1530" t="str">
            <v>1.62</v>
          </cell>
          <cell r="E1530" t="str">
            <v>1.32</v>
          </cell>
          <cell r="F1530" t="str">
            <v>2.94</v>
          </cell>
        </row>
        <row r="1531">
          <cell r="A1531" t="str">
            <v>390407</v>
          </cell>
          <cell r="B1531" t="str">
            <v>Cabo de cobre nu No. 35,0mm2</v>
          </cell>
          <cell r="C1531" t="str">
            <v>m</v>
          </cell>
          <cell r="D1531" t="str">
            <v>2.23</v>
          </cell>
          <cell r="E1531" t="str">
            <v>1.32</v>
          </cell>
          <cell r="F1531" t="str">
            <v>3.55</v>
          </cell>
        </row>
        <row r="1532">
          <cell r="A1532" t="str">
            <v>390408</v>
          </cell>
          <cell r="B1532" t="str">
            <v>Cabo de cobre nu No. 50,0mm2</v>
          </cell>
          <cell r="C1532" t="str">
            <v>m</v>
          </cell>
          <cell r="D1532" t="str">
            <v>3.15</v>
          </cell>
          <cell r="E1532" t="str">
            <v>1.32</v>
          </cell>
          <cell r="F1532" t="str">
            <v>4.47</v>
          </cell>
        </row>
        <row r="1533">
          <cell r="A1533" t="str">
            <v>390500</v>
          </cell>
          <cell r="B1533" t="str">
            <v>Cabo seco tripolar (thv-sintenax) 8,7/15KV para 70o. C</v>
          </cell>
        </row>
        <row r="1534">
          <cell r="A1534" t="str">
            <v>390505</v>
          </cell>
          <cell r="B1534" t="str">
            <v>Cabo tripolar (thv sintenax) 3 x No. 16,0mm2  8,7/15KV 70o.C</v>
          </cell>
          <cell r="C1534" t="str">
            <v>m</v>
          </cell>
          <cell r="D1534" t="str">
            <v>46.82</v>
          </cell>
          <cell r="E1534" t="str">
            <v>3.75</v>
          </cell>
          <cell r="F1534" t="str">
            <v>50.57</v>
          </cell>
        </row>
        <row r="1535">
          <cell r="A1535" t="str">
            <v>390506</v>
          </cell>
          <cell r="B1535" t="str">
            <v>Cabo tripolar (thv sintenax) 3 x No. 25,0mm2  8,7/15KV 70o.C</v>
          </cell>
          <cell r="C1535" t="str">
            <v>m</v>
          </cell>
          <cell r="D1535" t="str">
            <v>52.04</v>
          </cell>
          <cell r="E1535" t="str">
            <v>5.00</v>
          </cell>
          <cell r="F1535" t="str">
            <v>57.04</v>
          </cell>
        </row>
        <row r="1536">
          <cell r="A1536" t="str">
            <v>390507</v>
          </cell>
          <cell r="B1536" t="str">
            <v>Cabo tripolar (thv sintenax) 3 x No. 35,0mm2  8,7/15KV 70o.C</v>
          </cell>
          <cell r="C1536" t="str">
            <v>m</v>
          </cell>
          <cell r="D1536" t="str">
            <v>60.21</v>
          </cell>
          <cell r="E1536" t="str">
            <v>6.28</v>
          </cell>
          <cell r="F1536" t="str">
            <v>66.49</v>
          </cell>
        </row>
        <row r="1537">
          <cell r="A1537" t="str">
            <v>390600</v>
          </cell>
          <cell r="B1537" t="str">
            <v>Cabo seco unipolar (thv-sintenax) 8,7/15KV para 70o. C</v>
          </cell>
        </row>
        <row r="1538">
          <cell r="A1538" t="str">
            <v>390605</v>
          </cell>
          <cell r="B1538" t="str">
            <v>Cabo unipolar (thv sintenax) 1 x No. 16,0mm2  8,7/15KV 70o.C</v>
          </cell>
          <cell r="C1538" t="str">
            <v>m</v>
          </cell>
          <cell r="D1538" t="str">
            <v>15.93</v>
          </cell>
          <cell r="E1538" t="str">
            <v>2.49</v>
          </cell>
          <cell r="F1538" t="str">
            <v>18.42</v>
          </cell>
        </row>
        <row r="1539">
          <cell r="A1539" t="str">
            <v>390606</v>
          </cell>
          <cell r="B1539" t="str">
            <v>Cabo unipolar (thv sintenax) 1 x No. 25,0mm2  8,7/15KV 70o.C</v>
          </cell>
          <cell r="C1539" t="str">
            <v>m</v>
          </cell>
          <cell r="D1539" t="str">
            <v>17.58</v>
          </cell>
          <cell r="E1539" t="str">
            <v>3.75</v>
          </cell>
          <cell r="F1539" t="str">
            <v>21.33</v>
          </cell>
        </row>
        <row r="1540">
          <cell r="A1540" t="str">
            <v>390607</v>
          </cell>
          <cell r="B1540" t="str">
            <v>Cabo unipolar (thv sintenax) 1 x No. 35,0mm2  8,7/15KV 70o.C</v>
          </cell>
          <cell r="C1540" t="str">
            <v>m</v>
          </cell>
          <cell r="D1540" t="str">
            <v>20.02</v>
          </cell>
          <cell r="E1540" t="str">
            <v>5.00</v>
          </cell>
          <cell r="F1540" t="str">
            <v>25.02</v>
          </cell>
        </row>
        <row r="1541">
          <cell r="A1541" t="str">
            <v>390700</v>
          </cell>
          <cell r="B1541" t="str">
            <v>Cabo de cobre em  EPR - 0,6/1KV de isolacao 90o. C</v>
          </cell>
        </row>
        <row r="1542">
          <cell r="A1542" t="str">
            <v>390702</v>
          </cell>
          <cell r="B1542" t="str">
            <v>Cabo de cobre em   EPR, No. 2,5mm2 - 0,6/1KV 90o.C</v>
          </cell>
          <cell r="C1542" t="str">
            <v>m</v>
          </cell>
          <cell r="D1542" t="str">
            <v>0.36</v>
          </cell>
          <cell r="E1542" t="str">
            <v>0.30</v>
          </cell>
          <cell r="F1542" t="str">
            <v>0.66</v>
          </cell>
        </row>
        <row r="1543">
          <cell r="A1543" t="str">
            <v>390703</v>
          </cell>
          <cell r="B1543" t="str">
            <v>Cabo de cobre em   EPR, No. 4,0mm2 - 0,6/1KV 90o.C</v>
          </cell>
          <cell r="C1543" t="str">
            <v>m</v>
          </cell>
          <cell r="D1543" t="str">
            <v>0.54</v>
          </cell>
          <cell r="E1543" t="str">
            <v>0.37</v>
          </cell>
          <cell r="F1543" t="str">
            <v>0.91</v>
          </cell>
        </row>
        <row r="1544">
          <cell r="A1544" t="str">
            <v>390704</v>
          </cell>
          <cell r="B1544" t="str">
            <v>Cabo de cobre em   EPR, No. 6,0mm2 - 0,6/1KV 90o.C</v>
          </cell>
          <cell r="C1544" t="str">
            <v>m</v>
          </cell>
          <cell r="D1544" t="str">
            <v>0.76</v>
          </cell>
          <cell r="E1544" t="str">
            <v>0.66</v>
          </cell>
          <cell r="F1544" t="str">
            <v>1.42</v>
          </cell>
        </row>
        <row r="1545">
          <cell r="A1545" t="str">
            <v>390705</v>
          </cell>
          <cell r="B1545" t="str">
            <v>Cabo de cobre em   EPR, No. 10,0mm2 - 0,6/1KV 90o.C</v>
          </cell>
          <cell r="C1545" t="str">
            <v>m</v>
          </cell>
          <cell r="D1545" t="str">
            <v>1.16</v>
          </cell>
          <cell r="E1545" t="str">
            <v>0.99</v>
          </cell>
          <cell r="F1545" t="str">
            <v>2.15</v>
          </cell>
        </row>
        <row r="1546">
          <cell r="A1546" t="str">
            <v>390706</v>
          </cell>
          <cell r="B1546" t="str">
            <v>Cabo de cobre em   EPR, No. 16,0mm2 - 0,6/1KV 90o.C</v>
          </cell>
          <cell r="C1546" t="str">
            <v>m</v>
          </cell>
          <cell r="D1546" t="str">
            <v>1.75</v>
          </cell>
          <cell r="E1546" t="str">
            <v>1.94</v>
          </cell>
          <cell r="F1546" t="str">
            <v>3.69</v>
          </cell>
        </row>
        <row r="1547">
          <cell r="A1547" t="str">
            <v>390707</v>
          </cell>
          <cell r="B1547" t="str">
            <v>Cabo de cobre em   EPR, No. 25,0mm2 - 0,6/1KV 90o.C</v>
          </cell>
          <cell r="C1547" t="str">
            <v>m</v>
          </cell>
          <cell r="D1547" t="str">
            <v>2.72</v>
          </cell>
          <cell r="E1547" t="str">
            <v>3.22</v>
          </cell>
          <cell r="F1547" t="str">
            <v>5.94</v>
          </cell>
        </row>
        <row r="1548">
          <cell r="A1548" t="str">
            <v>390708</v>
          </cell>
          <cell r="B1548" t="str">
            <v>Cabo de cobre em   EPR, No. 35,0mm2 - 0,6/1KV 90o.C</v>
          </cell>
          <cell r="C1548" t="str">
            <v>m</v>
          </cell>
          <cell r="D1548" t="str">
            <v>3.67</v>
          </cell>
          <cell r="E1548" t="str">
            <v>4.70</v>
          </cell>
          <cell r="F1548" t="str">
            <v>8.37</v>
          </cell>
        </row>
        <row r="1549">
          <cell r="A1549" t="str">
            <v>390709</v>
          </cell>
          <cell r="B1549" t="str">
            <v>Cabo de cobre em   EPR, No. 50,0mm2 - 0,6/1KV 90o.C</v>
          </cell>
          <cell r="C1549" t="str">
            <v>m</v>
          </cell>
          <cell r="D1549" t="str">
            <v>4.95</v>
          </cell>
          <cell r="E1549" t="str">
            <v>5.38</v>
          </cell>
          <cell r="F1549" t="str">
            <v>10.33</v>
          </cell>
        </row>
        <row r="1550">
          <cell r="A1550" t="str">
            <v>390710</v>
          </cell>
          <cell r="B1550" t="str">
            <v>Cabo de cobre em   EPR, No. 70,0mm2 - 0,6/1KV 90o.C</v>
          </cell>
          <cell r="C1550" t="str">
            <v>m</v>
          </cell>
          <cell r="D1550" t="str">
            <v>6.95</v>
          </cell>
          <cell r="E1550" t="str">
            <v>6.75</v>
          </cell>
          <cell r="F1550" t="str">
            <v>13.70</v>
          </cell>
        </row>
        <row r="1551">
          <cell r="A1551" t="str">
            <v>390711</v>
          </cell>
          <cell r="B1551" t="str">
            <v>Cabo de cobre em   EPR, No. 95,0mm2 - 0,6/1KV 90o.C</v>
          </cell>
          <cell r="C1551" t="str">
            <v>m</v>
          </cell>
          <cell r="D1551" t="str">
            <v>9.57</v>
          </cell>
          <cell r="E1551" t="str">
            <v>8.76</v>
          </cell>
          <cell r="F1551" t="str">
            <v>18.33</v>
          </cell>
        </row>
        <row r="1552">
          <cell r="A1552" t="str">
            <v>390712</v>
          </cell>
          <cell r="B1552" t="str">
            <v>Cabo de cobre em   EPR, No. 120,0mm2 - 0,6/1KV 90o.C</v>
          </cell>
          <cell r="C1552" t="str">
            <v>m</v>
          </cell>
          <cell r="D1552" t="str">
            <v>11.95</v>
          </cell>
          <cell r="E1552" t="str">
            <v>10.13</v>
          </cell>
          <cell r="F1552" t="str">
            <v>22.08</v>
          </cell>
        </row>
        <row r="1553">
          <cell r="A1553" t="str">
            <v>390713</v>
          </cell>
          <cell r="B1553" t="str">
            <v>Cabo de cobre em   EPR, No. 150,0mm2 - 0,6/1KV 90o.C</v>
          </cell>
          <cell r="C1553" t="str">
            <v>m</v>
          </cell>
          <cell r="D1553" t="str">
            <v>14.74</v>
          </cell>
          <cell r="E1553" t="str">
            <v>11.45</v>
          </cell>
          <cell r="F1553" t="str">
            <v>26.19</v>
          </cell>
        </row>
        <row r="1554">
          <cell r="A1554" t="str">
            <v>390714</v>
          </cell>
          <cell r="B1554" t="str">
            <v>Cabo de cobre em   EPR, No. 185,0mm2 - 0,6/1KV 90o.C</v>
          </cell>
          <cell r="C1554" t="str">
            <v>m</v>
          </cell>
          <cell r="D1554" t="str">
            <v>18.40</v>
          </cell>
          <cell r="E1554" t="str">
            <v>13.50</v>
          </cell>
          <cell r="F1554" t="str">
            <v>31.90</v>
          </cell>
        </row>
        <row r="1555">
          <cell r="A1555" t="str">
            <v>390715</v>
          </cell>
          <cell r="B1555" t="str">
            <v>Cabo de cobre em   EPR, No. 240,0mm2 - 0,6/1KV 90o.C</v>
          </cell>
          <cell r="C1555" t="str">
            <v>m</v>
          </cell>
          <cell r="D1555" t="str">
            <v>24.39</v>
          </cell>
          <cell r="E1555" t="str">
            <v>14.83</v>
          </cell>
          <cell r="F1555" t="str">
            <v>39.22</v>
          </cell>
        </row>
        <row r="1556">
          <cell r="A1556" t="str">
            <v>390716</v>
          </cell>
          <cell r="B1556" t="str">
            <v>Cabo de cobre em   EPR, No. 300,0mm2 - 0,6/1KV 90o.C</v>
          </cell>
          <cell r="C1556" t="str">
            <v>m</v>
          </cell>
          <cell r="D1556" t="str">
            <v>30.51</v>
          </cell>
          <cell r="E1556" t="str">
            <v>16.88</v>
          </cell>
          <cell r="F1556" t="str">
            <v>47.39</v>
          </cell>
        </row>
        <row r="1557">
          <cell r="A1557" t="str">
            <v>390800</v>
          </cell>
          <cell r="B1557" t="str">
            <v>Cabo de cobre tripolar em   EPR, - 0,6/1KV de isolacao 90o. C</v>
          </cell>
        </row>
        <row r="1558">
          <cell r="A1558" t="str">
            <v>390802</v>
          </cell>
          <cell r="B1558" t="str">
            <v>Cabo de  cobre em   EPR 3 x No.2,5 - 0,6/1KV 90o.C</v>
          </cell>
          <cell r="C1558" t="str">
            <v>m</v>
          </cell>
          <cell r="D1558" t="str">
            <v>1.20</v>
          </cell>
          <cell r="E1558" t="str">
            <v>0.99</v>
          </cell>
          <cell r="F1558" t="str">
            <v>2.19</v>
          </cell>
        </row>
        <row r="1559">
          <cell r="A1559" t="str">
            <v>390803</v>
          </cell>
          <cell r="B1559" t="str">
            <v>Cabo de  cobre em   EPR 3 x No.4,0 - 0,6/1KV 90o.C</v>
          </cell>
          <cell r="C1559" t="str">
            <v>m</v>
          </cell>
          <cell r="D1559" t="str">
            <v>1.85</v>
          </cell>
          <cell r="E1559" t="str">
            <v>1.19</v>
          </cell>
          <cell r="F1559" t="str">
            <v>3.04</v>
          </cell>
        </row>
        <row r="1560">
          <cell r="A1560" t="str">
            <v>390804</v>
          </cell>
          <cell r="B1560" t="str">
            <v>Cabo de  cobre em   EPR 3 x No.6,0 - 0,6/1KV 90o.C</v>
          </cell>
          <cell r="C1560" t="str">
            <v>m</v>
          </cell>
          <cell r="D1560" t="str">
            <v>2.56</v>
          </cell>
          <cell r="E1560" t="str">
            <v>2.00</v>
          </cell>
          <cell r="F1560" t="str">
            <v>4.56</v>
          </cell>
        </row>
        <row r="1561">
          <cell r="A1561" t="str">
            <v>390805</v>
          </cell>
          <cell r="B1561" t="str">
            <v>Cabo de  cobre em   EPR 3 x No.10,0 - 0,6/1KV 90o.C</v>
          </cell>
          <cell r="C1561" t="str">
            <v>m</v>
          </cell>
          <cell r="D1561" t="str">
            <v>3.89</v>
          </cell>
          <cell r="E1561" t="str">
            <v>3.02</v>
          </cell>
          <cell r="F1561" t="str">
            <v>6.91</v>
          </cell>
        </row>
        <row r="1562">
          <cell r="A1562" t="str">
            <v>390806</v>
          </cell>
          <cell r="B1562" t="str">
            <v>Cabo de  cobre em   EPR 3 x No.16,0 - 0,6/1KV  90o.C</v>
          </cell>
          <cell r="C1562" t="str">
            <v>m</v>
          </cell>
          <cell r="D1562" t="str">
            <v>6.00</v>
          </cell>
          <cell r="E1562" t="str">
            <v>5.84</v>
          </cell>
          <cell r="F1562" t="str">
            <v>11.84</v>
          </cell>
        </row>
        <row r="1563">
          <cell r="A1563" t="str">
            <v>390807</v>
          </cell>
          <cell r="B1563" t="str">
            <v>Cabo de  cobre em   EPR 3 x No.25,0 - 0,6/1KV  90o.C</v>
          </cell>
          <cell r="C1563" t="str">
            <v>m</v>
          </cell>
          <cell r="D1563" t="str">
            <v>9.16</v>
          </cell>
          <cell r="E1563" t="str">
            <v>9.71</v>
          </cell>
          <cell r="F1563" t="str">
            <v>18.87</v>
          </cell>
        </row>
        <row r="1564">
          <cell r="A1564" t="str">
            <v>390808</v>
          </cell>
          <cell r="B1564" t="str">
            <v>Cabo de  cobre em   EPR 3 x No.35,0 - 0,6/1KV  90o.C</v>
          </cell>
          <cell r="C1564" t="str">
            <v>m</v>
          </cell>
          <cell r="D1564" t="str">
            <v>12.33</v>
          </cell>
          <cell r="E1564" t="str">
            <v>14.16</v>
          </cell>
          <cell r="F1564" t="str">
            <v>26.49</v>
          </cell>
        </row>
        <row r="1565">
          <cell r="A1565" t="str">
            <v>390900</v>
          </cell>
          <cell r="B1565" t="str">
            <v>Conectores</v>
          </cell>
        </row>
        <row r="1566">
          <cell r="A1566" t="str">
            <v>390902</v>
          </cell>
          <cell r="B1566" t="str">
            <v>Conector split-bolt para cabo de 25mm2, latao, simples</v>
          </cell>
          <cell r="C1566" t="str">
            <v>un</v>
          </cell>
          <cell r="D1566" t="str">
            <v>0.98</v>
          </cell>
          <cell r="E1566" t="str">
            <v>0.66</v>
          </cell>
          <cell r="F1566" t="str">
            <v>1.64</v>
          </cell>
        </row>
        <row r="1567">
          <cell r="A1567" t="str">
            <v>390904</v>
          </cell>
          <cell r="B1567" t="str">
            <v>Conector split-bolt para cabo de 35mm2, latao, simples</v>
          </cell>
          <cell r="C1567" t="str">
            <v>un</v>
          </cell>
          <cell r="D1567" t="str">
            <v>1.22</v>
          </cell>
          <cell r="E1567" t="str">
            <v>0.66</v>
          </cell>
          <cell r="F1567" t="str">
            <v>1.88</v>
          </cell>
        </row>
        <row r="1568">
          <cell r="A1568" t="str">
            <v>390906</v>
          </cell>
          <cell r="B1568" t="str">
            <v>Conector split-bolt para cabo de 50mm2, latao, simples</v>
          </cell>
          <cell r="C1568" t="str">
            <v>un</v>
          </cell>
          <cell r="D1568" t="str">
            <v>1.66</v>
          </cell>
          <cell r="E1568" t="str">
            <v>0.66</v>
          </cell>
          <cell r="F1568" t="str">
            <v>2.32</v>
          </cell>
        </row>
        <row r="1569">
          <cell r="A1569" t="str">
            <v>390908</v>
          </cell>
          <cell r="B1569" t="str">
            <v>Conector split-bolt para cabo de 70mm2, latao, simples</v>
          </cell>
          <cell r="C1569" t="str">
            <v>un</v>
          </cell>
          <cell r="D1569" t="str">
            <v>2.55</v>
          </cell>
          <cell r="E1569" t="str">
            <v>0.66</v>
          </cell>
          <cell r="F1569" t="str">
            <v>3.21</v>
          </cell>
        </row>
        <row r="1570">
          <cell r="A1570" t="str">
            <v>390910</v>
          </cell>
          <cell r="B1570" t="str">
            <v>Conector split-bolt para cabo de 25mm2, latao, com rabicho</v>
          </cell>
          <cell r="C1570" t="str">
            <v>un</v>
          </cell>
          <cell r="D1570" t="str">
            <v>2.02</v>
          </cell>
          <cell r="E1570" t="str">
            <v>0.66</v>
          </cell>
          <cell r="F1570" t="str">
            <v>2.68</v>
          </cell>
        </row>
        <row r="1571">
          <cell r="A1571" t="str">
            <v>390912</v>
          </cell>
          <cell r="B1571" t="str">
            <v>Conector split-bolt para cabo de 35mm2, latao, com rabicho</v>
          </cell>
          <cell r="C1571" t="str">
            <v>un</v>
          </cell>
          <cell r="D1571" t="str">
            <v>2.67</v>
          </cell>
          <cell r="E1571" t="str">
            <v>0.66</v>
          </cell>
          <cell r="F1571" t="str">
            <v>3.33</v>
          </cell>
        </row>
        <row r="1572">
          <cell r="A1572" t="str">
            <v>390914</v>
          </cell>
          <cell r="B1572" t="str">
            <v>Conector split-bolt para cabo de 50mm2, latao, com rabicho</v>
          </cell>
          <cell r="C1572" t="str">
            <v>un</v>
          </cell>
          <cell r="D1572" t="str">
            <v>3.43</v>
          </cell>
          <cell r="E1572" t="str">
            <v>0.66</v>
          </cell>
          <cell r="F1572" t="str">
            <v>4.09</v>
          </cell>
        </row>
        <row r="1573">
          <cell r="A1573" t="str">
            <v>390916</v>
          </cell>
          <cell r="B1573" t="str">
            <v>Conector split-bolt para cabo de 70mm2, latao, com rabicho</v>
          </cell>
          <cell r="C1573" t="str">
            <v>un</v>
          </cell>
          <cell r="D1573" t="str">
            <v>5.81</v>
          </cell>
          <cell r="E1573" t="str">
            <v>0.66</v>
          </cell>
          <cell r="F1573" t="str">
            <v>6.47</v>
          </cell>
        </row>
        <row r="1574">
          <cell r="A1574" t="str">
            <v>390918</v>
          </cell>
          <cell r="B1574" t="str">
            <v>Conector para ligacao entre haste e o cabo de aterramento</v>
          </cell>
          <cell r="C1574" t="str">
            <v>un</v>
          </cell>
          <cell r="D1574" t="str">
            <v>2.03</v>
          </cell>
          <cell r="E1574" t="str">
            <v>0.66</v>
          </cell>
          <cell r="F1574" t="str">
            <v>2.69</v>
          </cell>
        </row>
        <row r="1575">
          <cell r="A1575" t="str">
            <v>391000</v>
          </cell>
          <cell r="B1575" t="str">
            <v>Terminais de pressao</v>
          </cell>
        </row>
        <row r="1576">
          <cell r="A1576" t="str">
            <v>391012</v>
          </cell>
          <cell r="B1576" t="str">
            <v>Terminal de pressao para cabo No. 25 mm2</v>
          </cell>
          <cell r="C1576" t="str">
            <v>un</v>
          </cell>
          <cell r="D1576" t="str">
            <v>0.67</v>
          </cell>
          <cell r="E1576" t="str">
            <v>2.00</v>
          </cell>
          <cell r="F1576" t="str">
            <v>2.67</v>
          </cell>
        </row>
        <row r="1577">
          <cell r="A1577" t="str">
            <v>391002</v>
          </cell>
          <cell r="B1577" t="str">
            <v>Terminal de pressao para cabo No. 4 mm2</v>
          </cell>
          <cell r="C1577" t="str">
            <v>un</v>
          </cell>
          <cell r="D1577" t="str">
            <v>0.56</v>
          </cell>
          <cell r="E1577" t="str">
            <v>0.99</v>
          </cell>
          <cell r="F1577" t="str">
            <v>1.55</v>
          </cell>
        </row>
        <row r="1578">
          <cell r="A1578" t="str">
            <v>400000</v>
          </cell>
          <cell r="B1578" t="str">
            <v>Eletrica, distribuicao de forca e comando</v>
          </cell>
        </row>
        <row r="1579">
          <cell r="A1579" t="str">
            <v>400400</v>
          </cell>
          <cell r="B1579" t="str">
            <v>Tomadas</v>
          </cell>
        </row>
        <row r="1580">
          <cell r="A1580" t="str">
            <v>400402</v>
          </cell>
          <cell r="B1580" t="str">
            <v>Tomada universal 2P+T, 15A - 125V/250V - com placa</v>
          </cell>
          <cell r="C1580" t="str">
            <v>un</v>
          </cell>
          <cell r="D1580" t="str">
            <v>4.47</v>
          </cell>
          <cell r="E1580" t="str">
            <v>2.00</v>
          </cell>
          <cell r="F1580" t="str">
            <v>6.47</v>
          </cell>
        </row>
        <row r="1581">
          <cell r="A1581" t="str">
            <v>400404</v>
          </cell>
          <cell r="B1581" t="str">
            <v>Tomada universal 2P - 10A/250V - com placa</v>
          </cell>
          <cell r="C1581" t="str">
            <v>un</v>
          </cell>
          <cell r="D1581" t="str">
            <v>3.12</v>
          </cell>
          <cell r="E1581" t="str">
            <v>1.67</v>
          </cell>
          <cell r="F1581" t="str">
            <v>4.79</v>
          </cell>
        </row>
        <row r="1582">
          <cell r="A1582" t="str">
            <v>400408</v>
          </cell>
          <cell r="B1582" t="str">
            <v>Tomada para telefone 4P - padrao telebras</v>
          </cell>
          <cell r="C1582" t="str">
            <v>un</v>
          </cell>
          <cell r="D1582" t="str">
            <v>5.91</v>
          </cell>
          <cell r="E1582" t="str">
            <v>2.00</v>
          </cell>
          <cell r="F1582" t="str">
            <v>7.91</v>
          </cell>
        </row>
        <row r="1583">
          <cell r="A1583" t="str">
            <v>400410</v>
          </cell>
          <cell r="B1583" t="str">
            <v>Conjunto de duas tomadas 2x2P, universal 10A/250V - com placa</v>
          </cell>
          <cell r="C1583" t="str">
            <v>un</v>
          </cell>
          <cell r="D1583" t="str">
            <v>4.57</v>
          </cell>
          <cell r="E1583" t="str">
            <v>2.00</v>
          </cell>
          <cell r="F1583" t="str">
            <v>6.57</v>
          </cell>
        </row>
        <row r="1584">
          <cell r="A1584" t="str">
            <v>401000</v>
          </cell>
          <cell r="B1584" t="str">
            <v>Contator</v>
          </cell>
        </row>
        <row r="1585">
          <cell r="A1585" t="str">
            <v>401002</v>
          </cell>
          <cell r="B1585" t="str">
            <v>Contator de potencia 220V/60Hz - 2na+2nf - 9a</v>
          </cell>
          <cell r="C1585" t="str">
            <v>un</v>
          </cell>
          <cell r="D1585" t="str">
            <v>39.33</v>
          </cell>
          <cell r="E1585" t="str">
            <v>3.37</v>
          </cell>
          <cell r="F1585" t="str">
            <v>42.70</v>
          </cell>
        </row>
        <row r="1586">
          <cell r="A1586" t="str">
            <v>401004</v>
          </cell>
          <cell r="B1586" t="str">
            <v>Contator de potencia 220V/60Hz - 2na+2nf - 12a</v>
          </cell>
          <cell r="C1586" t="str">
            <v>un</v>
          </cell>
          <cell r="D1586" t="str">
            <v>41.30</v>
          </cell>
          <cell r="E1586" t="str">
            <v>3.37</v>
          </cell>
          <cell r="F1586" t="str">
            <v>44.67</v>
          </cell>
        </row>
        <row r="1587">
          <cell r="A1587" t="str">
            <v>401006</v>
          </cell>
          <cell r="B1587" t="str">
            <v>Contator de potencia 220V/60Hz - 2na+2nf - 16a</v>
          </cell>
          <cell r="C1587" t="str">
            <v>un</v>
          </cell>
          <cell r="D1587" t="str">
            <v>45.30</v>
          </cell>
          <cell r="E1587" t="str">
            <v>3.37</v>
          </cell>
          <cell r="F1587" t="str">
            <v>48.67</v>
          </cell>
        </row>
        <row r="1588">
          <cell r="A1588" t="str">
            <v>401008</v>
          </cell>
          <cell r="B1588" t="str">
            <v>Contator de potencia 220V/60Hz - 2na+2nf - 22a</v>
          </cell>
          <cell r="C1588" t="str">
            <v>un</v>
          </cell>
          <cell r="D1588" t="str">
            <v>54.73</v>
          </cell>
          <cell r="E1588" t="str">
            <v>3.37</v>
          </cell>
          <cell r="F1588" t="str">
            <v>58.10</v>
          </cell>
        </row>
        <row r="1589">
          <cell r="A1589" t="str">
            <v>401010</v>
          </cell>
          <cell r="B1589" t="str">
            <v>Contator de potencia 220V/60Hz - 2na+2nf - 32a</v>
          </cell>
          <cell r="C1589" t="str">
            <v>un</v>
          </cell>
          <cell r="D1589" t="str">
            <v>84.26</v>
          </cell>
          <cell r="E1589" t="str">
            <v>3.37</v>
          </cell>
          <cell r="F1589" t="str">
            <v>87.63</v>
          </cell>
        </row>
        <row r="1590">
          <cell r="A1590" t="str">
            <v>401012</v>
          </cell>
          <cell r="B1590" t="str">
            <v>Contator de potencia 220V/60Hz - 2na+2nf - 38a</v>
          </cell>
          <cell r="C1590" t="str">
            <v>un</v>
          </cell>
          <cell r="D1590" t="str">
            <v>113.90</v>
          </cell>
          <cell r="E1590" t="str">
            <v>3.37</v>
          </cell>
          <cell r="F1590" t="str">
            <v>117.27</v>
          </cell>
        </row>
        <row r="1591">
          <cell r="A1591" t="str">
            <v>401100</v>
          </cell>
          <cell r="B1591" t="str">
            <v>Rele</v>
          </cell>
        </row>
        <row r="1592">
          <cell r="A1592" t="str">
            <v>401102</v>
          </cell>
          <cell r="B1592" t="str">
            <v>Rele bimetalico em carga p/acoplamento direto, faixa de ajuste 0,10 ate 12,5a</v>
          </cell>
          <cell r="C1592" t="str">
            <v>un</v>
          </cell>
          <cell r="D1592" t="str">
            <v>29.00</v>
          </cell>
          <cell r="E1592" t="str">
            <v>6.75</v>
          </cell>
          <cell r="F1592" t="str">
            <v>35.75</v>
          </cell>
        </row>
        <row r="1593">
          <cell r="A1593" t="str">
            <v>401104</v>
          </cell>
          <cell r="B1593" t="str">
            <v>Rele de tempo eletronico de  0,06 - 0,6seg.  220V - 50/90Hz</v>
          </cell>
          <cell r="C1593" t="str">
            <v>un</v>
          </cell>
          <cell r="D1593" t="str">
            <v>36.93</v>
          </cell>
          <cell r="E1593" t="str">
            <v>6.75</v>
          </cell>
          <cell r="F1593" t="str">
            <v>43.68</v>
          </cell>
        </row>
        <row r="1594">
          <cell r="A1594" t="str">
            <v>401106</v>
          </cell>
          <cell r="B1594" t="str">
            <v>Rele de tempo eletronico de  0,6 - 6seg.  220V - 50/90Hz</v>
          </cell>
          <cell r="C1594" t="str">
            <v>un</v>
          </cell>
          <cell r="D1594" t="str">
            <v>36.93</v>
          </cell>
          <cell r="E1594" t="str">
            <v>6.75</v>
          </cell>
          <cell r="F1594" t="str">
            <v>43.68</v>
          </cell>
        </row>
        <row r="1595">
          <cell r="A1595" t="str">
            <v>401108</v>
          </cell>
          <cell r="B1595" t="str">
            <v>Rele de tempo eletronico de  2 - 20seg.  220V - 50/90Hz</v>
          </cell>
          <cell r="C1595" t="str">
            <v>un</v>
          </cell>
          <cell r="D1595" t="str">
            <v>36.93</v>
          </cell>
          <cell r="E1595" t="str">
            <v>6.75</v>
          </cell>
          <cell r="F1595" t="str">
            <v>43.68</v>
          </cell>
        </row>
        <row r="1596">
          <cell r="A1596" t="str">
            <v>402000</v>
          </cell>
          <cell r="B1596" t="str">
            <v>Reparos, conservacoes e complementos</v>
          </cell>
        </row>
        <row r="1597">
          <cell r="A1597" t="str">
            <v>402006</v>
          </cell>
          <cell r="B1597" t="str">
            <v>Botao de comando duplo sem sinalizacao</v>
          </cell>
          <cell r="C1597" t="str">
            <v>un</v>
          </cell>
          <cell r="D1597" t="str">
            <v>14.20</v>
          </cell>
          <cell r="E1597" t="str">
            <v>5.38</v>
          </cell>
          <cell r="F1597" t="str">
            <v>19.58</v>
          </cell>
        </row>
        <row r="1598">
          <cell r="A1598" t="str">
            <v>402008</v>
          </cell>
          <cell r="B1598" t="str">
            <v>Botao de rearme de rele-bimetalico</v>
          </cell>
          <cell r="C1598" t="str">
            <v>un</v>
          </cell>
          <cell r="D1598" t="str">
            <v>1.30</v>
          </cell>
          <cell r="E1598" t="str">
            <v>2.00</v>
          </cell>
          <cell r="F1598" t="str">
            <v>3.30</v>
          </cell>
        </row>
        <row r="1599">
          <cell r="A1599" t="str">
            <v>402010</v>
          </cell>
          <cell r="B1599" t="str">
            <v>Botoeira de comando liga-desliga</v>
          </cell>
          <cell r="C1599" t="str">
            <v>un</v>
          </cell>
          <cell r="D1599" t="str">
            <v>23.05</v>
          </cell>
          <cell r="E1599" t="str">
            <v>2.00</v>
          </cell>
          <cell r="F1599" t="str">
            <v>25.05</v>
          </cell>
        </row>
        <row r="1600">
          <cell r="A1600" t="str">
            <v>402012</v>
          </cell>
          <cell r="B1600" t="str">
            <v>Tampa plastica cega de 4"x2"</v>
          </cell>
          <cell r="C1600" t="str">
            <v>un</v>
          </cell>
          <cell r="D1600" t="str">
            <v>0.86</v>
          </cell>
          <cell r="E1600" t="str">
            <v>0.22</v>
          </cell>
          <cell r="F1600" t="str">
            <v>1.08</v>
          </cell>
        </row>
        <row r="1601">
          <cell r="A1601" t="str">
            <v>402014</v>
          </cell>
          <cell r="B1601" t="str">
            <v>Tampa plastica cega de 4"x4"</v>
          </cell>
          <cell r="C1601" t="str">
            <v>un</v>
          </cell>
          <cell r="D1601" t="str">
            <v>2.08</v>
          </cell>
          <cell r="E1601" t="str">
            <v>0.22</v>
          </cell>
          <cell r="F1601" t="str">
            <v>2.30</v>
          </cell>
        </row>
        <row r="1602">
          <cell r="A1602" t="str">
            <v>402016</v>
          </cell>
          <cell r="B1602" t="str">
            <v>Tampa plastica redonda cega de 3"</v>
          </cell>
          <cell r="C1602" t="str">
            <v>un</v>
          </cell>
          <cell r="D1602" t="str">
            <v>0.86</v>
          </cell>
          <cell r="E1602" t="str">
            <v>0.22</v>
          </cell>
          <cell r="F1602" t="str">
            <v>1.08</v>
          </cell>
        </row>
        <row r="1603">
          <cell r="A1603" t="str">
            <v>402018</v>
          </cell>
          <cell r="B1603" t="str">
            <v>Tampa plastica redonda cega de 4"</v>
          </cell>
          <cell r="C1603" t="str">
            <v>un</v>
          </cell>
          <cell r="D1603" t="str">
            <v>2.08</v>
          </cell>
          <cell r="E1603" t="str">
            <v>0.22</v>
          </cell>
          <cell r="F1603" t="str">
            <v>2.30</v>
          </cell>
        </row>
        <row r="1604">
          <cell r="A1604" t="str">
            <v>410000</v>
          </cell>
          <cell r="B1604" t="str">
            <v>Eletrica, iluminacao</v>
          </cell>
        </row>
        <row r="1605">
          <cell r="A1605" t="str">
            <v>410100</v>
          </cell>
          <cell r="B1605" t="str">
            <v>Aparelhos de iluminacao</v>
          </cell>
        </row>
        <row r="1606">
          <cell r="A1606" t="str">
            <v>410180</v>
          </cell>
          <cell r="B1606" t="str">
            <v>Il-09 luminaria para 2 lampadas fluorescentes - 40 w</v>
          </cell>
          <cell r="C1606" t="str">
            <v>un</v>
          </cell>
          <cell r="D1606" t="str">
            <v>26.12</v>
          </cell>
          <cell r="E1606" t="str">
            <v>10.13</v>
          </cell>
          <cell r="F1606" t="str">
            <v>36.25</v>
          </cell>
        </row>
        <row r="1607">
          <cell r="A1607" t="str">
            <v>410181</v>
          </cell>
          <cell r="B1607" t="str">
            <v>Il-10 luminaria para 4 lampadas fluorescentes - 40 w</v>
          </cell>
          <cell r="C1607" t="str">
            <v>un</v>
          </cell>
          <cell r="D1607" t="str">
            <v>55.59</v>
          </cell>
          <cell r="E1607" t="str">
            <v>13.50</v>
          </cell>
          <cell r="F1607" t="str">
            <v>69.09</v>
          </cell>
        </row>
        <row r="1608">
          <cell r="A1608" t="str">
            <v>410182</v>
          </cell>
          <cell r="B1608" t="str">
            <v>Lumin em calha para embutir dif plast lamp fluor 2x40 w</v>
          </cell>
          <cell r="C1608" t="str">
            <v>un</v>
          </cell>
          <cell r="D1608" t="str">
            <v>47.93</v>
          </cell>
          <cell r="E1608" t="str">
            <v>10.13</v>
          </cell>
          <cell r="F1608" t="str">
            <v>58.06</v>
          </cell>
        </row>
        <row r="1609">
          <cell r="A1609" t="str">
            <v>410183</v>
          </cell>
          <cell r="B1609" t="str">
            <v>Lumin em calha para embutir dif plast lamp fluor 4x40 w</v>
          </cell>
          <cell r="C1609" t="str">
            <v>un</v>
          </cell>
          <cell r="D1609" t="str">
            <v>68.29</v>
          </cell>
          <cell r="E1609" t="str">
            <v>13.50</v>
          </cell>
          <cell r="F1609" t="str">
            <v>81.79</v>
          </cell>
        </row>
        <row r="1610">
          <cell r="A1610" t="str">
            <v>410184</v>
          </cell>
          <cell r="B1610" t="str">
            <v>Il-14 refletor com tela para lampada incandescente 300 w</v>
          </cell>
          <cell r="C1610" t="str">
            <v>un</v>
          </cell>
          <cell r="D1610" t="str">
            <v>26.98</v>
          </cell>
          <cell r="E1610" t="str">
            <v>5.38</v>
          </cell>
          <cell r="F1610" t="str">
            <v>32.36</v>
          </cell>
        </row>
        <row r="1611">
          <cell r="A1611" t="str">
            <v>410185</v>
          </cell>
          <cell r="B1611" t="str">
            <v>Il-28 iluminacao autonoma de emergencia</v>
          </cell>
          <cell r="C1611" t="str">
            <v>un</v>
          </cell>
          <cell r="D1611" t="str">
            <v>136.21</v>
          </cell>
          <cell r="E1611" t="str">
            <v>7.41</v>
          </cell>
          <cell r="F1611" t="str">
            <v>143.62</v>
          </cell>
        </row>
        <row r="1612">
          <cell r="A1612" t="str">
            <v>410186</v>
          </cell>
          <cell r="B1612" t="str">
            <v>Plafonier tipo drops com 1 lamp de 60 w</v>
          </cell>
          <cell r="C1612" t="str">
            <v>un</v>
          </cell>
          <cell r="D1612" t="str">
            <v>2.88</v>
          </cell>
          <cell r="E1612" t="str">
            <v>5.38</v>
          </cell>
          <cell r="F1612" t="str">
            <v>8.26</v>
          </cell>
        </row>
        <row r="1613">
          <cell r="A1613" t="str">
            <v>410187</v>
          </cell>
          <cell r="B1613" t="str">
            <v>Plafonier tipo drops com 2 lamps de 60 w</v>
          </cell>
          <cell r="C1613" t="str">
            <v>un</v>
          </cell>
          <cell r="D1613" t="str">
            <v>9.54</v>
          </cell>
          <cell r="E1613" t="str">
            <v>5.38</v>
          </cell>
          <cell r="F1613" t="str">
            <v>14.92</v>
          </cell>
        </row>
        <row r="1614">
          <cell r="A1614" t="str">
            <v>410188</v>
          </cell>
          <cell r="B1614" t="str">
            <v>Il-23 lumi lamp v.merc.1x250w c/poste curvo aco go 3.1/2x</v>
          </cell>
          <cell r="C1614" t="str">
            <v>un</v>
          </cell>
          <cell r="D1614" t="str">
            <v>208.14</v>
          </cell>
          <cell r="E1614" t="str">
            <v>68.70</v>
          </cell>
          <cell r="F1614" t="str">
            <v>276.84</v>
          </cell>
        </row>
        <row r="1615">
          <cell r="A1615" t="str">
            <v>410189</v>
          </cell>
          <cell r="B1615" t="str">
            <v>Il-34 luminaria em poste h=6;00 m c/lamp. de vapor merc.</v>
          </cell>
          <cell r="C1615" t="str">
            <v>un</v>
          </cell>
          <cell r="D1615" t="str">
            <v>441.07</v>
          </cell>
          <cell r="E1615" t="str">
            <v>68.70</v>
          </cell>
          <cell r="F1615" t="str">
            <v>509.77</v>
          </cell>
        </row>
        <row r="1616">
          <cell r="A1616" t="str">
            <v>410200</v>
          </cell>
          <cell r="B1616" t="str">
            <v>Lampadas</v>
          </cell>
        </row>
        <row r="1617">
          <cell r="A1617" t="str">
            <v>410202</v>
          </cell>
          <cell r="B1617" t="str">
            <v>Lampada fluorescente de 40w</v>
          </cell>
          <cell r="C1617" t="str">
            <v>un</v>
          </cell>
          <cell r="D1617" t="str">
            <v>3.23</v>
          </cell>
          <cell r="E1617" t="str">
            <v>0.57</v>
          </cell>
          <cell r="F1617" t="str">
            <v>3.80</v>
          </cell>
        </row>
        <row r="1618">
          <cell r="A1618" t="str">
            <v>410204</v>
          </cell>
          <cell r="B1618" t="str">
            <v>Lampada incandescente de 60w</v>
          </cell>
          <cell r="C1618" t="str">
            <v>un</v>
          </cell>
          <cell r="D1618" t="str">
            <v>0.64</v>
          </cell>
          <cell r="E1618" t="str">
            <v>0.57</v>
          </cell>
          <cell r="F1618" t="str">
            <v>1.21</v>
          </cell>
        </row>
        <row r="1619">
          <cell r="A1619" t="str">
            <v>410206</v>
          </cell>
          <cell r="B1619" t="str">
            <v>Lampada incandescente de 100w</v>
          </cell>
          <cell r="C1619" t="str">
            <v>un</v>
          </cell>
          <cell r="D1619" t="str">
            <v>0.94</v>
          </cell>
          <cell r="E1619" t="str">
            <v>0.57</v>
          </cell>
          <cell r="F1619" t="str">
            <v>1.51</v>
          </cell>
        </row>
        <row r="1620">
          <cell r="A1620" t="str">
            <v>410208</v>
          </cell>
          <cell r="B1620" t="str">
            <v>Lampada incandescente de 150w</v>
          </cell>
          <cell r="C1620" t="str">
            <v>un</v>
          </cell>
          <cell r="D1620" t="str">
            <v>1.03</v>
          </cell>
          <cell r="E1620" t="str">
            <v>0.57</v>
          </cell>
          <cell r="F1620" t="str">
            <v>1.60</v>
          </cell>
        </row>
        <row r="1621">
          <cell r="A1621" t="str">
            <v>410210</v>
          </cell>
          <cell r="B1621" t="str">
            <v>Lampada incandescente de 200w</v>
          </cell>
          <cell r="C1621" t="str">
            <v>un</v>
          </cell>
          <cell r="D1621" t="str">
            <v>1.63</v>
          </cell>
          <cell r="E1621" t="str">
            <v>0.57</v>
          </cell>
          <cell r="F1621" t="str">
            <v>2.20</v>
          </cell>
        </row>
        <row r="1622">
          <cell r="A1622" t="str">
            <v>410212</v>
          </cell>
          <cell r="B1622" t="str">
            <v>Lampada mista  - 220v/160w</v>
          </cell>
          <cell r="C1622" t="str">
            <v>un</v>
          </cell>
          <cell r="D1622" t="str">
            <v>12.73</v>
          </cell>
          <cell r="E1622" t="str">
            <v>2.00</v>
          </cell>
          <cell r="F1622" t="str">
            <v>14.73</v>
          </cell>
        </row>
        <row r="1623">
          <cell r="A1623" t="str">
            <v>410214</v>
          </cell>
          <cell r="B1623" t="str">
            <v>Lampada mista  - 220v/250w</v>
          </cell>
          <cell r="C1623" t="str">
            <v>un</v>
          </cell>
          <cell r="D1623" t="str">
            <v>17.15</v>
          </cell>
          <cell r="E1623" t="str">
            <v>2.00</v>
          </cell>
          <cell r="F1623" t="str">
            <v>19.15</v>
          </cell>
        </row>
        <row r="1624">
          <cell r="A1624" t="str">
            <v>410216</v>
          </cell>
          <cell r="B1624" t="str">
            <v>Lampada mista  - 220v/500w</v>
          </cell>
          <cell r="C1624" t="str">
            <v>un</v>
          </cell>
          <cell r="D1624" t="str">
            <v>25.95</v>
          </cell>
          <cell r="E1624" t="str">
            <v>2.00</v>
          </cell>
          <cell r="F1624" t="str">
            <v>27.95</v>
          </cell>
        </row>
        <row r="1625">
          <cell r="A1625" t="str">
            <v>410218</v>
          </cell>
          <cell r="B1625" t="str">
            <v>Lampada vapor de mercurio - 220v/125w</v>
          </cell>
          <cell r="C1625" t="str">
            <v>un</v>
          </cell>
          <cell r="D1625" t="str">
            <v>10.08</v>
          </cell>
          <cell r="E1625" t="str">
            <v>2.00</v>
          </cell>
          <cell r="F1625" t="str">
            <v>12.08</v>
          </cell>
        </row>
        <row r="1626">
          <cell r="A1626" t="str">
            <v>410220</v>
          </cell>
          <cell r="B1626" t="str">
            <v>Lampada vapor de mercurio - 220v/250w</v>
          </cell>
          <cell r="C1626" t="str">
            <v>un</v>
          </cell>
          <cell r="D1626" t="str">
            <v>20.91</v>
          </cell>
          <cell r="E1626" t="str">
            <v>2.00</v>
          </cell>
          <cell r="F1626" t="str">
            <v>22.91</v>
          </cell>
        </row>
        <row r="1627">
          <cell r="A1627" t="str">
            <v>410222</v>
          </cell>
          <cell r="B1627" t="str">
            <v>Lampada vapor de mercurio - 220v/400w</v>
          </cell>
          <cell r="C1627" t="str">
            <v>un</v>
          </cell>
          <cell r="D1627" t="str">
            <v>35.18</v>
          </cell>
          <cell r="E1627" t="str">
            <v>2.00</v>
          </cell>
          <cell r="F1627" t="str">
            <v>37.18</v>
          </cell>
        </row>
        <row r="1628">
          <cell r="A1628" t="str">
            <v>410300</v>
          </cell>
          <cell r="B1628" t="str">
            <v>Reatores</v>
          </cell>
        </row>
        <row r="1629">
          <cell r="A1629" t="str">
            <v>410302</v>
          </cell>
          <cell r="B1629" t="str">
            <v>Reator duplo para lampada fluorescente partida rapida afp - 110v/40w</v>
          </cell>
          <cell r="C1629" t="str">
            <v>un</v>
          </cell>
          <cell r="D1629" t="str">
            <v>13.24</v>
          </cell>
          <cell r="E1629" t="str">
            <v>10.13</v>
          </cell>
          <cell r="F1629" t="str">
            <v>23.37</v>
          </cell>
        </row>
        <row r="1630">
          <cell r="A1630" t="str">
            <v>410304</v>
          </cell>
          <cell r="B1630" t="str">
            <v>Reator duplo para lampada fluorescente partida rapida afp - 220v/40w</v>
          </cell>
          <cell r="C1630" t="str">
            <v>un</v>
          </cell>
          <cell r="D1630" t="str">
            <v>13.66</v>
          </cell>
          <cell r="E1630" t="str">
            <v>10.13</v>
          </cell>
          <cell r="F1630" t="str">
            <v>23.79</v>
          </cell>
        </row>
        <row r="1631">
          <cell r="A1631" t="str">
            <v>410306</v>
          </cell>
          <cell r="B1631" t="str">
            <v>Reator para lampada vapor de mercurio - 220v/125w</v>
          </cell>
          <cell r="C1631" t="str">
            <v>un</v>
          </cell>
          <cell r="D1631" t="str">
            <v>21.37</v>
          </cell>
          <cell r="E1631" t="str">
            <v>6.75</v>
          </cell>
          <cell r="F1631" t="str">
            <v>28.12</v>
          </cell>
        </row>
        <row r="1632">
          <cell r="A1632" t="str">
            <v>410308</v>
          </cell>
          <cell r="B1632" t="str">
            <v>Reator para lampada vapor de mercurio - 220v/250w</v>
          </cell>
          <cell r="C1632" t="str">
            <v>un</v>
          </cell>
          <cell r="D1632" t="str">
            <v>22.59</v>
          </cell>
          <cell r="E1632" t="str">
            <v>6.75</v>
          </cell>
          <cell r="F1632" t="str">
            <v>29.34</v>
          </cell>
        </row>
        <row r="1633">
          <cell r="A1633" t="str">
            <v>410310</v>
          </cell>
          <cell r="B1633" t="str">
            <v>Reator para lampada vapor de mercurio - 220v/400w</v>
          </cell>
          <cell r="C1633" t="str">
            <v>un</v>
          </cell>
          <cell r="D1633" t="str">
            <v>40.59</v>
          </cell>
          <cell r="E1633" t="str">
            <v>6.75</v>
          </cell>
          <cell r="F1633" t="str">
            <v>47.34</v>
          </cell>
        </row>
        <row r="1634">
          <cell r="A1634" t="str">
            <v>410312</v>
          </cell>
          <cell r="B1634" t="str">
            <v>Reator para lampada vapor de sodio - 220v/150w</v>
          </cell>
          <cell r="C1634" t="str">
            <v>un</v>
          </cell>
          <cell r="D1634" t="str">
            <v>27.26</v>
          </cell>
          <cell r="E1634" t="str">
            <v>6.75</v>
          </cell>
          <cell r="F1634" t="str">
            <v>34.01</v>
          </cell>
        </row>
        <row r="1635">
          <cell r="A1635" t="str">
            <v>410314</v>
          </cell>
          <cell r="B1635" t="str">
            <v>Reator para lampada vapor de sodio - 220v/250w</v>
          </cell>
          <cell r="C1635" t="str">
            <v>un</v>
          </cell>
          <cell r="D1635" t="str">
            <v>35.76</v>
          </cell>
          <cell r="E1635" t="str">
            <v>6.75</v>
          </cell>
          <cell r="F1635" t="str">
            <v>42.51</v>
          </cell>
        </row>
        <row r="1636">
          <cell r="A1636" t="str">
            <v>410316</v>
          </cell>
          <cell r="B1636" t="str">
            <v>Reator para lampada vapor de sodio - 220v/400w</v>
          </cell>
          <cell r="C1636" t="str">
            <v>un</v>
          </cell>
          <cell r="D1636" t="str">
            <v>43.66</v>
          </cell>
          <cell r="E1636" t="str">
            <v>6.75</v>
          </cell>
          <cell r="F1636" t="str">
            <v>50.41</v>
          </cell>
        </row>
        <row r="1637">
          <cell r="A1637" t="str">
            <v>410318</v>
          </cell>
          <cell r="B1637" t="str">
            <v>Reator simples para lampada fluorescente partida rapida afp - 110v/40w</v>
          </cell>
          <cell r="C1637" t="str">
            <v>un</v>
          </cell>
          <cell r="D1637" t="str">
            <v>8.71</v>
          </cell>
          <cell r="E1637" t="str">
            <v>6.75</v>
          </cell>
          <cell r="F1637" t="str">
            <v>15.46</v>
          </cell>
        </row>
        <row r="1638">
          <cell r="A1638" t="str">
            <v>410320</v>
          </cell>
          <cell r="B1638" t="str">
            <v>Reator simples para lampada fluorescente partida rapida afp - 220v/40w</v>
          </cell>
          <cell r="C1638" t="str">
            <v>un</v>
          </cell>
          <cell r="D1638" t="str">
            <v>9.05</v>
          </cell>
          <cell r="E1638" t="str">
            <v>6.75</v>
          </cell>
          <cell r="F1638" t="str">
            <v>15.80</v>
          </cell>
        </row>
        <row r="1639">
          <cell r="A1639" t="str">
            <v>410322</v>
          </cell>
          <cell r="B1639" t="str">
            <v>Reator simples para lampada fluorescente convencional afp - 220v/40w</v>
          </cell>
          <cell r="C1639" t="str">
            <v>un</v>
          </cell>
          <cell r="D1639" t="str">
            <v>9.05</v>
          </cell>
          <cell r="E1639" t="str">
            <v>6.75</v>
          </cell>
          <cell r="F1639" t="str">
            <v>15.80</v>
          </cell>
        </row>
        <row r="1640">
          <cell r="A1640" t="str">
            <v>410400</v>
          </cell>
          <cell r="B1640" t="str">
            <v>Acessorios de iluminacao</v>
          </cell>
        </row>
        <row r="1641">
          <cell r="A1641" t="str">
            <v>410402</v>
          </cell>
          <cell r="B1641" t="str">
            <v>Receptaculo de porcelana com parafuso de fixacao com rosca E-27</v>
          </cell>
          <cell r="C1641" t="str">
            <v>un</v>
          </cell>
          <cell r="D1641" t="str">
            <v>0.53</v>
          </cell>
          <cell r="E1641" t="str">
            <v>2.00</v>
          </cell>
          <cell r="F1641" t="str">
            <v>2.53</v>
          </cell>
        </row>
        <row r="1642">
          <cell r="A1642" t="str">
            <v>410404</v>
          </cell>
          <cell r="B1642" t="str">
            <v>Receptaculo de porcelana com parafuso de fixacao com rosca E-40</v>
          </cell>
          <cell r="C1642" t="str">
            <v>un</v>
          </cell>
          <cell r="D1642" t="str">
            <v>3.11</v>
          </cell>
          <cell r="E1642" t="str">
            <v>3.37</v>
          </cell>
          <cell r="F1642" t="str">
            <v>6.48</v>
          </cell>
        </row>
        <row r="1643">
          <cell r="A1643" t="str">
            <v>410406</v>
          </cell>
          <cell r="B1643" t="str">
            <v>Soquete convencional para lampada fluorescente</v>
          </cell>
          <cell r="C1643" t="str">
            <v>un</v>
          </cell>
          <cell r="D1643" t="str">
            <v>0.48</v>
          </cell>
          <cell r="E1643" t="str">
            <v>0.66</v>
          </cell>
          <cell r="F1643" t="str">
            <v>1.14</v>
          </cell>
        </row>
        <row r="1644">
          <cell r="A1644" t="str">
            <v>410408</v>
          </cell>
          <cell r="B1644" t="str">
            <v>Soquete convencional conjugado com base starter para lampada fluorescente</v>
          </cell>
          <cell r="C1644" t="str">
            <v>un</v>
          </cell>
          <cell r="D1644" t="str">
            <v>1.09</v>
          </cell>
          <cell r="E1644" t="str">
            <v>1.32</v>
          </cell>
          <cell r="F1644" t="str">
            <v>2.41</v>
          </cell>
        </row>
        <row r="1645">
          <cell r="A1645" t="str">
            <v>410410</v>
          </cell>
          <cell r="B1645" t="str">
            <v>Soquete antivibratorio para lampada fluorescente com placa de pressao e fixacao</v>
          </cell>
          <cell r="C1645" t="str">
            <v>un</v>
          </cell>
          <cell r="D1645" t="str">
            <v>1.78</v>
          </cell>
          <cell r="E1645" t="str">
            <v>1.32</v>
          </cell>
          <cell r="F1645" t="str">
            <v>3.10</v>
          </cell>
        </row>
        <row r="1646">
          <cell r="A1646" t="str">
            <v>410412</v>
          </cell>
          <cell r="B1646" t="str">
            <v>Soquete antivibratorio com placa de pressao e fixacao e base de starter</v>
          </cell>
          <cell r="C1646" t="str">
            <v>un</v>
          </cell>
          <cell r="D1646" t="str">
            <v>2.90</v>
          </cell>
          <cell r="E1646" t="str">
            <v>1.67</v>
          </cell>
          <cell r="F1646" t="str">
            <v>4.57</v>
          </cell>
        </row>
        <row r="1647">
          <cell r="A1647" t="str">
            <v>410414</v>
          </cell>
          <cell r="B1647" t="str">
            <v>Starter para lampada fluorescente de 40w</v>
          </cell>
          <cell r="C1647" t="str">
            <v>un</v>
          </cell>
          <cell r="D1647" t="str">
            <v>0.32</v>
          </cell>
          <cell r="E1647" t="str">
            <v>1.32</v>
          </cell>
          <cell r="F1647" t="str">
            <v>1.64</v>
          </cell>
        </row>
        <row r="1648">
          <cell r="A1648" t="str">
            <v>411000</v>
          </cell>
          <cell r="B1648" t="str">
            <v>Postes e acessorios</v>
          </cell>
        </row>
        <row r="1649">
          <cell r="A1649" t="str">
            <v>411006</v>
          </cell>
          <cell r="B1649" t="str">
            <v>Braco de tubo de ferro galvanizado de 1" x 1,00 m</v>
          </cell>
          <cell r="C1649" t="str">
            <v>un</v>
          </cell>
          <cell r="D1649" t="str">
            <v>7.81</v>
          </cell>
          <cell r="E1649" t="str">
            <v>13.50</v>
          </cell>
          <cell r="F1649" t="str">
            <v>21.31</v>
          </cell>
        </row>
        <row r="1650">
          <cell r="A1650" t="str">
            <v>411012</v>
          </cell>
          <cell r="B1650" t="str">
            <v>Poste de concreto tubular oco, altura de 7,0m</v>
          </cell>
          <cell r="C1650" t="str">
            <v>un</v>
          </cell>
          <cell r="D1650" t="str">
            <v>234.81</v>
          </cell>
          <cell r="E1650" t="str">
            <v>41.53</v>
          </cell>
          <cell r="F1650" t="str">
            <v>276.34</v>
          </cell>
        </row>
        <row r="1651">
          <cell r="A1651" t="str">
            <v>411014</v>
          </cell>
          <cell r="B1651" t="str">
            <v>Poste de concreto tubular oco, altura de 8,0m</v>
          </cell>
          <cell r="C1651" t="str">
            <v>un</v>
          </cell>
          <cell r="D1651" t="str">
            <v>254.81</v>
          </cell>
          <cell r="E1651" t="str">
            <v>41.53</v>
          </cell>
          <cell r="F1651" t="str">
            <v>296.34</v>
          </cell>
        </row>
        <row r="1652">
          <cell r="A1652" t="str">
            <v>411016</v>
          </cell>
          <cell r="B1652" t="str">
            <v>Poste de concreto tubular oco, altura de 10,0m</v>
          </cell>
          <cell r="C1652" t="str">
            <v>un</v>
          </cell>
          <cell r="D1652" t="str">
            <v>321.81</v>
          </cell>
          <cell r="E1652" t="str">
            <v>41.53</v>
          </cell>
          <cell r="F1652" t="str">
            <v>363.34</v>
          </cell>
        </row>
        <row r="1653">
          <cell r="A1653" t="str">
            <v>411018</v>
          </cell>
          <cell r="B1653" t="str">
            <v>Poste teleconico p/engastar em  concreto, altura de 7,0m</v>
          </cell>
          <cell r="C1653" t="str">
            <v>un</v>
          </cell>
          <cell r="D1653" t="str">
            <v>252.50</v>
          </cell>
          <cell r="E1653" t="str">
            <v>81.04</v>
          </cell>
          <cell r="F1653" t="str">
            <v>333.54</v>
          </cell>
        </row>
        <row r="1654">
          <cell r="A1654" t="str">
            <v>411020</v>
          </cell>
          <cell r="B1654" t="str">
            <v>Poste teleconico p/engastar em  concreto, altura de 8,0m</v>
          </cell>
          <cell r="C1654" t="str">
            <v>un</v>
          </cell>
          <cell r="D1654" t="str">
            <v>138.00</v>
          </cell>
          <cell r="E1654" t="str">
            <v>94.54</v>
          </cell>
          <cell r="F1654" t="str">
            <v>232.54</v>
          </cell>
        </row>
        <row r="1655">
          <cell r="A1655" t="str">
            <v>411022</v>
          </cell>
          <cell r="B1655" t="str">
            <v>Poste teleconico p/engastar em  concreto, altura de 10,0m</v>
          </cell>
          <cell r="C1655" t="str">
            <v>un</v>
          </cell>
          <cell r="D1655" t="str">
            <v>221.72</v>
          </cell>
          <cell r="E1655" t="str">
            <v>121.56</v>
          </cell>
          <cell r="F1655" t="str">
            <v>343.28</v>
          </cell>
        </row>
        <row r="1656">
          <cell r="A1656" t="str">
            <v>411024</v>
          </cell>
          <cell r="B1656" t="str">
            <v>Poste teleconico p/engastar em  ferro galvanizado curvo, altura de 7,0m</v>
          </cell>
          <cell r="C1656" t="str">
            <v>un</v>
          </cell>
          <cell r="D1656" t="str">
            <v>170.00</v>
          </cell>
          <cell r="E1656" t="str">
            <v>40.52</v>
          </cell>
          <cell r="F1656" t="str">
            <v>210.52</v>
          </cell>
        </row>
        <row r="1657">
          <cell r="A1657" t="str">
            <v>411026</v>
          </cell>
          <cell r="B1657" t="str">
            <v>Poste teleconico p/engastar em  ferro galvanizado curvo, altura de 8,0m</v>
          </cell>
          <cell r="C1657" t="str">
            <v>un</v>
          </cell>
          <cell r="D1657" t="str">
            <v>135.30</v>
          </cell>
          <cell r="E1657" t="str">
            <v>47.27</v>
          </cell>
          <cell r="F1657" t="str">
            <v>182.57</v>
          </cell>
        </row>
        <row r="1658">
          <cell r="A1658" t="str">
            <v>411028</v>
          </cell>
          <cell r="B1658" t="str">
            <v>Poste teleconico p/engastar em  ferro galvanizado curvo, altura de 10,0m</v>
          </cell>
          <cell r="C1658" t="str">
            <v>un</v>
          </cell>
          <cell r="D1658" t="str">
            <v>221.72</v>
          </cell>
          <cell r="E1658" t="str">
            <v>60.78</v>
          </cell>
          <cell r="F1658" t="str">
            <v>282.50</v>
          </cell>
        </row>
        <row r="1659">
          <cell r="A1659" t="str">
            <v>420000</v>
          </cell>
          <cell r="B1659" t="str">
            <v>Eletrica, para-raios para edificacoes</v>
          </cell>
        </row>
        <row r="1660">
          <cell r="A1660" t="str">
            <v>420100</v>
          </cell>
          <cell r="B1660" t="str">
            <v>Complementos para para-raios</v>
          </cell>
        </row>
        <row r="1661">
          <cell r="A1661" t="str">
            <v>420102</v>
          </cell>
          <cell r="B1661" t="str">
            <v>Captor tipo Franklin, h= 300mm, 4 pontos, 1 descida, acabamento cromado</v>
          </cell>
          <cell r="C1661" t="str">
            <v>un</v>
          </cell>
          <cell r="D1661" t="str">
            <v>10.40</v>
          </cell>
          <cell r="E1661" t="str">
            <v>1.67</v>
          </cell>
          <cell r="F1661" t="str">
            <v>12.07</v>
          </cell>
        </row>
        <row r="1662">
          <cell r="A1662" t="str">
            <v>420104</v>
          </cell>
          <cell r="B1662" t="str">
            <v>Captor tipo Franklin, h= 300mm, 4 pontos, 2 descidas, acabamento cromado</v>
          </cell>
          <cell r="C1662" t="str">
            <v>un</v>
          </cell>
          <cell r="D1662" t="str">
            <v>17.14</v>
          </cell>
          <cell r="E1662" t="str">
            <v>1.67</v>
          </cell>
          <cell r="F1662" t="str">
            <v>18.81</v>
          </cell>
        </row>
        <row r="1663">
          <cell r="A1663" t="str">
            <v>420106</v>
          </cell>
          <cell r="B1663" t="str">
            <v>Luva de reducao galvanizado, diam 3/4"</v>
          </cell>
          <cell r="C1663" t="str">
            <v>un</v>
          </cell>
          <cell r="D1663" t="str">
            <v>1.50</v>
          </cell>
          <cell r="E1663" t="str">
            <v>1.67</v>
          </cell>
          <cell r="F1663" t="str">
            <v>3.17</v>
          </cell>
        </row>
        <row r="1664">
          <cell r="A1664" t="str">
            <v>420108</v>
          </cell>
          <cell r="B1664" t="str">
            <v>Niple duplo galvanizado</v>
          </cell>
          <cell r="C1664" t="str">
            <v>un</v>
          </cell>
          <cell r="D1664" t="str">
            <v>4.78</v>
          </cell>
          <cell r="E1664" t="str">
            <v>1.67</v>
          </cell>
          <cell r="F1664" t="str">
            <v>6.45</v>
          </cell>
        </row>
        <row r="1665">
          <cell r="A1665" t="str">
            <v>420200</v>
          </cell>
          <cell r="B1665" t="str">
            <v>Isoladores galvanizado uso geral:</v>
          </cell>
        </row>
        <row r="1666">
          <cell r="A1666" t="str">
            <v>420202</v>
          </cell>
          <cell r="B1666" t="str">
            <v>Isolador galvanizado uso geral reforcado para fixacao a 90o.</v>
          </cell>
          <cell r="C1666" t="str">
            <v>un</v>
          </cell>
          <cell r="D1666" t="str">
            <v>3.78</v>
          </cell>
          <cell r="E1666" t="str">
            <v>1.67</v>
          </cell>
          <cell r="F1666" t="str">
            <v>5.45</v>
          </cell>
        </row>
        <row r="1667">
          <cell r="A1667" t="str">
            <v>420204</v>
          </cell>
          <cell r="B1667" t="str">
            <v>Isolador galvanizado uso geral, chapa de encosto</v>
          </cell>
          <cell r="C1667" t="str">
            <v>un</v>
          </cell>
          <cell r="D1667" t="str">
            <v>1.14</v>
          </cell>
          <cell r="E1667" t="str">
            <v>1.67</v>
          </cell>
          <cell r="F1667" t="str">
            <v>2.81</v>
          </cell>
        </row>
        <row r="1668">
          <cell r="A1668" t="str">
            <v>420206</v>
          </cell>
          <cell r="B1668" t="str">
            <v>Isolador galvanizado uso geral, chapa de encosto</v>
          </cell>
          <cell r="C1668" t="str">
            <v>un</v>
          </cell>
          <cell r="D1668" t="str">
            <v>1.67</v>
          </cell>
          <cell r="E1668" t="str">
            <v>1.67</v>
          </cell>
          <cell r="F1668" t="str">
            <v>3.34</v>
          </cell>
        </row>
        <row r="1669">
          <cell r="A1669" t="str">
            <v>420208</v>
          </cell>
          <cell r="B1669" t="str">
            <v>Isolador galvanizado uso geral, chapa de encosto, reforcado</v>
          </cell>
          <cell r="C1669" t="str">
            <v>un</v>
          </cell>
          <cell r="D1669" t="str">
            <v>2.71</v>
          </cell>
          <cell r="E1669" t="str">
            <v>1.67</v>
          </cell>
          <cell r="F1669" t="str">
            <v>4.38</v>
          </cell>
        </row>
        <row r="1670">
          <cell r="A1670" t="str">
            <v>420210</v>
          </cell>
          <cell r="B1670" t="str">
            <v>Isolador galvanizado uso geral, com calha para telha ondulada</v>
          </cell>
          <cell r="C1670" t="str">
            <v>un</v>
          </cell>
          <cell r="D1670" t="str">
            <v>3.49</v>
          </cell>
          <cell r="E1670" t="str">
            <v>1.67</v>
          </cell>
          <cell r="F1670" t="str">
            <v>5.16</v>
          </cell>
        </row>
        <row r="1671">
          <cell r="A1671" t="str">
            <v>420212</v>
          </cell>
          <cell r="B1671" t="str">
            <v>Isolador galvanizado uso geral, com calha para telha ondulada, reforcada</v>
          </cell>
          <cell r="C1671" t="str">
            <v>un</v>
          </cell>
          <cell r="D1671" t="str">
            <v>0.29</v>
          </cell>
          <cell r="E1671" t="str">
            <v>1.67</v>
          </cell>
          <cell r="F1671" t="str">
            <v>1.96</v>
          </cell>
        </row>
        <row r="1672">
          <cell r="A1672" t="str">
            <v>420214</v>
          </cell>
          <cell r="B1672" t="str">
            <v>Isolador galvanizado uso geral, grapa para chumbar</v>
          </cell>
          <cell r="C1672" t="str">
            <v>un</v>
          </cell>
          <cell r="D1672" t="str">
            <v>1.63</v>
          </cell>
          <cell r="E1672" t="str">
            <v>1.54</v>
          </cell>
          <cell r="F1672" t="str">
            <v>3.17</v>
          </cell>
        </row>
        <row r="1673">
          <cell r="A1673" t="str">
            <v>420300</v>
          </cell>
          <cell r="B1673" t="str">
            <v>Isoladores galvanizado para mastros:</v>
          </cell>
        </row>
        <row r="1674">
          <cell r="A1674" t="str">
            <v>420302</v>
          </cell>
          <cell r="B1674" t="str">
            <v>Izolador galvanizado para mastro de diam 2" -  com uma descida</v>
          </cell>
          <cell r="C1674" t="str">
            <v>un</v>
          </cell>
          <cell r="D1674" t="str">
            <v>2.21</v>
          </cell>
          <cell r="E1674" t="str">
            <v>1.67</v>
          </cell>
          <cell r="F1674" t="str">
            <v>3.88</v>
          </cell>
        </row>
        <row r="1675">
          <cell r="A1675" t="str">
            <v>420304</v>
          </cell>
          <cell r="B1675" t="str">
            <v>Isolador galvanizado para mastro de diam 2" -  com 2 descidas</v>
          </cell>
          <cell r="C1675" t="str">
            <v>un</v>
          </cell>
          <cell r="D1675" t="str">
            <v>3.54</v>
          </cell>
          <cell r="E1675" t="str">
            <v>1.67</v>
          </cell>
          <cell r="F1675" t="str">
            <v>5.21</v>
          </cell>
        </row>
        <row r="1676">
          <cell r="A1676" t="str">
            <v>420306</v>
          </cell>
          <cell r="B1676" t="str">
            <v>Isolador galvanizado para mastro de diam 2" -  reforcado com 1 descida</v>
          </cell>
          <cell r="C1676" t="str">
            <v>un</v>
          </cell>
          <cell r="D1676" t="str">
            <v>2.70</v>
          </cell>
          <cell r="E1676" t="str">
            <v>1.67</v>
          </cell>
          <cell r="F1676" t="str">
            <v>4.37</v>
          </cell>
        </row>
        <row r="1677">
          <cell r="A1677" t="str">
            <v>420308</v>
          </cell>
          <cell r="B1677" t="str">
            <v>Isolador galvanizado para mastro de diam 2" - reforcada com 2 descidas</v>
          </cell>
          <cell r="C1677" t="str">
            <v>un</v>
          </cell>
          <cell r="D1677" t="str">
            <v>3.54</v>
          </cell>
          <cell r="E1677" t="str">
            <v>1.67</v>
          </cell>
          <cell r="F1677" t="str">
            <v>5.21</v>
          </cell>
        </row>
        <row r="1678">
          <cell r="A1678" t="str">
            <v>420400</v>
          </cell>
          <cell r="B1678" t="str">
            <v>Componentes de sustentacao galvanizado:</v>
          </cell>
        </row>
        <row r="1679">
          <cell r="A1679" t="str">
            <v>420402</v>
          </cell>
          <cell r="B1679" t="str">
            <v>Abracadeira de contraventagem para mastro de diam 2"</v>
          </cell>
          <cell r="C1679" t="str">
            <v>un</v>
          </cell>
          <cell r="D1679" t="str">
            <v>2.11</v>
          </cell>
          <cell r="E1679" t="str">
            <v>1.67</v>
          </cell>
          <cell r="F1679" t="str">
            <v>3.78</v>
          </cell>
        </row>
        <row r="1680">
          <cell r="A1680" t="str">
            <v>420404</v>
          </cell>
          <cell r="B1680" t="str">
            <v>Apolo para mastro de diam 2"</v>
          </cell>
          <cell r="C1680" t="str">
            <v>un</v>
          </cell>
          <cell r="D1680" t="str">
            <v>1.57</v>
          </cell>
          <cell r="E1680" t="str">
            <v>1.67</v>
          </cell>
          <cell r="F1680" t="str">
            <v>3.24</v>
          </cell>
        </row>
        <row r="1681">
          <cell r="A1681" t="str">
            <v>420406</v>
          </cell>
          <cell r="B1681" t="str">
            <v>Base para mastro de diam 2"</v>
          </cell>
          <cell r="C1681" t="str">
            <v>un</v>
          </cell>
          <cell r="D1681" t="str">
            <v>13.45</v>
          </cell>
          <cell r="E1681" t="str">
            <v>1.67</v>
          </cell>
          <cell r="F1681" t="str">
            <v>15.12</v>
          </cell>
        </row>
        <row r="1682">
          <cell r="A1682" t="str">
            <v>420408</v>
          </cell>
          <cell r="B1682" t="str">
            <v>Contraventagem com cabo para mastro de diam 2"</v>
          </cell>
          <cell r="C1682" t="str">
            <v>un</v>
          </cell>
          <cell r="D1682" t="str">
            <v>52.81</v>
          </cell>
          <cell r="E1682" t="str">
            <v>2.00</v>
          </cell>
          <cell r="F1682" t="str">
            <v>54.81</v>
          </cell>
        </row>
        <row r="1683">
          <cell r="A1683" t="str">
            <v>420410</v>
          </cell>
          <cell r="B1683" t="str">
            <v>Contraventagem com tubo para mastro de diam 2"</v>
          </cell>
          <cell r="C1683" t="str">
            <v>un</v>
          </cell>
          <cell r="D1683" t="str">
            <v>28.26</v>
          </cell>
          <cell r="E1683" t="str">
            <v>2.00</v>
          </cell>
          <cell r="F1683" t="str">
            <v>30.26</v>
          </cell>
        </row>
        <row r="1684">
          <cell r="A1684" t="str">
            <v>420412</v>
          </cell>
          <cell r="B1684" t="str">
            <v>Mastro simples galvanizados de diam 2" -  altura de 3 e 6 m</v>
          </cell>
          <cell r="C1684" t="str">
            <v>m</v>
          </cell>
          <cell r="D1684" t="str">
            <v>14.12</v>
          </cell>
          <cell r="E1684" t="str">
            <v>2.00</v>
          </cell>
          <cell r="F1684" t="str">
            <v>16.12</v>
          </cell>
        </row>
        <row r="1685">
          <cell r="A1685" t="str">
            <v>420414</v>
          </cell>
          <cell r="B1685" t="str">
            <v>Suporte porta bandeira simples para mastro de diam 2"</v>
          </cell>
          <cell r="C1685" t="str">
            <v>un</v>
          </cell>
          <cell r="D1685" t="str">
            <v>2.39</v>
          </cell>
          <cell r="E1685" t="str">
            <v>1.67</v>
          </cell>
          <cell r="F1685" t="str">
            <v>4.06</v>
          </cell>
        </row>
        <row r="1686">
          <cell r="A1686" t="str">
            <v>420416</v>
          </cell>
          <cell r="B1686" t="str">
            <v>Suporte porta bandeira simples para mastro de diam 2", reforcado</v>
          </cell>
          <cell r="C1686" t="str">
            <v>un</v>
          </cell>
          <cell r="D1686" t="str">
            <v>4.77</v>
          </cell>
          <cell r="E1686" t="str">
            <v>1.67</v>
          </cell>
          <cell r="F1686" t="str">
            <v>6.44</v>
          </cell>
        </row>
        <row r="1687">
          <cell r="A1687" t="str">
            <v>420500</v>
          </cell>
          <cell r="B1687" t="str">
            <v>Componentes para cabo de descida:</v>
          </cell>
        </row>
        <row r="1688">
          <cell r="A1688" t="str">
            <v>420502</v>
          </cell>
          <cell r="B1688" t="str">
            <v>Abracadeira para fixacao do aparelho sinalizador para mastro, diam 2"</v>
          </cell>
          <cell r="C1688" t="str">
            <v>un</v>
          </cell>
          <cell r="D1688" t="str">
            <v>2.00</v>
          </cell>
          <cell r="E1688" t="str">
            <v>1.67</v>
          </cell>
          <cell r="F1688" t="str">
            <v>3.67</v>
          </cell>
        </row>
        <row r="1689">
          <cell r="A1689" t="str">
            <v>420504</v>
          </cell>
          <cell r="B1689" t="str">
            <v>Aparelho sinalizador de obstaculo, duplo sem celula fotoeletrica</v>
          </cell>
          <cell r="C1689" t="str">
            <v>un</v>
          </cell>
          <cell r="D1689" t="str">
            <v>25.83</v>
          </cell>
          <cell r="E1689" t="str">
            <v>2.00</v>
          </cell>
          <cell r="F1689" t="str">
            <v>27.83</v>
          </cell>
        </row>
        <row r="1690">
          <cell r="A1690" t="str">
            <v>420506</v>
          </cell>
          <cell r="B1690" t="str">
            <v>Aparelho sinalizador de obstaculo, simples sem celula fotoeletrica</v>
          </cell>
          <cell r="C1690" t="str">
            <v>un</v>
          </cell>
          <cell r="D1690" t="str">
            <v>9.14</v>
          </cell>
          <cell r="E1690" t="str">
            <v>1.67</v>
          </cell>
          <cell r="F1690" t="str">
            <v>10.81</v>
          </cell>
        </row>
        <row r="1691">
          <cell r="A1691" t="str">
            <v>420508</v>
          </cell>
          <cell r="B1691" t="str">
            <v>Caixa de inspecao do terra, cilindrica, cimento amianto, h= 400mm</v>
          </cell>
          <cell r="C1691" t="str">
            <v>un</v>
          </cell>
          <cell r="D1691" t="str">
            <v>12.45</v>
          </cell>
          <cell r="E1691" t="str">
            <v>6.75</v>
          </cell>
          <cell r="F1691" t="str">
            <v>19.20</v>
          </cell>
        </row>
        <row r="1692">
          <cell r="A1692" t="str">
            <v>420510</v>
          </cell>
          <cell r="B1692" t="str">
            <v>Caixa de inspecao suspensa</v>
          </cell>
          <cell r="C1692" t="str">
            <v>un</v>
          </cell>
          <cell r="D1692" t="str">
            <v>9.20</v>
          </cell>
          <cell r="E1692" t="str">
            <v>6.75</v>
          </cell>
          <cell r="F1692" t="str">
            <v>15.95</v>
          </cell>
        </row>
        <row r="1693">
          <cell r="A1693" t="str">
            <v>420512</v>
          </cell>
          <cell r="B1693" t="str">
            <v>Conector de emenda para cabo de ate No. 50mm2, latao, 4 parafusos</v>
          </cell>
          <cell r="C1693" t="str">
            <v>un</v>
          </cell>
          <cell r="D1693" t="str">
            <v>9.49</v>
          </cell>
          <cell r="E1693" t="str">
            <v>0.66</v>
          </cell>
          <cell r="F1693" t="str">
            <v>10.15</v>
          </cell>
        </row>
        <row r="1694">
          <cell r="A1694" t="str">
            <v>420514</v>
          </cell>
          <cell r="B1694" t="str">
            <v>Conector olhal cabo/haste de 3/4"</v>
          </cell>
          <cell r="C1694" t="str">
            <v>un</v>
          </cell>
          <cell r="D1694" t="str">
            <v>1.58</v>
          </cell>
          <cell r="E1694" t="str">
            <v>0.66</v>
          </cell>
          <cell r="F1694" t="str">
            <v>2.24</v>
          </cell>
        </row>
        <row r="1695">
          <cell r="A1695" t="str">
            <v>420516</v>
          </cell>
          <cell r="B1695" t="str">
            <v>Conector olhal cabo/haste de 5/8"</v>
          </cell>
          <cell r="C1695" t="str">
            <v>un</v>
          </cell>
          <cell r="D1695" t="str">
            <v>0.60</v>
          </cell>
          <cell r="E1695" t="str">
            <v>0.66</v>
          </cell>
          <cell r="F1695" t="str">
            <v>1.26</v>
          </cell>
        </row>
        <row r="1696">
          <cell r="A1696" t="str">
            <v>420518</v>
          </cell>
          <cell r="B1696" t="str">
            <v>Esticador para cabo de cobre, latao</v>
          </cell>
          <cell r="C1696" t="str">
            <v>un</v>
          </cell>
          <cell r="D1696" t="str">
            <v>3.85</v>
          </cell>
          <cell r="E1696" t="str">
            <v>1.67</v>
          </cell>
          <cell r="F1696" t="str">
            <v>5.52</v>
          </cell>
        </row>
        <row r="1697">
          <cell r="A1697" t="str">
            <v>420520</v>
          </cell>
          <cell r="B1697" t="str">
            <v>Haste de aterramento de 5/8" x  2,40 m</v>
          </cell>
          <cell r="C1697" t="str">
            <v>un</v>
          </cell>
          <cell r="D1697" t="str">
            <v>8.13</v>
          </cell>
          <cell r="E1697" t="str">
            <v>3.37</v>
          </cell>
          <cell r="F1697" t="str">
            <v>11.50</v>
          </cell>
        </row>
        <row r="1698">
          <cell r="A1698" t="str">
            <v>420522</v>
          </cell>
          <cell r="B1698" t="str">
            <v>Mastro para sinalizador de obstaculo, de 1,50m x 3/4"</v>
          </cell>
          <cell r="C1698" t="str">
            <v>un</v>
          </cell>
          <cell r="D1698" t="str">
            <v>169.91</v>
          </cell>
          <cell r="E1698" t="str">
            <v>1.67</v>
          </cell>
          <cell r="F1698" t="str">
            <v>171.58</v>
          </cell>
        </row>
        <row r="1699">
          <cell r="A1699" t="str">
            <v>420524</v>
          </cell>
          <cell r="B1699" t="str">
            <v>Suporte para tubo de protecao com chapa de encosto, diam 2"</v>
          </cell>
          <cell r="C1699" t="str">
            <v>un</v>
          </cell>
          <cell r="D1699" t="str">
            <v>1.76</v>
          </cell>
          <cell r="E1699" t="str">
            <v>1.67</v>
          </cell>
          <cell r="F1699" t="str">
            <v>3.43</v>
          </cell>
        </row>
        <row r="1700">
          <cell r="A1700" t="str">
            <v>420526</v>
          </cell>
          <cell r="B1700" t="str">
            <v>Suporte para tubo de protecao com grapa para chumbar, diam 2"</v>
          </cell>
          <cell r="C1700" t="str">
            <v>un</v>
          </cell>
          <cell r="D1700" t="str">
            <v>1.82</v>
          </cell>
          <cell r="E1700" t="str">
            <v>1.67</v>
          </cell>
          <cell r="F1700" t="str">
            <v>3.49</v>
          </cell>
        </row>
        <row r="1701">
          <cell r="A1701" t="str">
            <v>420528</v>
          </cell>
          <cell r="B1701" t="str">
            <v>Suporte para tubo de protecao com rosca soberba, diam 2"</v>
          </cell>
          <cell r="C1701" t="str">
            <v>un</v>
          </cell>
          <cell r="D1701" t="str">
            <v>1.69</v>
          </cell>
          <cell r="E1701" t="str">
            <v>1.67</v>
          </cell>
          <cell r="F1701" t="str">
            <v>3.36</v>
          </cell>
        </row>
        <row r="1702">
          <cell r="A1702" t="str">
            <v>420530</v>
          </cell>
          <cell r="B1702" t="str">
            <v>Tampa para caixa de inspecao cilindrica, aco galvanizado</v>
          </cell>
          <cell r="C1702" t="str">
            <v>un</v>
          </cell>
          <cell r="D1702" t="str">
            <v>13.83</v>
          </cell>
          <cell r="E1702" t="str">
            <v>0.30</v>
          </cell>
          <cell r="F1702" t="str">
            <v>14.13</v>
          </cell>
        </row>
        <row r="1703">
          <cell r="A1703" t="str">
            <v>430000</v>
          </cell>
          <cell r="B1703" t="str">
            <v>Aparelhos eletricos e hidraulicos</v>
          </cell>
        </row>
        <row r="1704">
          <cell r="A1704" t="str">
            <v>430100</v>
          </cell>
          <cell r="B1704" t="str">
            <v>Bebedouros</v>
          </cell>
        </row>
        <row r="1705">
          <cell r="A1705" t="str">
            <v>430102</v>
          </cell>
          <cell r="B1705" t="str">
            <v>Bebedouro eletrico com capacidade de 40 l</v>
          </cell>
          <cell r="C1705" t="str">
            <v>un</v>
          </cell>
          <cell r="D1705" t="str">
            <v>361.46</v>
          </cell>
          <cell r="E1705" t="str">
            <v>13.57</v>
          </cell>
          <cell r="F1705" t="str">
            <v>375.03</v>
          </cell>
        </row>
        <row r="1706">
          <cell r="A1706" t="str">
            <v>430200</v>
          </cell>
          <cell r="B1706" t="str">
            <v>Chuveiros</v>
          </cell>
        </row>
        <row r="1707">
          <cell r="A1707" t="str">
            <v>430202</v>
          </cell>
          <cell r="B1707" t="str">
            <v>Chuveiro com braco e articulacao de 15 cm - linha DECA</v>
          </cell>
          <cell r="C1707" t="str">
            <v>un</v>
          </cell>
          <cell r="D1707" t="str">
            <v>93.16</v>
          </cell>
          <cell r="E1707" t="str">
            <v>3.39</v>
          </cell>
          <cell r="F1707" t="str">
            <v>96.55</v>
          </cell>
        </row>
        <row r="1708">
          <cell r="A1708" t="str">
            <v>430204</v>
          </cell>
          <cell r="B1708" t="str">
            <v>Chuveiro eletrico de 220 V - plastico comum</v>
          </cell>
          <cell r="C1708" t="str">
            <v>un</v>
          </cell>
          <cell r="D1708" t="str">
            <v>16.95</v>
          </cell>
          <cell r="E1708" t="str">
            <v>5.31</v>
          </cell>
          <cell r="F1708" t="str">
            <v>22.26</v>
          </cell>
        </row>
        <row r="1709">
          <cell r="A1709" t="str">
            <v>430206</v>
          </cell>
          <cell r="B1709" t="str">
            <v>Chuveiro fixo de metal cromado comum - linha DECA</v>
          </cell>
          <cell r="C1709" t="str">
            <v>un</v>
          </cell>
          <cell r="D1709" t="str">
            <v>97.79</v>
          </cell>
          <cell r="E1709" t="str">
            <v>3.39</v>
          </cell>
          <cell r="F1709" t="str">
            <v>101.18</v>
          </cell>
        </row>
        <row r="1710">
          <cell r="A1710" t="str">
            <v>430300</v>
          </cell>
          <cell r="B1710" t="str">
            <v>Aquecedores</v>
          </cell>
        </row>
        <row r="1711">
          <cell r="A1711" t="str">
            <v>430302</v>
          </cell>
          <cell r="B1711" t="str">
            <v>Aquecedor eletrico de agua capacidade 75 l</v>
          </cell>
          <cell r="C1711" t="str">
            <v>un</v>
          </cell>
          <cell r="D1711" t="str">
            <v>632.55</v>
          </cell>
          <cell r="E1711" t="str">
            <v>34.03</v>
          </cell>
          <cell r="F1711" t="str">
            <v>666.58</v>
          </cell>
        </row>
        <row r="1712">
          <cell r="A1712" t="str">
            <v>430304</v>
          </cell>
          <cell r="B1712" t="str">
            <v>Aquecedor eletrico de agua capacidade 100 l</v>
          </cell>
          <cell r="C1712" t="str">
            <v>un</v>
          </cell>
          <cell r="D1712" t="str">
            <v>677.27</v>
          </cell>
          <cell r="E1712" t="str">
            <v>34.03</v>
          </cell>
          <cell r="F1712" t="str">
            <v>711.30</v>
          </cell>
        </row>
        <row r="1713">
          <cell r="A1713" t="str">
            <v>430306</v>
          </cell>
          <cell r="B1713" t="str">
            <v>Aquecedor eletrico de agua capacidade 150 l</v>
          </cell>
          <cell r="C1713" t="str">
            <v>un</v>
          </cell>
          <cell r="D1713" t="str">
            <v>808.02</v>
          </cell>
          <cell r="E1713" t="str">
            <v>34.03</v>
          </cell>
          <cell r="F1713" t="str">
            <v>842.05</v>
          </cell>
        </row>
        <row r="1714">
          <cell r="A1714" t="str">
            <v>430308</v>
          </cell>
          <cell r="B1714" t="str">
            <v>Aquecedor eletrico de agua capacidade 200 l</v>
          </cell>
          <cell r="C1714" t="str">
            <v>un</v>
          </cell>
          <cell r="D1714" t="str">
            <v>1080.80</v>
          </cell>
          <cell r="E1714" t="str">
            <v>34.03</v>
          </cell>
          <cell r="F1714" t="str">
            <v>1114.83</v>
          </cell>
        </row>
        <row r="1715">
          <cell r="A1715" t="str">
            <v>430400</v>
          </cell>
          <cell r="B1715" t="str">
            <v>Torneiras eletricas</v>
          </cell>
        </row>
        <row r="1716">
          <cell r="A1716" t="str">
            <v>430402</v>
          </cell>
          <cell r="B1716" t="str">
            <v>Torneira eletrica</v>
          </cell>
          <cell r="C1716" t="str">
            <v>un</v>
          </cell>
          <cell r="D1716" t="str">
            <v>43.41</v>
          </cell>
          <cell r="E1716" t="str">
            <v>5.31</v>
          </cell>
          <cell r="F1716" t="str">
            <v>48.72</v>
          </cell>
        </row>
        <row r="1717">
          <cell r="A1717" t="str">
            <v>430500</v>
          </cell>
          <cell r="B1717" t="str">
            <v>Exaustor</v>
          </cell>
        </row>
        <row r="1718">
          <cell r="A1718" t="str">
            <v>430502</v>
          </cell>
          <cell r="B1718" t="str">
            <v>Exaustor eletrico tipo domiciliar</v>
          </cell>
          <cell r="C1718" t="str">
            <v>un</v>
          </cell>
          <cell r="D1718" t="str">
            <v>84.89</v>
          </cell>
          <cell r="E1718" t="str">
            <v>19.64</v>
          </cell>
          <cell r="F1718" t="str">
            <v>104.53</v>
          </cell>
        </row>
        <row r="1719">
          <cell r="A1719" t="str">
            <v>431000</v>
          </cell>
          <cell r="B1719" t="str">
            <v>Bombas</v>
          </cell>
        </row>
        <row r="1720">
          <cell r="A1720" t="str">
            <v>431002</v>
          </cell>
          <cell r="B1720" t="str">
            <v>Conj motor-bomba (centrifuga) 1/4 hp (3000 l/h-20 mca)</v>
          </cell>
          <cell r="C1720" t="str">
            <v>un</v>
          </cell>
          <cell r="D1720" t="str">
            <v>170.00</v>
          </cell>
          <cell r="E1720" t="str">
            <v>54.55</v>
          </cell>
          <cell r="F1720" t="str">
            <v>224.55</v>
          </cell>
        </row>
        <row r="1721">
          <cell r="A1721" t="str">
            <v>431004</v>
          </cell>
          <cell r="B1721" t="str">
            <v>Conj motor-bomba (centrifuga) 1/2 hp (3400 l/h-20 mca)</v>
          </cell>
          <cell r="C1721" t="str">
            <v>un</v>
          </cell>
          <cell r="D1721" t="str">
            <v>150.00</v>
          </cell>
          <cell r="E1721" t="str">
            <v>54.55</v>
          </cell>
          <cell r="F1721" t="str">
            <v>204.55</v>
          </cell>
        </row>
        <row r="1722">
          <cell r="A1722" t="str">
            <v>431006</v>
          </cell>
          <cell r="B1722" t="str">
            <v>Conj motor-bomba (centrifuga) 3/4 hp (7400 l/h-20 mca)</v>
          </cell>
          <cell r="C1722" t="str">
            <v>un</v>
          </cell>
          <cell r="D1722" t="str">
            <v>182.00</v>
          </cell>
          <cell r="E1722" t="str">
            <v>54.55</v>
          </cell>
          <cell r="F1722" t="str">
            <v>236.55</v>
          </cell>
        </row>
        <row r="1723">
          <cell r="A1723" t="str">
            <v>431008</v>
          </cell>
          <cell r="B1723" t="str">
            <v>Conj motor-bomba (centrifuga) 1,0 hp (8500 l/h-20 mca)</v>
          </cell>
          <cell r="C1723" t="str">
            <v>un</v>
          </cell>
          <cell r="D1723" t="str">
            <v>182.00</v>
          </cell>
          <cell r="E1723" t="str">
            <v>54.55</v>
          </cell>
          <cell r="F1723" t="str">
            <v>236.55</v>
          </cell>
        </row>
        <row r="1724">
          <cell r="A1724" t="str">
            <v>431010</v>
          </cell>
          <cell r="B1724" t="str">
            <v>Conj motor-bomba (centrifuga) 1,5 hp (10000 l/h-20 mca)</v>
          </cell>
          <cell r="C1724" t="str">
            <v>un</v>
          </cell>
          <cell r="D1724" t="str">
            <v>240.00</v>
          </cell>
          <cell r="E1724" t="str">
            <v>54.55</v>
          </cell>
          <cell r="F1724" t="str">
            <v>294.55</v>
          </cell>
        </row>
        <row r="1725">
          <cell r="A1725" t="str">
            <v>431012</v>
          </cell>
          <cell r="B1725" t="str">
            <v>Conj motor-bomba (centrifuga) 2,0 hp (13900 l/h-20 mca)</v>
          </cell>
          <cell r="C1725" t="str">
            <v>un</v>
          </cell>
          <cell r="D1725" t="str">
            <v>250.00</v>
          </cell>
          <cell r="E1725" t="str">
            <v>54.55</v>
          </cell>
          <cell r="F1725" t="str">
            <v>304.55</v>
          </cell>
        </row>
        <row r="1726">
          <cell r="A1726" t="str">
            <v>431014</v>
          </cell>
          <cell r="B1726" t="str">
            <v>Conj motor-bomba (centrifuga) 3,0 hp (25000 l/h-20 mca)</v>
          </cell>
          <cell r="C1726" t="str">
            <v>un</v>
          </cell>
          <cell r="D1726" t="str">
            <v>260.00</v>
          </cell>
          <cell r="E1726" t="str">
            <v>54.55</v>
          </cell>
          <cell r="F1726" t="str">
            <v>314.55</v>
          </cell>
        </row>
        <row r="1727">
          <cell r="A1727" t="str">
            <v>431016</v>
          </cell>
          <cell r="B1727" t="str">
            <v>Conj motor-bomba (centrifuga) 4,0 hp (31200 l/h-20 mca)</v>
          </cell>
          <cell r="C1727" t="str">
            <v>un</v>
          </cell>
          <cell r="D1727" t="str">
            <v>270.00</v>
          </cell>
          <cell r="E1727" t="str">
            <v>54.55</v>
          </cell>
          <cell r="F1727" t="str">
            <v>324.55</v>
          </cell>
        </row>
        <row r="1728">
          <cell r="A1728" t="str">
            <v>431018</v>
          </cell>
          <cell r="B1728" t="str">
            <v>Conj motor-bomba (centrifuga) 5,0 hp (31200l/h-20 mca)</v>
          </cell>
          <cell r="C1728" t="str">
            <v>un</v>
          </cell>
          <cell r="D1728" t="str">
            <v>280.00</v>
          </cell>
          <cell r="E1728" t="str">
            <v>54.55</v>
          </cell>
          <cell r="F1728" t="str">
            <v>334.55</v>
          </cell>
        </row>
        <row r="1729">
          <cell r="A1729" t="str">
            <v>431020</v>
          </cell>
          <cell r="B1729" t="str">
            <v>Conj motor-bomba submersivel 1,0hp (extr 700 a 2000 l/h, hm=120 a 80 m)</v>
          </cell>
          <cell r="C1729" t="str">
            <v>un</v>
          </cell>
          <cell r="D1729" t="str">
            <v>1688.88</v>
          </cell>
          <cell r="E1729" t="str">
            <v>57.40</v>
          </cell>
          <cell r="F1729" t="str">
            <v>1746.28</v>
          </cell>
        </row>
        <row r="1730">
          <cell r="A1730" t="str">
            <v>431022</v>
          </cell>
          <cell r="B1730" t="str">
            <v>Conj motor-bomba submersivel 1,5hp (extr 1700 a 2600l/h, hm=140 a 80m)</v>
          </cell>
          <cell r="C1730" t="str">
            <v>un</v>
          </cell>
          <cell r="D1730" t="str">
            <v>1926.80</v>
          </cell>
          <cell r="E1730" t="str">
            <v>57.40</v>
          </cell>
          <cell r="F1730" t="str">
            <v>1984.20</v>
          </cell>
        </row>
        <row r="1731">
          <cell r="A1731" t="str">
            <v>431024</v>
          </cell>
          <cell r="B1731" t="str">
            <v>Conj motor-bomba submersivel 2,0hp (extr 2200 a 4000 l/h, hm=160 a 100m)</v>
          </cell>
          <cell r="C1731" t="str">
            <v>un</v>
          </cell>
          <cell r="D1731" t="str">
            <v>2211.17</v>
          </cell>
          <cell r="E1731" t="str">
            <v>57.40</v>
          </cell>
          <cell r="F1731" t="str">
            <v>2268.57</v>
          </cell>
        </row>
        <row r="1732">
          <cell r="A1732" t="str">
            <v>431026</v>
          </cell>
          <cell r="B1732" t="str">
            <v>Conj motor-bomba submersivel 3,0hp (extr 2600 a 4900 l/h, hm=160 a 100m)</v>
          </cell>
          <cell r="C1732" t="str">
            <v>un</v>
          </cell>
          <cell r="D1732" t="str">
            <v>2450.42</v>
          </cell>
          <cell r="E1732" t="str">
            <v>57.40</v>
          </cell>
          <cell r="F1732" t="str">
            <v>2507.82</v>
          </cell>
        </row>
        <row r="1733">
          <cell r="A1733" t="str">
            <v>431028</v>
          </cell>
          <cell r="B1733" t="str">
            <v>Conj motor-bomba submersivel 5,0hp (extr 3000 a 5700 l/h, hm=180 a 100m)</v>
          </cell>
          <cell r="C1733" t="str">
            <v>un</v>
          </cell>
          <cell r="D1733" t="str">
            <v>5776.21</v>
          </cell>
          <cell r="E1733" t="str">
            <v>57.40</v>
          </cell>
          <cell r="F1733" t="str">
            <v>5833.61</v>
          </cell>
        </row>
        <row r="1734">
          <cell r="A1734" t="str">
            <v>440000</v>
          </cell>
          <cell r="B1734" t="str">
            <v>Aparelhos e metais sanitarios</v>
          </cell>
        </row>
        <row r="1735">
          <cell r="A1735" t="str">
            <v>440100</v>
          </cell>
          <cell r="B1735" t="str">
            <v>Loucas sanitarias</v>
          </cell>
        </row>
        <row r="1736">
          <cell r="A1736" t="str">
            <v>440101</v>
          </cell>
          <cell r="B1736" t="str">
            <v>Bacia sifonada de louca com tampa e metais</v>
          </cell>
          <cell r="C1736" t="str">
            <v>un</v>
          </cell>
          <cell r="D1736" t="str">
            <v>53.79</v>
          </cell>
          <cell r="E1736" t="str">
            <v>20.45</v>
          </cell>
          <cell r="F1736" t="str">
            <v>74.24</v>
          </cell>
        </row>
        <row r="1737">
          <cell r="A1737" t="str">
            <v>440102</v>
          </cell>
          <cell r="B1737" t="str">
            <v>Bacia sifonada com caixa de descarga acoplada e tampa e metais</v>
          </cell>
          <cell r="C1737" t="str">
            <v>un</v>
          </cell>
          <cell r="D1737" t="str">
            <v>114.46</v>
          </cell>
          <cell r="E1737" t="str">
            <v>20.45</v>
          </cell>
          <cell r="F1737" t="str">
            <v>134.91</v>
          </cell>
        </row>
        <row r="1738">
          <cell r="A1738" t="str">
            <v>440103</v>
          </cell>
          <cell r="B1738" t="str">
            <v>Bacia turca de louca</v>
          </cell>
          <cell r="C1738" t="str">
            <v>un</v>
          </cell>
          <cell r="D1738" t="str">
            <v>39.38</v>
          </cell>
          <cell r="E1738" t="str">
            <v>26.52</v>
          </cell>
          <cell r="F1738" t="str">
            <v>65.90</v>
          </cell>
        </row>
        <row r="1739">
          <cell r="A1739" t="str">
            <v>440110</v>
          </cell>
          <cell r="B1739" t="str">
            <v>Lavatorio de louca sem coluna com metais</v>
          </cell>
          <cell r="C1739" t="str">
            <v>un</v>
          </cell>
          <cell r="D1739" t="str">
            <v>68.88</v>
          </cell>
          <cell r="E1739" t="str">
            <v>17.03</v>
          </cell>
          <cell r="F1739" t="str">
            <v>85.91</v>
          </cell>
        </row>
        <row r="1740">
          <cell r="A1740" t="str">
            <v>440111</v>
          </cell>
          <cell r="B1740" t="str">
            <v>Lavatorio de louca com coluna e metais</v>
          </cell>
          <cell r="C1740" t="str">
            <v>un</v>
          </cell>
          <cell r="D1740" t="str">
            <v>150.57</v>
          </cell>
          <cell r="E1740" t="str">
            <v>20.45</v>
          </cell>
          <cell r="F1740" t="str">
            <v>171.02</v>
          </cell>
        </row>
        <row r="1741">
          <cell r="A1741" t="str">
            <v>440120</v>
          </cell>
          <cell r="B1741" t="str">
            <v>Mictorio de louca sifonado/auto aspirante com metais</v>
          </cell>
          <cell r="C1741" t="str">
            <v>un</v>
          </cell>
          <cell r="D1741" t="str">
            <v>57.69</v>
          </cell>
          <cell r="E1741" t="str">
            <v>17.03</v>
          </cell>
          <cell r="F1741" t="str">
            <v>74.72</v>
          </cell>
        </row>
        <row r="1742">
          <cell r="A1742" t="str">
            <v>440121</v>
          </cell>
          <cell r="B1742" t="str">
            <v>Mictorio coletivo de aco inoxidavel com metais</v>
          </cell>
          <cell r="C1742" t="str">
            <v>m</v>
          </cell>
          <cell r="D1742" t="str">
            <v>189.43</v>
          </cell>
          <cell r="E1742" t="str">
            <v>17.03</v>
          </cell>
          <cell r="F1742" t="str">
            <v>206.46</v>
          </cell>
        </row>
        <row r="1743">
          <cell r="A1743" t="str">
            <v>440130</v>
          </cell>
          <cell r="B1743" t="str">
            <v>Tanque de louca pequeno com metais</v>
          </cell>
          <cell r="C1743" t="str">
            <v>un</v>
          </cell>
          <cell r="D1743" t="str">
            <v>79.84</v>
          </cell>
          <cell r="E1743" t="str">
            <v>20.45</v>
          </cell>
          <cell r="F1743" t="str">
            <v>100.29</v>
          </cell>
        </row>
        <row r="1744">
          <cell r="A1744" t="str">
            <v>440131</v>
          </cell>
          <cell r="B1744" t="str">
            <v>Tanque de louca grande com metais</v>
          </cell>
          <cell r="C1744" t="str">
            <v>un</v>
          </cell>
          <cell r="D1744" t="str">
            <v>83.71</v>
          </cell>
          <cell r="E1744" t="str">
            <v>20.45</v>
          </cell>
          <cell r="F1744" t="str">
            <v>104.16</v>
          </cell>
        </row>
        <row r="1745">
          <cell r="A1745" t="str">
            <v>440132</v>
          </cell>
          <cell r="B1745" t="str">
            <v>Tanque simples de concreto pre-moldado 600x600mm com apoio e metais</v>
          </cell>
          <cell r="C1745" t="str">
            <v>un</v>
          </cell>
          <cell r="D1745" t="str">
            <v>27.54</v>
          </cell>
          <cell r="E1745" t="str">
            <v>29.46</v>
          </cell>
          <cell r="F1745" t="str">
            <v>57.00</v>
          </cell>
        </row>
        <row r="1746">
          <cell r="A1746" t="str">
            <v>440133</v>
          </cell>
          <cell r="B1746" t="str">
            <v>Tanque de aco inoxidavel com metais</v>
          </cell>
          <cell r="C1746" t="str">
            <v>un</v>
          </cell>
          <cell r="D1746" t="str">
            <v>208.22</v>
          </cell>
          <cell r="E1746" t="str">
            <v>20.45</v>
          </cell>
          <cell r="F1746" t="str">
            <v>228.67</v>
          </cell>
        </row>
        <row r="1747">
          <cell r="A1747" t="str">
            <v>440140</v>
          </cell>
          <cell r="B1747" t="str">
            <v>Cuba de aco inoxidavel 435x270x140mm com pertences</v>
          </cell>
          <cell r="C1747" t="str">
            <v>un</v>
          </cell>
          <cell r="D1747" t="str">
            <v>88.12</v>
          </cell>
          <cell r="E1747" t="str">
            <v>13.63</v>
          </cell>
          <cell r="F1747" t="str">
            <v>101.75</v>
          </cell>
        </row>
        <row r="1748">
          <cell r="A1748" t="str">
            <v>440141</v>
          </cell>
          <cell r="B1748" t="str">
            <v>Cuba de aco inoxidavel 465x300x140mm com pertences</v>
          </cell>
          <cell r="C1748" t="str">
            <v>un</v>
          </cell>
          <cell r="D1748" t="str">
            <v>88.12</v>
          </cell>
          <cell r="E1748" t="str">
            <v>13.63</v>
          </cell>
          <cell r="F1748" t="str">
            <v>101.75</v>
          </cell>
        </row>
        <row r="1749">
          <cell r="A1749" t="str">
            <v>440142</v>
          </cell>
          <cell r="B1749" t="str">
            <v>Cuba de aco inoxidavel dupla com metais</v>
          </cell>
          <cell r="C1749" t="str">
            <v>un</v>
          </cell>
          <cell r="D1749" t="str">
            <v>291.39</v>
          </cell>
          <cell r="E1749" t="str">
            <v>23.85</v>
          </cell>
          <cell r="F1749" t="str">
            <v>315.24</v>
          </cell>
        </row>
        <row r="1750">
          <cell r="A1750" t="str">
            <v>440143</v>
          </cell>
          <cell r="B1750" t="str">
            <v>Cuba de louca  de embutir com metais</v>
          </cell>
          <cell r="C1750" t="str">
            <v>un</v>
          </cell>
          <cell r="D1750" t="str">
            <v>76.06</v>
          </cell>
          <cell r="E1750" t="str">
            <v>10.21</v>
          </cell>
          <cell r="F1750" t="str">
            <v>86.27</v>
          </cell>
        </row>
        <row r="1751">
          <cell r="A1751" t="str">
            <v>440200</v>
          </cell>
          <cell r="B1751" t="str">
            <v>Bancadas</v>
          </cell>
        </row>
        <row r="1752">
          <cell r="A1752" t="str">
            <v>440202</v>
          </cell>
          <cell r="B1752" t="str">
            <v>Tampo em  aco inoxidavel chapa 16</v>
          </cell>
          <cell r="C1752" t="str">
            <v>m2</v>
          </cell>
          <cell r="D1752" t="str">
            <v>202.79</v>
          </cell>
          <cell r="E1752" t="str">
            <v>12.88</v>
          </cell>
          <cell r="F1752" t="str">
            <v>215.67</v>
          </cell>
        </row>
        <row r="1753">
          <cell r="A1753" t="str">
            <v>440204</v>
          </cell>
          <cell r="B1753" t="str">
            <v>Tampo em  aco inoxidavel chapa 18</v>
          </cell>
          <cell r="C1753" t="str">
            <v>m2</v>
          </cell>
          <cell r="D1753" t="str">
            <v>162.53</v>
          </cell>
          <cell r="E1753" t="str">
            <v>12.88</v>
          </cell>
          <cell r="F1753" t="str">
            <v>175.41</v>
          </cell>
        </row>
        <row r="1754">
          <cell r="A1754" t="str">
            <v>440206</v>
          </cell>
          <cell r="B1754" t="str">
            <v>Tampo em  granito espessura de 3 cm</v>
          </cell>
          <cell r="C1754" t="str">
            <v>m2</v>
          </cell>
          <cell r="D1754" t="str">
            <v>140.26</v>
          </cell>
          <cell r="E1754" t="str">
            <v>12.88</v>
          </cell>
          <cell r="F1754" t="str">
            <v>153.14</v>
          </cell>
        </row>
        <row r="1755">
          <cell r="A1755" t="str">
            <v>440208</v>
          </cell>
          <cell r="B1755" t="str">
            <v>Tampo em  granilite</v>
          </cell>
          <cell r="C1755" t="str">
            <v>m2</v>
          </cell>
          <cell r="D1755" t="str">
            <v>54.37</v>
          </cell>
          <cell r="E1755" t="str">
            <v>12.88</v>
          </cell>
          <cell r="F1755" t="str">
            <v>67.25</v>
          </cell>
        </row>
        <row r="1756">
          <cell r="A1756" t="str">
            <v>440210</v>
          </cell>
          <cell r="B1756" t="str">
            <v>Tampo em  marmore nacional espessura de 3 cm</v>
          </cell>
          <cell r="C1756" t="str">
            <v>m2</v>
          </cell>
          <cell r="D1756" t="str">
            <v>98.76</v>
          </cell>
          <cell r="E1756" t="str">
            <v>12.88</v>
          </cell>
          <cell r="F1756" t="str">
            <v>111.64</v>
          </cell>
        </row>
        <row r="1757">
          <cell r="A1757" t="str">
            <v>440300</v>
          </cell>
          <cell r="B1757" t="str">
            <v>Acessorios e metais sanitarios</v>
          </cell>
        </row>
        <row r="1758">
          <cell r="A1758" t="str">
            <v>440302</v>
          </cell>
          <cell r="B1758" t="str">
            <v>Saboneteira de louca de 7,5x15 cm</v>
          </cell>
          <cell r="C1758" t="str">
            <v>un</v>
          </cell>
          <cell r="D1758" t="str">
            <v>4.65</v>
          </cell>
          <cell r="E1758" t="str">
            <v>7.23</v>
          </cell>
          <cell r="F1758" t="str">
            <v>11.88</v>
          </cell>
        </row>
        <row r="1759">
          <cell r="A1759" t="str">
            <v>440304</v>
          </cell>
          <cell r="B1759" t="str">
            <v>Saboneteira de louca de 15x15 cm</v>
          </cell>
          <cell r="C1759" t="str">
            <v>un</v>
          </cell>
          <cell r="D1759" t="str">
            <v>4.85</v>
          </cell>
          <cell r="E1759" t="str">
            <v>7.23</v>
          </cell>
          <cell r="F1759" t="str">
            <v>12.08</v>
          </cell>
        </row>
        <row r="1760">
          <cell r="A1760" t="str">
            <v>440306</v>
          </cell>
          <cell r="B1760" t="str">
            <v>Saboneteira de louca de 15x15 cm com alca</v>
          </cell>
          <cell r="C1760" t="str">
            <v>un</v>
          </cell>
          <cell r="D1760" t="str">
            <v>7.69</v>
          </cell>
          <cell r="E1760" t="str">
            <v>7.23</v>
          </cell>
          <cell r="F1760" t="str">
            <v>14.92</v>
          </cell>
        </row>
        <row r="1761">
          <cell r="A1761" t="str">
            <v>440308</v>
          </cell>
          <cell r="B1761" t="str">
            <v>Porta-papel de louca 15x15 cm</v>
          </cell>
          <cell r="C1761" t="str">
            <v>un</v>
          </cell>
          <cell r="D1761" t="str">
            <v>8.02</v>
          </cell>
          <cell r="E1761" t="str">
            <v>7.23</v>
          </cell>
          <cell r="F1761" t="str">
            <v>15.25</v>
          </cell>
        </row>
        <row r="1762">
          <cell r="A1762" t="str">
            <v>440310</v>
          </cell>
          <cell r="B1762" t="str">
            <v>Cabide de louca com 2 ganchos</v>
          </cell>
          <cell r="C1762" t="str">
            <v>un</v>
          </cell>
          <cell r="D1762" t="str">
            <v>1.90</v>
          </cell>
          <cell r="E1762" t="str">
            <v>7.23</v>
          </cell>
          <cell r="F1762" t="str">
            <v>9.13</v>
          </cell>
        </row>
        <row r="1763">
          <cell r="A1763" t="str">
            <v>440312</v>
          </cell>
          <cell r="B1763" t="str">
            <v>Porta-toalhas com bastao</v>
          </cell>
          <cell r="C1763" t="str">
            <v>un</v>
          </cell>
          <cell r="D1763" t="str">
            <v>3.12</v>
          </cell>
          <cell r="E1763" t="str">
            <v>7.23</v>
          </cell>
          <cell r="F1763" t="str">
            <v>10.35</v>
          </cell>
        </row>
        <row r="1764">
          <cell r="A1764" t="str">
            <v>440322</v>
          </cell>
          <cell r="B1764" t="str">
            <v>Porta-papel de parede tipo LALEKLA</v>
          </cell>
          <cell r="C1764" t="str">
            <v>un</v>
          </cell>
          <cell r="D1764" t="str">
            <v>47.00</v>
          </cell>
          <cell r="E1764" t="str">
            <v>1.76</v>
          </cell>
          <cell r="F1764" t="str">
            <v>48.76</v>
          </cell>
        </row>
        <row r="1765">
          <cell r="A1765" t="str">
            <v>440324</v>
          </cell>
          <cell r="B1765" t="str">
            <v>Saboneteira para sabao liquido</v>
          </cell>
          <cell r="C1765" t="str">
            <v>un</v>
          </cell>
          <cell r="D1765" t="str">
            <v>31.90</v>
          </cell>
          <cell r="E1765" t="str">
            <v>1.76</v>
          </cell>
          <cell r="F1765" t="str">
            <v>33.66</v>
          </cell>
        </row>
        <row r="1766">
          <cell r="A1766" t="str">
            <v>440326</v>
          </cell>
          <cell r="B1766" t="str">
            <v>Armario para lavatorio de embutir plastico</v>
          </cell>
          <cell r="C1766" t="str">
            <v>un</v>
          </cell>
          <cell r="D1766" t="str">
            <v>20.96</v>
          </cell>
          <cell r="E1766" t="str">
            <v>7.23</v>
          </cell>
          <cell r="F1766" t="str">
            <v>28.19</v>
          </cell>
        </row>
        <row r="1767">
          <cell r="A1767" t="str">
            <v>440328</v>
          </cell>
          <cell r="B1767" t="str">
            <v>Caixa de descarga capacidade 18 l de plastico de sobrepor</v>
          </cell>
          <cell r="C1767" t="str">
            <v>un</v>
          </cell>
          <cell r="D1767" t="str">
            <v>52.08</v>
          </cell>
          <cell r="E1767" t="str">
            <v>17.03</v>
          </cell>
          <cell r="F1767" t="str">
            <v>69.11</v>
          </cell>
        </row>
        <row r="1768">
          <cell r="A1768" t="str">
            <v>440332</v>
          </cell>
          <cell r="B1768" t="str">
            <v>Torneira de lavagem com canopla de 1/2"</v>
          </cell>
          <cell r="C1768" t="str">
            <v>un</v>
          </cell>
          <cell r="D1768" t="str">
            <v>7.11</v>
          </cell>
          <cell r="E1768" t="str">
            <v>3.39</v>
          </cell>
          <cell r="F1768" t="str">
            <v>10.50</v>
          </cell>
        </row>
        <row r="1769">
          <cell r="A1769" t="str">
            <v>440334</v>
          </cell>
          <cell r="B1769" t="str">
            <v>Torneira de jardim de 3/4"</v>
          </cell>
          <cell r="C1769" t="str">
            <v>un</v>
          </cell>
          <cell r="D1769" t="str">
            <v>8.34</v>
          </cell>
          <cell r="E1769" t="str">
            <v>3.39</v>
          </cell>
          <cell r="F1769" t="str">
            <v>11.73</v>
          </cell>
        </row>
        <row r="1770">
          <cell r="A1770" t="str">
            <v>440336</v>
          </cell>
          <cell r="B1770" t="str">
            <v>Ducha manual cromada linha ACTIVA da DECA</v>
          </cell>
          <cell r="C1770" t="str">
            <v>un</v>
          </cell>
          <cell r="D1770" t="str">
            <v>68.46</v>
          </cell>
          <cell r="E1770" t="str">
            <v>3.39</v>
          </cell>
          <cell r="F1770" t="str">
            <v>71.85</v>
          </cell>
        </row>
        <row r="1771">
          <cell r="A1771" t="str">
            <v>440400</v>
          </cell>
          <cell r="B1771" t="str">
            <v>Prateleiras</v>
          </cell>
        </row>
        <row r="1772">
          <cell r="A1772" t="str">
            <v>440402</v>
          </cell>
          <cell r="B1772" t="str">
            <v>Prateleira de marmore</v>
          </cell>
          <cell r="C1772" t="str">
            <v>m2</v>
          </cell>
          <cell r="D1772" t="str">
            <v>49.51</v>
          </cell>
          <cell r="E1772" t="str">
            <v>12.88</v>
          </cell>
          <cell r="F1772" t="str">
            <v>62.39</v>
          </cell>
        </row>
        <row r="1773">
          <cell r="A1773" t="str">
            <v>440404</v>
          </cell>
          <cell r="B1773" t="str">
            <v>Prateleira de granilite</v>
          </cell>
          <cell r="C1773" t="str">
            <v>m2</v>
          </cell>
          <cell r="D1773" t="str">
            <v>57.84</v>
          </cell>
          <cell r="E1773" t="str">
            <v>12.88</v>
          </cell>
          <cell r="F1773" t="str">
            <v>70.72</v>
          </cell>
        </row>
        <row r="1774">
          <cell r="A1774" t="str">
            <v>442000</v>
          </cell>
          <cell r="B1774" t="str">
            <v>Reparos, conservacoes e complementos</v>
          </cell>
        </row>
        <row r="1775">
          <cell r="A1775" t="str">
            <v>442002</v>
          </cell>
          <cell r="B1775" t="str">
            <v>Recolocacao de torneiras</v>
          </cell>
          <cell r="C1775" t="str">
            <v>un</v>
          </cell>
          <cell r="D1775" t="str">
            <v>0.01</v>
          </cell>
          <cell r="E1775" t="str">
            <v>3.39</v>
          </cell>
          <cell r="F1775" t="str">
            <v>3.40</v>
          </cell>
        </row>
        <row r="1776">
          <cell r="A1776" t="str">
            <v>442004</v>
          </cell>
          <cell r="B1776" t="str">
            <v>Recolocacao de sifoes</v>
          </cell>
          <cell r="C1776" t="str">
            <v>un</v>
          </cell>
          <cell r="D1776" t="str">
            <v>0.01</v>
          </cell>
          <cell r="E1776" t="str">
            <v>3.39</v>
          </cell>
          <cell r="F1776" t="str">
            <v>3.40</v>
          </cell>
        </row>
        <row r="1777">
          <cell r="A1777" t="str">
            <v>442006</v>
          </cell>
          <cell r="B1777" t="str">
            <v>Recolocacao de aparelhos sanitarios incluindo acessorios</v>
          </cell>
          <cell r="C1777" t="str">
            <v>un</v>
          </cell>
          <cell r="D1777" t="str">
            <v>13.13</v>
          </cell>
          <cell r="E1777" t="str">
            <v>20.45</v>
          </cell>
          <cell r="F1777" t="str">
            <v>33.58</v>
          </cell>
        </row>
        <row r="1778">
          <cell r="A1778" t="str">
            <v>442008</v>
          </cell>
          <cell r="B1778" t="str">
            <v>Recolocacao de caixas de descarga de sobrepor</v>
          </cell>
          <cell r="C1778" t="str">
            <v>un</v>
          </cell>
          <cell r="D1778" t="str">
            <v>0.00</v>
          </cell>
          <cell r="E1778" t="str">
            <v>17.03</v>
          </cell>
          <cell r="F1778" t="str">
            <v>17.03</v>
          </cell>
        </row>
        <row r="1779">
          <cell r="A1779" t="str">
            <v>442012</v>
          </cell>
          <cell r="B1779" t="str">
            <v>Canopla para valvula de descarga</v>
          </cell>
          <cell r="C1779" t="str">
            <v>un</v>
          </cell>
          <cell r="D1779" t="str">
            <v>6.44</v>
          </cell>
          <cell r="E1779" t="str">
            <v>0.48</v>
          </cell>
          <cell r="F1779" t="str">
            <v>6.92</v>
          </cell>
        </row>
        <row r="1780">
          <cell r="A1780" t="str">
            <v>442014</v>
          </cell>
          <cell r="B1780" t="str">
            <v>Volante cromado para registro</v>
          </cell>
          <cell r="C1780" t="str">
            <v>un</v>
          </cell>
          <cell r="D1780" t="str">
            <v>13.50</v>
          </cell>
          <cell r="E1780" t="str">
            <v>0.48</v>
          </cell>
          <cell r="F1780" t="str">
            <v>13.98</v>
          </cell>
        </row>
        <row r="1781">
          <cell r="A1781" t="str">
            <v>442016</v>
          </cell>
          <cell r="B1781" t="str">
            <v>Botao para valvula de descarga</v>
          </cell>
          <cell r="C1781" t="str">
            <v>un</v>
          </cell>
          <cell r="D1781" t="str">
            <v>4.86</v>
          </cell>
          <cell r="E1781" t="str">
            <v>0.48</v>
          </cell>
          <cell r="F1781" t="str">
            <v>5.34</v>
          </cell>
        </row>
        <row r="1782">
          <cell r="A1782" t="str">
            <v>442018</v>
          </cell>
          <cell r="B1782" t="str">
            <v>Reparo para valvula de descarga</v>
          </cell>
          <cell r="C1782" t="str">
            <v>un</v>
          </cell>
          <cell r="D1782" t="str">
            <v>7.20</v>
          </cell>
          <cell r="E1782" t="str">
            <v>6.11</v>
          </cell>
          <cell r="F1782" t="str">
            <v>13.31</v>
          </cell>
        </row>
        <row r="1783">
          <cell r="A1783" t="str">
            <v>442020</v>
          </cell>
          <cell r="B1783" t="str">
            <v>Sifao de metal cromado tipo pesado 2"</v>
          </cell>
          <cell r="C1783" t="str">
            <v>un</v>
          </cell>
          <cell r="D1783" t="str">
            <v>27.85</v>
          </cell>
          <cell r="E1783" t="str">
            <v>3.39</v>
          </cell>
          <cell r="F1783" t="str">
            <v>31.24</v>
          </cell>
        </row>
        <row r="1784">
          <cell r="A1784" t="str">
            <v>442022</v>
          </cell>
          <cell r="B1784" t="str">
            <v>Sifao de metal cromado tipo pesado de 1.1/2"</v>
          </cell>
          <cell r="C1784" t="str">
            <v>un</v>
          </cell>
          <cell r="D1784" t="str">
            <v>21.28</v>
          </cell>
          <cell r="E1784" t="str">
            <v>3.39</v>
          </cell>
          <cell r="F1784" t="str">
            <v>24.67</v>
          </cell>
        </row>
        <row r="1785">
          <cell r="A1785" t="str">
            <v>442024</v>
          </cell>
          <cell r="B1785" t="str">
            <v>Sifao plastico com copo tipo reforcado, rigido de 1.1/2"</v>
          </cell>
          <cell r="C1785" t="str">
            <v>un</v>
          </cell>
          <cell r="D1785" t="str">
            <v>3.05</v>
          </cell>
          <cell r="E1785" t="str">
            <v>2.69</v>
          </cell>
          <cell r="F1785" t="str">
            <v>5.74</v>
          </cell>
        </row>
        <row r="1786">
          <cell r="A1786" t="str">
            <v>442026</v>
          </cell>
          <cell r="B1786" t="str">
            <v>Sifao plastico com copo tipo reforcado. rigido de 2"</v>
          </cell>
          <cell r="C1786" t="str">
            <v>un</v>
          </cell>
          <cell r="D1786" t="str">
            <v>3.05</v>
          </cell>
          <cell r="E1786" t="str">
            <v>2.69</v>
          </cell>
          <cell r="F1786" t="str">
            <v>5.74</v>
          </cell>
        </row>
        <row r="1787">
          <cell r="A1787" t="str">
            <v>442028</v>
          </cell>
          <cell r="B1787" t="str">
            <v>Tampa de plastico para bacia sanitaria</v>
          </cell>
          <cell r="C1787" t="str">
            <v>un</v>
          </cell>
          <cell r="D1787" t="str">
            <v>8.00</v>
          </cell>
          <cell r="E1787" t="str">
            <v>0.41</v>
          </cell>
          <cell r="F1787" t="str">
            <v>8.41</v>
          </cell>
        </row>
        <row r="1788">
          <cell r="A1788" t="str">
            <v>442030</v>
          </cell>
          <cell r="B1788" t="str">
            <v>Bolsa para bacia sanitaria</v>
          </cell>
          <cell r="C1788" t="str">
            <v>un</v>
          </cell>
          <cell r="D1788" t="str">
            <v>0.62</v>
          </cell>
          <cell r="E1788" t="str">
            <v>1.14</v>
          </cell>
          <cell r="F1788" t="str">
            <v>1.76</v>
          </cell>
        </row>
        <row r="1789">
          <cell r="A1789" t="str">
            <v>442032</v>
          </cell>
          <cell r="B1789" t="str">
            <v>Filtro de pressao tipo lete de ferro esmaltado para 20 l/h</v>
          </cell>
          <cell r="C1789" t="str">
            <v>un</v>
          </cell>
          <cell r="D1789" t="str">
            <v>13.80</v>
          </cell>
          <cell r="E1789" t="str">
            <v>10.21</v>
          </cell>
          <cell r="F1789" t="str">
            <v>24.01</v>
          </cell>
        </row>
        <row r="1790">
          <cell r="A1790" t="str">
            <v>442034</v>
          </cell>
          <cell r="B1790" t="str">
            <v>Filtro de pressao tipo lete de ferro esmaltado para 40 l/h</v>
          </cell>
          <cell r="C1790" t="str">
            <v>un</v>
          </cell>
          <cell r="D1790" t="str">
            <v>24.05</v>
          </cell>
          <cell r="E1790" t="str">
            <v>10.21</v>
          </cell>
          <cell r="F1790" t="str">
            <v>34.26</v>
          </cell>
        </row>
        <row r="1791">
          <cell r="A1791" t="str">
            <v>442036</v>
          </cell>
          <cell r="B1791" t="str">
            <v>Filtro de pressao tipo cuno AMF de poliestireno para 400 l/h</v>
          </cell>
          <cell r="C1791" t="str">
            <v>un</v>
          </cell>
          <cell r="D1791" t="str">
            <v>61.32</v>
          </cell>
          <cell r="E1791" t="str">
            <v>10.21</v>
          </cell>
          <cell r="F1791" t="str">
            <v>71.53</v>
          </cell>
        </row>
        <row r="1792">
          <cell r="A1792" t="str">
            <v>442040</v>
          </cell>
          <cell r="B1792" t="str">
            <v>Vela de filtro tipo lete, inclusive guarnicoes borracha para 20 l/h</v>
          </cell>
          <cell r="C1792" t="str">
            <v>un</v>
          </cell>
          <cell r="D1792" t="str">
            <v>3.80</v>
          </cell>
          <cell r="E1792" t="str">
            <v>0.97</v>
          </cell>
          <cell r="F1792" t="str">
            <v>4.77</v>
          </cell>
        </row>
        <row r="1793">
          <cell r="A1793" t="str">
            <v>442042</v>
          </cell>
          <cell r="B1793" t="str">
            <v>Vela de filtro tipo lete, inclusive guarnicoes borracha para 40 l/h</v>
          </cell>
          <cell r="C1793" t="str">
            <v>un</v>
          </cell>
          <cell r="D1793" t="str">
            <v>6.33</v>
          </cell>
          <cell r="E1793" t="str">
            <v>0.97</v>
          </cell>
          <cell r="F1793" t="str">
            <v>7.30</v>
          </cell>
        </row>
        <row r="1794">
          <cell r="A1794" t="str">
            <v>442044</v>
          </cell>
          <cell r="B1794" t="str">
            <v>Vela de filtro tipo cuno AMF carvao ativado para 400 l/h</v>
          </cell>
          <cell r="C1794" t="str">
            <v>un</v>
          </cell>
          <cell r="D1794" t="str">
            <v>13.64</v>
          </cell>
          <cell r="E1794" t="str">
            <v>0.97</v>
          </cell>
          <cell r="F1794" t="str">
            <v>14.61</v>
          </cell>
        </row>
        <row r="1795">
          <cell r="A1795" t="str">
            <v>442052</v>
          </cell>
          <cell r="B1795" t="str">
            <v>Cuba de aco inoxidavel 465x300x140mm simples - sem pertences</v>
          </cell>
          <cell r="C1795" t="str">
            <v>un</v>
          </cell>
          <cell r="D1795" t="str">
            <v>32.88</v>
          </cell>
          <cell r="E1795" t="str">
            <v>6.81</v>
          </cell>
          <cell r="F1795" t="str">
            <v>39.69</v>
          </cell>
        </row>
        <row r="1796">
          <cell r="A1796" t="str">
            <v>442054</v>
          </cell>
          <cell r="B1796" t="str">
            <v>Cuba de aco inoxidavel 560x330x140mm simples - sem pertences</v>
          </cell>
          <cell r="C1796" t="str">
            <v>un</v>
          </cell>
          <cell r="D1796" t="str">
            <v>25.83</v>
          </cell>
          <cell r="E1796" t="str">
            <v>6.81</v>
          </cell>
          <cell r="F1796" t="str">
            <v>32.64</v>
          </cell>
        </row>
        <row r="1797">
          <cell r="A1797" t="str">
            <v>442056</v>
          </cell>
          <cell r="B1797" t="str">
            <v>Cuba de aco inoxidavel 400x340x140mm simples - sem pertences</v>
          </cell>
          <cell r="C1797" t="str">
            <v>un</v>
          </cell>
          <cell r="D1797" t="str">
            <v>37.68</v>
          </cell>
          <cell r="E1797" t="str">
            <v>6.81</v>
          </cell>
          <cell r="F1797" t="str">
            <v>44.49</v>
          </cell>
        </row>
        <row r="1798">
          <cell r="A1798" t="str">
            <v>442058</v>
          </cell>
          <cell r="B1798" t="str">
            <v>Cuba de aco inoxidavel 835x340x140mm dupla - sem pertences</v>
          </cell>
          <cell r="C1798" t="str">
            <v>un</v>
          </cell>
          <cell r="D1798" t="str">
            <v>77.99</v>
          </cell>
          <cell r="E1798" t="str">
            <v>10.21</v>
          </cell>
          <cell r="F1798" t="str">
            <v>88.20</v>
          </cell>
        </row>
        <row r="1799">
          <cell r="A1799" t="str">
            <v>442060</v>
          </cell>
          <cell r="B1799" t="str">
            <v>Cuba de aco inoxidavel 715x400x140mm dupla - sem pertences</v>
          </cell>
          <cell r="C1799" t="str">
            <v>un</v>
          </cell>
          <cell r="D1799" t="str">
            <v>57.34</v>
          </cell>
          <cell r="E1799" t="str">
            <v>10.21</v>
          </cell>
          <cell r="F1799" t="str">
            <v>67.55</v>
          </cell>
        </row>
        <row r="1800">
          <cell r="A1800" t="str">
            <v>442062</v>
          </cell>
          <cell r="B1800" t="str">
            <v>Valvula americana</v>
          </cell>
          <cell r="C1800" t="str">
            <v>un</v>
          </cell>
          <cell r="D1800" t="str">
            <v>9.28</v>
          </cell>
          <cell r="E1800" t="str">
            <v>0.28</v>
          </cell>
          <cell r="F1800" t="str">
            <v>9.56</v>
          </cell>
        </row>
        <row r="1801">
          <cell r="A1801" t="str">
            <v>442064</v>
          </cell>
          <cell r="B1801" t="str">
            <v>Valvula de metal cromado de 1.1/2"</v>
          </cell>
          <cell r="C1801" t="str">
            <v>un</v>
          </cell>
          <cell r="D1801" t="str">
            <v>23.46</v>
          </cell>
          <cell r="E1801" t="str">
            <v>3.39</v>
          </cell>
          <cell r="F1801" t="str">
            <v>26.85</v>
          </cell>
        </row>
        <row r="1802">
          <cell r="A1802" t="str">
            <v>442070</v>
          </cell>
          <cell r="B1802" t="str">
            <v>Espargidor de ferro galvanizado para mictorio tipo cocho</v>
          </cell>
          <cell r="C1802" t="str">
            <v>m</v>
          </cell>
          <cell r="D1802" t="str">
            <v>4.15</v>
          </cell>
          <cell r="E1802" t="str">
            <v>7.48</v>
          </cell>
          <cell r="F1802" t="str">
            <v>11.63</v>
          </cell>
        </row>
        <row r="1803">
          <cell r="A1803" t="str">
            <v>450000</v>
          </cell>
          <cell r="B1803" t="str">
            <v>Hidraulica, Entrada de agua/incendio e gas</v>
          </cell>
        </row>
        <row r="1804">
          <cell r="A1804" t="str">
            <v>450100</v>
          </cell>
          <cell r="B1804" t="str">
            <v>Entrada de agua</v>
          </cell>
        </row>
        <row r="1805">
          <cell r="A1805" t="str">
            <v>450102</v>
          </cell>
          <cell r="B1805" t="str">
            <v>Entrada completa de agua diam 3/4" com abrigo</v>
          </cell>
          <cell r="C1805" t="str">
            <v>un</v>
          </cell>
          <cell r="D1805" t="str">
            <v>63.62</v>
          </cell>
          <cell r="E1805" t="str">
            <v>85.78</v>
          </cell>
          <cell r="F1805" t="str">
            <v>149.40</v>
          </cell>
        </row>
        <row r="1806">
          <cell r="A1806" t="str">
            <v>450104</v>
          </cell>
          <cell r="B1806" t="str">
            <v>Entrada completa de agua diam 1" com abrigo</v>
          </cell>
          <cell r="C1806" t="str">
            <v>un</v>
          </cell>
          <cell r="D1806" t="str">
            <v>73.16</v>
          </cell>
          <cell r="E1806" t="str">
            <v>85.78</v>
          </cell>
          <cell r="F1806" t="str">
            <v>158.94</v>
          </cell>
        </row>
        <row r="1807">
          <cell r="A1807" t="str">
            <v>450106</v>
          </cell>
          <cell r="B1807" t="str">
            <v>Entrada completa de agua diam 1.1/2" com abrigo</v>
          </cell>
          <cell r="C1807" t="str">
            <v>un</v>
          </cell>
          <cell r="D1807" t="str">
            <v>119.06</v>
          </cell>
          <cell r="E1807" t="str">
            <v>151.46</v>
          </cell>
          <cell r="F1807" t="str">
            <v>270.52</v>
          </cell>
        </row>
        <row r="1808">
          <cell r="A1808" t="str">
            <v>450200</v>
          </cell>
          <cell r="B1808" t="str">
            <v>Entrada de gas</v>
          </cell>
        </row>
        <row r="1809">
          <cell r="A1809" t="str">
            <v>450202</v>
          </cell>
          <cell r="B1809" t="str">
            <v>Entrada completa de gas (glp) domiciliar com 2 bujoes de 13kg</v>
          </cell>
          <cell r="C1809" t="str">
            <v>un</v>
          </cell>
          <cell r="D1809" t="str">
            <v>254.60</v>
          </cell>
          <cell r="E1809" t="str">
            <v>110.65</v>
          </cell>
          <cell r="F1809" t="str">
            <v>365.25</v>
          </cell>
        </row>
        <row r="1810">
          <cell r="A1810" t="str">
            <v>450204</v>
          </cell>
          <cell r="B1810" t="str">
            <v>Entrada completa de gas (glp) com 2 cilindros de 45kg</v>
          </cell>
          <cell r="C1810" t="str">
            <v>un</v>
          </cell>
          <cell r="D1810" t="str">
            <v>815.39</v>
          </cell>
          <cell r="E1810" t="str">
            <v>237.16</v>
          </cell>
          <cell r="F1810" t="str">
            <v>1052.55</v>
          </cell>
        </row>
        <row r="1811">
          <cell r="A1811" t="str">
            <v>450206</v>
          </cell>
          <cell r="B1811" t="str">
            <v>Entrada completa de gas (glp) com 4 cilindros de 45kg</v>
          </cell>
          <cell r="C1811" t="str">
            <v>un</v>
          </cell>
          <cell r="D1811" t="str">
            <v>1297.81</v>
          </cell>
          <cell r="E1811" t="str">
            <v>312.68</v>
          </cell>
          <cell r="F1811" t="str">
            <v>1610.49</v>
          </cell>
        </row>
        <row r="1812">
          <cell r="A1812" t="str">
            <v>450208</v>
          </cell>
          <cell r="B1812" t="str">
            <v>Entrada completa de gas (glp) com 6 cilindros de 45kg</v>
          </cell>
          <cell r="C1812" t="str">
            <v>un</v>
          </cell>
          <cell r="D1812" t="str">
            <v>1746.81</v>
          </cell>
          <cell r="E1812" t="str">
            <v>379.16</v>
          </cell>
          <cell r="F1812" t="str">
            <v>2125.97</v>
          </cell>
        </row>
        <row r="1813">
          <cell r="A1813" t="str">
            <v>450220</v>
          </cell>
          <cell r="B1813" t="str">
            <v>Abrigo padronizado de gas (glp) encanado</v>
          </cell>
          <cell r="C1813" t="str">
            <v>un</v>
          </cell>
          <cell r="D1813" t="str">
            <v>86.97</v>
          </cell>
          <cell r="E1813" t="str">
            <v>74.50</v>
          </cell>
          <cell r="F1813" t="str">
            <v>161.47</v>
          </cell>
        </row>
        <row r="1814">
          <cell r="A1814" t="str">
            <v>460000</v>
          </cell>
          <cell r="B1814" t="str">
            <v>Hidraulica, Tubulacoes</v>
          </cell>
        </row>
        <row r="1815">
          <cell r="A1815" t="str">
            <v>460100</v>
          </cell>
          <cell r="B1815" t="str">
            <v>Tubulacao c/conexoes em  PVC rig. marrom - agua fria domiciliar</v>
          </cell>
        </row>
        <row r="1816">
          <cell r="A1816" t="str">
            <v>460101</v>
          </cell>
          <cell r="B1816" t="str">
            <v>Tubo de PVC rigido, DE= 20mm - (1/2") - inclusive conexoes</v>
          </cell>
          <cell r="C1816" t="str">
            <v>m</v>
          </cell>
          <cell r="D1816" t="str">
            <v>1.15</v>
          </cell>
          <cell r="E1816" t="str">
            <v>4.74</v>
          </cell>
          <cell r="F1816" t="str">
            <v>5.89</v>
          </cell>
        </row>
        <row r="1817">
          <cell r="A1817" t="str">
            <v>460102</v>
          </cell>
          <cell r="B1817" t="str">
            <v>Tubo de PVC rigido, DE= 25mm - (3/4") - inclusive conexoes</v>
          </cell>
          <cell r="C1817" t="str">
            <v>m</v>
          </cell>
          <cell r="D1817" t="str">
            <v>1.47</v>
          </cell>
          <cell r="E1817" t="str">
            <v>5.42</v>
          </cell>
          <cell r="F1817" t="str">
            <v>6.89</v>
          </cell>
        </row>
        <row r="1818">
          <cell r="A1818" t="str">
            <v>460103</v>
          </cell>
          <cell r="B1818" t="str">
            <v>Tubo de PVC rigido, DE= 32mm - (1") - inclusive conexoes</v>
          </cell>
          <cell r="C1818" t="str">
            <v>m</v>
          </cell>
          <cell r="D1818" t="str">
            <v>2.49</v>
          </cell>
          <cell r="E1818" t="str">
            <v>6.11</v>
          </cell>
          <cell r="F1818" t="str">
            <v>8.60</v>
          </cell>
        </row>
        <row r="1819">
          <cell r="A1819" t="str">
            <v>460104</v>
          </cell>
          <cell r="B1819" t="str">
            <v>Tubo de PVC rigido, DE= 40mm - (1.1/4") - inclusive conexoes</v>
          </cell>
          <cell r="C1819" t="str">
            <v>m</v>
          </cell>
          <cell r="D1819" t="str">
            <v>3.16</v>
          </cell>
          <cell r="E1819" t="str">
            <v>6.81</v>
          </cell>
          <cell r="F1819" t="str">
            <v>9.97</v>
          </cell>
        </row>
        <row r="1820">
          <cell r="A1820" t="str">
            <v>460105</v>
          </cell>
          <cell r="B1820" t="str">
            <v>Tubo de PVC rigido, DE= 50mm - (1.1/2") - inclusive conexoes</v>
          </cell>
          <cell r="C1820" t="str">
            <v>m</v>
          </cell>
          <cell r="D1820" t="str">
            <v>4.11</v>
          </cell>
          <cell r="E1820" t="str">
            <v>7.81</v>
          </cell>
          <cell r="F1820" t="str">
            <v>11.92</v>
          </cell>
        </row>
        <row r="1821">
          <cell r="A1821" t="str">
            <v>460106</v>
          </cell>
          <cell r="B1821" t="str">
            <v>Tubo de PVC rigido, DE= 60mm - (2") - inclusive conexoes</v>
          </cell>
          <cell r="C1821" t="str">
            <v>m</v>
          </cell>
          <cell r="D1821" t="str">
            <v>6.19</v>
          </cell>
          <cell r="E1821" t="str">
            <v>8.51</v>
          </cell>
          <cell r="F1821" t="str">
            <v>14.70</v>
          </cell>
        </row>
        <row r="1822">
          <cell r="A1822" t="str">
            <v>460107</v>
          </cell>
          <cell r="B1822" t="str">
            <v>Tubo de PVC rigido, DE= 75mm - (2.1/2") - inclusive conexoes</v>
          </cell>
          <cell r="C1822" t="str">
            <v>m</v>
          </cell>
          <cell r="D1822" t="str">
            <v>9.51</v>
          </cell>
          <cell r="E1822" t="str">
            <v>9.51</v>
          </cell>
          <cell r="F1822" t="str">
            <v>19.02</v>
          </cell>
        </row>
        <row r="1823">
          <cell r="A1823" t="str">
            <v>460108</v>
          </cell>
          <cell r="B1823" t="str">
            <v>Tubo de PVC rigido, DE= 85mm - (3") - inclusive conexoes</v>
          </cell>
          <cell r="C1823" t="str">
            <v>m</v>
          </cell>
          <cell r="D1823" t="str">
            <v>10.65</v>
          </cell>
          <cell r="E1823" t="str">
            <v>10.90</v>
          </cell>
          <cell r="F1823" t="str">
            <v>21.55</v>
          </cell>
        </row>
        <row r="1824">
          <cell r="A1824" t="str">
            <v>460109</v>
          </cell>
          <cell r="B1824" t="str">
            <v>Tubo de PVC rigido, DE= 110mm - (4") - inclusive conexoes</v>
          </cell>
          <cell r="C1824" t="str">
            <v>m</v>
          </cell>
          <cell r="D1824" t="str">
            <v>16.71</v>
          </cell>
          <cell r="E1824" t="str">
            <v>12.24</v>
          </cell>
          <cell r="F1824" t="str">
            <v>28.95</v>
          </cell>
        </row>
        <row r="1825">
          <cell r="A1825" t="str">
            <v>460200</v>
          </cell>
          <cell r="B1825" t="str">
            <v>Tubulacao c/conexoes em  PVC rigido branco - esgoto domiciliar</v>
          </cell>
        </row>
        <row r="1826">
          <cell r="A1826" t="str">
            <v>460201</v>
          </cell>
          <cell r="B1826" t="str">
            <v>Tubo de PVC rigido, pontas lisas, DE= 40mm - inclusive conexoes</v>
          </cell>
          <cell r="C1826" t="str">
            <v>m</v>
          </cell>
          <cell r="D1826" t="str">
            <v>1.61</v>
          </cell>
          <cell r="E1826" t="str">
            <v>5.42</v>
          </cell>
          <cell r="F1826" t="str">
            <v>7.03</v>
          </cell>
        </row>
        <row r="1827">
          <cell r="A1827" t="str">
            <v>460205</v>
          </cell>
          <cell r="B1827" t="str">
            <v>Tubo de PVC rigido, PxB c/anel de borracha, DE= 50mm - inclusive conexoes</v>
          </cell>
          <cell r="C1827" t="str">
            <v>m</v>
          </cell>
          <cell r="D1827" t="str">
            <v>2.75</v>
          </cell>
          <cell r="E1827" t="str">
            <v>5.42</v>
          </cell>
          <cell r="F1827" t="str">
            <v>8.17</v>
          </cell>
        </row>
        <row r="1828">
          <cell r="A1828" t="str">
            <v>460206</v>
          </cell>
          <cell r="B1828" t="str">
            <v>Tubo de PVC rigido, PxB c/anel de borracha, DE= 75mm - inclusive conexoes</v>
          </cell>
          <cell r="C1828" t="str">
            <v>m</v>
          </cell>
          <cell r="D1828" t="str">
            <v>3.36</v>
          </cell>
          <cell r="E1828" t="str">
            <v>6.11</v>
          </cell>
          <cell r="F1828" t="str">
            <v>9.47</v>
          </cell>
        </row>
        <row r="1829">
          <cell r="A1829" t="str">
            <v>460207</v>
          </cell>
          <cell r="B1829" t="str">
            <v>Tubo de PVC rigido, PxB c/anel de borracha, DE= 100mm - inclusive conexoes</v>
          </cell>
          <cell r="C1829" t="str">
            <v>m</v>
          </cell>
          <cell r="D1829" t="str">
            <v>4.07</v>
          </cell>
          <cell r="E1829" t="str">
            <v>6.81</v>
          </cell>
          <cell r="F1829" t="str">
            <v>10.88</v>
          </cell>
        </row>
        <row r="1830">
          <cell r="A1830" t="str">
            <v>460300</v>
          </cell>
          <cell r="B1830" t="str">
            <v>Tubulacao eom conexoes em  PVC rigido branco SeRIE R - agua pluvial e esgoto domiciliar</v>
          </cell>
        </row>
        <row r="1831">
          <cell r="A1831" t="str">
            <v>460301</v>
          </cell>
          <cell r="B1831" t="str">
            <v>Tubo de PVC rigido SeRIE R, ponta lisas, DN= 75mm - inclusive conexoes</v>
          </cell>
          <cell r="C1831" t="str">
            <v>m</v>
          </cell>
          <cell r="D1831" t="str">
            <v>3.94</v>
          </cell>
          <cell r="E1831" t="str">
            <v>6.11</v>
          </cell>
          <cell r="F1831" t="str">
            <v>10.05</v>
          </cell>
        </row>
        <row r="1832">
          <cell r="A1832" t="str">
            <v>460302</v>
          </cell>
          <cell r="B1832" t="str">
            <v>Tubo de PVC rigido SeRIE R, ponta lisas, DN= 100mm - inclusive conexoes</v>
          </cell>
          <cell r="C1832" t="str">
            <v>m</v>
          </cell>
          <cell r="D1832" t="str">
            <v>6.25</v>
          </cell>
          <cell r="E1832" t="str">
            <v>6.81</v>
          </cell>
          <cell r="F1832" t="str">
            <v>13.06</v>
          </cell>
        </row>
        <row r="1833">
          <cell r="A1833" t="str">
            <v>460303</v>
          </cell>
          <cell r="B1833" t="str">
            <v>Tubo de PVC rigido SeRIE R, ponta lisas, DN= 150mm - inclusive conexoes</v>
          </cell>
          <cell r="C1833" t="str">
            <v>m</v>
          </cell>
          <cell r="D1833" t="str">
            <v>12.11</v>
          </cell>
          <cell r="E1833" t="str">
            <v>8.16</v>
          </cell>
          <cell r="F1833" t="str">
            <v>20.27</v>
          </cell>
        </row>
        <row r="1834">
          <cell r="A1834" t="str">
            <v>460304</v>
          </cell>
          <cell r="B1834" t="str">
            <v>Tubo de PVC rigido, PxB c/anel de borracha, DE= 75mm - inclusive conexoes</v>
          </cell>
          <cell r="C1834" t="str">
            <v>m</v>
          </cell>
          <cell r="D1834" t="str">
            <v>4.32</v>
          </cell>
          <cell r="E1834" t="str">
            <v>6.11</v>
          </cell>
          <cell r="F1834" t="str">
            <v>10.43</v>
          </cell>
        </row>
        <row r="1835">
          <cell r="A1835" t="str">
            <v>460305</v>
          </cell>
          <cell r="B1835" t="str">
            <v>Tubo de PVC rigido, PxB c/anel de borracha, DE= 100mm - inclusive conexoes</v>
          </cell>
          <cell r="C1835" t="str">
            <v>m</v>
          </cell>
          <cell r="D1835" t="str">
            <v>6.80</v>
          </cell>
          <cell r="E1835" t="str">
            <v>6.81</v>
          </cell>
          <cell r="F1835" t="str">
            <v>13.61</v>
          </cell>
        </row>
        <row r="1836">
          <cell r="A1836" t="str">
            <v>460306</v>
          </cell>
          <cell r="B1836" t="str">
            <v>Tubo de PVC rigido, PxB c/anel de borracha, DE= 150mm - inclusive cone</v>
          </cell>
          <cell r="C1836" t="str">
            <v>m</v>
          </cell>
          <cell r="D1836" t="str">
            <v>14.45</v>
          </cell>
          <cell r="E1836" t="str">
            <v>8.16</v>
          </cell>
          <cell r="F1836" t="str">
            <v>22.61</v>
          </cell>
        </row>
        <row r="1837">
          <cell r="A1837" t="str">
            <v>460400</v>
          </cell>
          <cell r="B1837" t="str">
            <v>Tubulacao c/conexoes em  PVC rigido com junta elastica - aducao e distribuicao de agua</v>
          </cell>
        </row>
        <row r="1838">
          <cell r="A1838" t="str">
            <v>460401</v>
          </cell>
          <cell r="B1838" t="str">
            <v>Tubo de PVC rigido, tipo  PBA, DN= 50mm,  (DE= 60mm)  - inclusive conexoes</v>
          </cell>
          <cell r="C1838" t="str">
            <v>m</v>
          </cell>
          <cell r="D1838" t="str">
            <v>6.57</v>
          </cell>
          <cell r="E1838" t="str">
            <v>6.11</v>
          </cell>
          <cell r="F1838" t="str">
            <v>12.68</v>
          </cell>
        </row>
        <row r="1839">
          <cell r="A1839" t="str">
            <v>460402</v>
          </cell>
          <cell r="B1839" t="str">
            <v>Tubo de PVC rigido, tipo  PBA, DN= 75mm,  (DE= 85mm)  - inclusive conexoes</v>
          </cell>
          <cell r="C1839" t="str">
            <v>m</v>
          </cell>
          <cell r="D1839" t="str">
            <v>12.60</v>
          </cell>
          <cell r="E1839" t="str">
            <v>6.11</v>
          </cell>
          <cell r="F1839" t="str">
            <v>18.71</v>
          </cell>
        </row>
        <row r="1840">
          <cell r="A1840" t="str">
            <v>460403</v>
          </cell>
          <cell r="B1840" t="str">
            <v>Tubo de PVC rigido, tipo  PBA, DN= 100mm,  (DE= 110mm)  - inclusive conexoes</v>
          </cell>
          <cell r="C1840" t="str">
            <v>m</v>
          </cell>
          <cell r="D1840" t="str">
            <v>20.86</v>
          </cell>
          <cell r="E1840" t="str">
            <v>6.81</v>
          </cell>
          <cell r="F1840" t="str">
            <v>27.67</v>
          </cell>
        </row>
        <row r="1841">
          <cell r="A1841" t="str">
            <v>460500</v>
          </cell>
          <cell r="B1841" t="str">
            <v>Tubulacao com conexoes em  PVC rigido com junta elastica - rede de esgoto sanitário</v>
          </cell>
        </row>
        <row r="1842">
          <cell r="A1842" t="str">
            <v>460501</v>
          </cell>
          <cell r="B1842" t="str">
            <v>Tubo PVC rigido, junta elastica, tipo Vinilfort, DN= 75 mm - inclusive conexoes</v>
          </cell>
          <cell r="C1842" t="str">
            <v>m</v>
          </cell>
          <cell r="D1842" t="str">
            <v>5.84</v>
          </cell>
          <cell r="E1842" t="str">
            <v>6.11</v>
          </cell>
          <cell r="F1842" t="str">
            <v>11.95</v>
          </cell>
        </row>
        <row r="1843">
          <cell r="A1843" t="str">
            <v>460502</v>
          </cell>
          <cell r="B1843" t="str">
            <v>Tubo PVC rigido, junta elastica, tipo Vinilfort, DN= 100 mm - inclusive conexoes</v>
          </cell>
          <cell r="C1843" t="str">
            <v>m</v>
          </cell>
          <cell r="D1843" t="str">
            <v>9.74</v>
          </cell>
          <cell r="E1843" t="str">
            <v>6.81</v>
          </cell>
          <cell r="F1843" t="str">
            <v>16.55</v>
          </cell>
        </row>
        <row r="1844">
          <cell r="A1844" t="str">
            <v>460504</v>
          </cell>
          <cell r="B1844" t="str">
            <v>Tubo PVC rigido, junta elastica, tipo Vinilfort, DN= 150 mm - inclusive conexões</v>
          </cell>
          <cell r="C1844" t="str">
            <v>m</v>
          </cell>
          <cell r="D1844" t="str">
            <v>17.02</v>
          </cell>
          <cell r="E1844" t="str">
            <v>7.92</v>
          </cell>
          <cell r="F1844" t="str">
            <v>24.94</v>
          </cell>
        </row>
        <row r="1845">
          <cell r="A1845" t="str">
            <v>460505</v>
          </cell>
          <cell r="B1845" t="str">
            <v>Tubo PVC rigido, junta elastica, tipo Vinilfort, DN= 200 mm - inclusive conexões</v>
          </cell>
          <cell r="C1845" t="str">
            <v>m</v>
          </cell>
          <cell r="D1845" t="str">
            <v>27.44</v>
          </cell>
          <cell r="E1845" t="str">
            <v>9.24</v>
          </cell>
          <cell r="F1845" t="str">
            <v>36.68</v>
          </cell>
        </row>
        <row r="1846">
          <cell r="A1846" t="str">
            <v>460506</v>
          </cell>
          <cell r="B1846" t="str">
            <v>Tubo PVC rigido, junta elastica, tipo Vinilfort, DN= 250 mm - inclusive conexões</v>
          </cell>
          <cell r="C1846" t="str">
            <v>m</v>
          </cell>
          <cell r="D1846" t="str">
            <v>45.34</v>
          </cell>
          <cell r="E1846" t="str">
            <v>10.57</v>
          </cell>
          <cell r="F1846" t="str">
            <v>55.91</v>
          </cell>
        </row>
        <row r="1847">
          <cell r="A1847" t="str">
            <v>460507</v>
          </cell>
          <cell r="B1847" t="str">
            <v>Tubo PVC rigido, junta elastica, tipo Vinilfort, DN= 300 mm - inclusive conexões</v>
          </cell>
          <cell r="C1847" t="str">
            <v>m</v>
          </cell>
          <cell r="D1847" t="str">
            <v>71.34</v>
          </cell>
          <cell r="E1847" t="str">
            <v>11.89</v>
          </cell>
          <cell r="F1847" t="str">
            <v>83.23</v>
          </cell>
        </row>
        <row r="1848">
          <cell r="A1848" t="str">
            <v>460600</v>
          </cell>
          <cell r="B1848" t="str">
            <v>Tubulacao com conexoes em  PVC rigido furado - drenagem</v>
          </cell>
        </row>
        <row r="1849">
          <cell r="A1849" t="str">
            <v>460601</v>
          </cell>
          <cell r="B1849" t="str">
            <v>Tubo de PVC rigido corrugado, perfurado DE= 50mm - inclusive conexoes</v>
          </cell>
          <cell r="C1849" t="str">
            <v>m</v>
          </cell>
          <cell r="D1849" t="str">
            <v>3.51</v>
          </cell>
          <cell r="E1849" t="str">
            <v>5.42</v>
          </cell>
          <cell r="F1849" t="str">
            <v>8.93</v>
          </cell>
        </row>
        <row r="1850">
          <cell r="A1850" t="str">
            <v>460602</v>
          </cell>
          <cell r="B1850" t="str">
            <v>Tubo de PVC rigido corrugado, perfurado DE= 75mm - inclusive conexoes</v>
          </cell>
          <cell r="C1850" t="str">
            <v>m</v>
          </cell>
          <cell r="D1850" t="str">
            <v>3.44</v>
          </cell>
          <cell r="E1850" t="str">
            <v>6.11</v>
          </cell>
          <cell r="F1850" t="str">
            <v>9.55</v>
          </cell>
        </row>
        <row r="1851">
          <cell r="A1851" t="str">
            <v>460603</v>
          </cell>
          <cell r="B1851" t="str">
            <v>Tubo de PVC rigido corrugado, perfurado DE= 100mm - inclusive conexoes</v>
          </cell>
          <cell r="C1851" t="str">
            <v>m</v>
          </cell>
          <cell r="D1851" t="str">
            <v>7.28</v>
          </cell>
          <cell r="E1851" t="str">
            <v>6.81</v>
          </cell>
          <cell r="F1851" t="str">
            <v>14.09</v>
          </cell>
        </row>
        <row r="1852">
          <cell r="A1852" t="str">
            <v>460604</v>
          </cell>
          <cell r="B1852" t="str">
            <v>Tubo de PVC rigido corrugado, perfurado DE= 150mm - inclusive conexoes</v>
          </cell>
          <cell r="C1852" t="str">
            <v>m</v>
          </cell>
          <cell r="D1852" t="str">
            <v>11.08</v>
          </cell>
          <cell r="E1852" t="str">
            <v>8.16</v>
          </cell>
          <cell r="F1852" t="str">
            <v>19.24</v>
          </cell>
        </row>
        <row r="1853">
          <cell r="A1853" t="str">
            <v>460700</v>
          </cell>
          <cell r="B1853" t="str">
            <v>Tubulacao com conexoes em  ferro galvanizado</v>
          </cell>
        </row>
        <row r="1854">
          <cell r="A1854" t="str">
            <v>460701</v>
          </cell>
          <cell r="B1854" t="str">
            <v>Tubo de ferro galvanizado DN= 1/2" - inclusive conexoes</v>
          </cell>
          <cell r="C1854" t="str">
            <v>m</v>
          </cell>
          <cell r="D1854" t="str">
            <v>3.08</v>
          </cell>
          <cell r="E1854" t="str">
            <v>6.81</v>
          </cell>
          <cell r="F1854" t="str">
            <v>9.89</v>
          </cell>
        </row>
        <row r="1855">
          <cell r="A1855" t="str">
            <v>460702</v>
          </cell>
          <cell r="B1855" t="str">
            <v>Tubo de ferro galvanizado DN= 3/4" - inclusive conexoes</v>
          </cell>
          <cell r="C1855" t="str">
            <v>m</v>
          </cell>
          <cell r="D1855" t="str">
            <v>3.92</v>
          </cell>
          <cell r="E1855" t="str">
            <v>7.48</v>
          </cell>
          <cell r="F1855" t="str">
            <v>11.40</v>
          </cell>
        </row>
        <row r="1856">
          <cell r="A1856" t="str">
            <v>460703</v>
          </cell>
          <cell r="B1856" t="str">
            <v>Tubo de ferro galvanizado DN= 1" - inclusive conexoes</v>
          </cell>
          <cell r="C1856" t="str">
            <v>m</v>
          </cell>
          <cell r="D1856" t="str">
            <v>5.43</v>
          </cell>
          <cell r="E1856" t="str">
            <v>8.85</v>
          </cell>
          <cell r="F1856" t="str">
            <v>14.28</v>
          </cell>
        </row>
        <row r="1857">
          <cell r="A1857" t="str">
            <v>460704</v>
          </cell>
          <cell r="B1857" t="str">
            <v>Tubo de ferro galvanizado DN= 1.1/4" - inclusive conexoes</v>
          </cell>
          <cell r="C1857" t="str">
            <v>m</v>
          </cell>
          <cell r="D1857" t="str">
            <v>6.45</v>
          </cell>
          <cell r="E1857" t="str">
            <v>9.51</v>
          </cell>
          <cell r="F1857" t="str">
            <v>15.96</v>
          </cell>
        </row>
        <row r="1858">
          <cell r="A1858" t="str">
            <v>460705</v>
          </cell>
          <cell r="B1858" t="str">
            <v>Tubo de ferro galvanizado DN= 1.1/2" - inclusive conexoes</v>
          </cell>
          <cell r="C1858" t="str">
            <v>m</v>
          </cell>
          <cell r="D1858" t="str">
            <v>7.47</v>
          </cell>
          <cell r="E1858" t="str">
            <v>10.90</v>
          </cell>
          <cell r="F1858" t="str">
            <v>18.37</v>
          </cell>
        </row>
        <row r="1859">
          <cell r="A1859" t="str">
            <v>460706</v>
          </cell>
          <cell r="B1859" t="str">
            <v>Tubo de ferro galvanizado DN= 2" - inclusive conexoes</v>
          </cell>
          <cell r="C1859" t="str">
            <v>m</v>
          </cell>
          <cell r="D1859" t="str">
            <v>9.71</v>
          </cell>
          <cell r="E1859" t="str">
            <v>11.91</v>
          </cell>
          <cell r="F1859" t="str">
            <v>21.62</v>
          </cell>
        </row>
        <row r="1860">
          <cell r="A1860" t="str">
            <v>460707</v>
          </cell>
          <cell r="B1860" t="str">
            <v>Tubo de ferro galvanizado DN= 2.1/2" - inclusive conexoes</v>
          </cell>
          <cell r="C1860" t="str">
            <v>m</v>
          </cell>
          <cell r="D1860" t="str">
            <v>13.33</v>
          </cell>
          <cell r="E1860" t="str">
            <v>13.63</v>
          </cell>
          <cell r="F1860" t="str">
            <v>26.96</v>
          </cell>
        </row>
        <row r="1861">
          <cell r="A1861" t="str">
            <v>460708</v>
          </cell>
          <cell r="B1861" t="str">
            <v>Tubo de ferro galvanizado DN= 3" - inclusive conexoes</v>
          </cell>
          <cell r="C1861" t="str">
            <v>m</v>
          </cell>
          <cell r="D1861" t="str">
            <v>15.56</v>
          </cell>
          <cell r="E1861" t="str">
            <v>15.33</v>
          </cell>
          <cell r="F1861" t="str">
            <v>30.89</v>
          </cell>
        </row>
        <row r="1862">
          <cell r="A1862" t="str">
            <v>460709</v>
          </cell>
          <cell r="B1862" t="str">
            <v>Tubo de ferro galvanizado DN= 4" - inclusive conexoes</v>
          </cell>
          <cell r="C1862" t="str">
            <v>m</v>
          </cell>
          <cell r="D1862" t="str">
            <v>21.90</v>
          </cell>
          <cell r="E1862" t="str">
            <v>17.03</v>
          </cell>
          <cell r="F1862" t="str">
            <v>38.93</v>
          </cell>
        </row>
        <row r="1863">
          <cell r="A1863" t="str">
            <v>460710</v>
          </cell>
          <cell r="B1863" t="str">
            <v>Tubo de ferro galvanizado DN= 6" - inclusive conexoes</v>
          </cell>
          <cell r="C1863" t="str">
            <v>m</v>
          </cell>
          <cell r="D1863" t="str">
            <v>64.57</v>
          </cell>
          <cell r="E1863" t="str">
            <v>18.73</v>
          </cell>
          <cell r="F1863" t="str">
            <v>83.30</v>
          </cell>
        </row>
        <row r="1864">
          <cell r="A1864" t="str">
            <v>460800</v>
          </cell>
          <cell r="B1864" t="str">
            <v>Tubulacao com conexoes em  aco galvanizado classe schedule</v>
          </cell>
        </row>
        <row r="1865">
          <cell r="A1865" t="str">
            <v>460801</v>
          </cell>
          <cell r="B1865" t="str">
            <v>Tubo aco galvanizado s/costura Schedule 40,  DE= 3/4" - inclusive conexões</v>
          </cell>
          <cell r="C1865" t="str">
            <v>m</v>
          </cell>
          <cell r="D1865" t="str">
            <v>6.67</v>
          </cell>
          <cell r="E1865" t="str">
            <v>7.48</v>
          </cell>
          <cell r="F1865" t="str">
            <v>14.15</v>
          </cell>
        </row>
        <row r="1866">
          <cell r="A1866" t="str">
            <v>460802</v>
          </cell>
          <cell r="B1866" t="str">
            <v>Tubo aco galvanizado s/costura Schedule 40,  DE= 1" - inclusive conexoes</v>
          </cell>
          <cell r="C1866" t="str">
            <v>m</v>
          </cell>
          <cell r="D1866" t="str">
            <v>6.92</v>
          </cell>
          <cell r="E1866" t="str">
            <v>8.85</v>
          </cell>
          <cell r="F1866" t="str">
            <v>15.77</v>
          </cell>
        </row>
        <row r="1867">
          <cell r="A1867" t="str">
            <v>460803</v>
          </cell>
          <cell r="B1867" t="str">
            <v>Tubo aco galvanizado s/costura Schedule 40,  DE= 1.1/4" - inclusive conexões</v>
          </cell>
          <cell r="C1867" t="str">
            <v>m</v>
          </cell>
          <cell r="D1867" t="str">
            <v>8.50</v>
          </cell>
          <cell r="E1867" t="str">
            <v>9.51</v>
          </cell>
          <cell r="F1867" t="str">
            <v>18.01</v>
          </cell>
        </row>
        <row r="1868">
          <cell r="A1868" t="str">
            <v>460804</v>
          </cell>
          <cell r="B1868" t="str">
            <v>Tubo aco galvanizado s/costura Schedule 40,  DE= 1.1/2" - inclusive conexões</v>
          </cell>
          <cell r="C1868" t="str">
            <v>m</v>
          </cell>
          <cell r="D1868" t="str">
            <v>24.21</v>
          </cell>
          <cell r="E1868" t="str">
            <v>10.90</v>
          </cell>
          <cell r="F1868" t="str">
            <v>35.11</v>
          </cell>
        </row>
        <row r="1869">
          <cell r="A1869" t="str">
            <v>460900</v>
          </cell>
          <cell r="B1869" t="str">
            <v>Tubulacao com conexoes em  ferro fundido - esgoto secundario</v>
          </cell>
        </row>
        <row r="1870">
          <cell r="A1870" t="str">
            <v>460901</v>
          </cell>
          <cell r="B1870" t="str">
            <v>Tubo de ferro fundido, DN= 50mm - inclusive conexoes</v>
          </cell>
          <cell r="C1870" t="str">
            <v>m</v>
          </cell>
          <cell r="D1870" t="str">
            <v>11.85</v>
          </cell>
          <cell r="E1870" t="str">
            <v>5.42</v>
          </cell>
          <cell r="F1870" t="str">
            <v>17.27</v>
          </cell>
        </row>
        <row r="1871">
          <cell r="A1871" t="str">
            <v>460902</v>
          </cell>
          <cell r="B1871" t="str">
            <v>Tubo de ferro fundido, DN= 75mm - inclusive conexoes</v>
          </cell>
          <cell r="C1871" t="str">
            <v>m</v>
          </cell>
          <cell r="D1871" t="str">
            <v>22.70</v>
          </cell>
          <cell r="E1871" t="str">
            <v>6.11</v>
          </cell>
          <cell r="F1871" t="str">
            <v>28.81</v>
          </cell>
        </row>
        <row r="1872">
          <cell r="A1872" t="str">
            <v>460903</v>
          </cell>
          <cell r="B1872" t="str">
            <v>Tubo de ferro fundido, DN= 100mm - inclusive conexoes</v>
          </cell>
          <cell r="C1872" t="str">
            <v>m</v>
          </cell>
          <cell r="D1872" t="str">
            <v>27.12</v>
          </cell>
          <cell r="E1872" t="str">
            <v>7.48</v>
          </cell>
          <cell r="F1872" t="str">
            <v>34.60</v>
          </cell>
        </row>
        <row r="1873">
          <cell r="A1873" t="str">
            <v>460904</v>
          </cell>
          <cell r="B1873" t="str">
            <v>Tubo de ferro fundido, DN= 150mm - inclusive conexoes</v>
          </cell>
          <cell r="C1873" t="str">
            <v>m</v>
          </cell>
          <cell r="D1873" t="str">
            <v>49.98</v>
          </cell>
          <cell r="E1873" t="str">
            <v>8.85</v>
          </cell>
          <cell r="F1873" t="str">
            <v>58.83</v>
          </cell>
        </row>
        <row r="1874">
          <cell r="A1874" t="str">
            <v>461000</v>
          </cell>
          <cell r="B1874" t="str">
            <v>Tubulacao c/conexoes em  cobre classe A - agua quente, gas, vapor</v>
          </cell>
        </row>
        <row r="1875">
          <cell r="A1875" t="str">
            <v>461001</v>
          </cell>
          <cell r="B1875" t="str">
            <v>Tubo de cobre classe A, DN= 15mm (1/2") - inclusive conexoes</v>
          </cell>
          <cell r="C1875" t="str">
            <v>m</v>
          </cell>
          <cell r="D1875" t="str">
            <v>3.90</v>
          </cell>
          <cell r="E1875" t="str">
            <v>7.48</v>
          </cell>
          <cell r="F1875" t="str">
            <v>11.38</v>
          </cell>
        </row>
        <row r="1876">
          <cell r="A1876" t="str">
            <v>461002</v>
          </cell>
          <cell r="B1876" t="str">
            <v>Tubo de cobre classe A, DN= 22mm (3/4") - inclusive conexoes</v>
          </cell>
          <cell r="C1876" t="str">
            <v>m</v>
          </cell>
          <cell r="D1876" t="str">
            <v>6.44</v>
          </cell>
          <cell r="E1876" t="str">
            <v>8.16</v>
          </cell>
          <cell r="F1876" t="str">
            <v>14.60</v>
          </cell>
        </row>
        <row r="1877">
          <cell r="A1877" t="str">
            <v>461003</v>
          </cell>
          <cell r="B1877" t="str">
            <v>Tubo de cobre classe A, DN= 28mm (1") - inclusive conexoes</v>
          </cell>
          <cell r="C1877" t="str">
            <v>m</v>
          </cell>
          <cell r="D1877" t="str">
            <v>7.39</v>
          </cell>
          <cell r="E1877" t="str">
            <v>9.51</v>
          </cell>
          <cell r="F1877" t="str">
            <v>16.90</v>
          </cell>
        </row>
        <row r="1878">
          <cell r="A1878" t="str">
            <v>461004</v>
          </cell>
          <cell r="B1878" t="str">
            <v>Tubo de cobre classe A, DN= 35mm (1.1/4") - inclusive conexoes</v>
          </cell>
          <cell r="C1878" t="str">
            <v>m</v>
          </cell>
          <cell r="D1878" t="str">
            <v>16.59</v>
          </cell>
          <cell r="E1878" t="str">
            <v>10.90</v>
          </cell>
          <cell r="F1878" t="str">
            <v>27.49</v>
          </cell>
        </row>
        <row r="1879">
          <cell r="A1879" t="str">
            <v>461005</v>
          </cell>
          <cell r="B1879" t="str">
            <v>Tubo de cobre classe A, DN= 42mm (1.1/2") - inclusive conexoes</v>
          </cell>
          <cell r="C1879" t="str">
            <v>m</v>
          </cell>
          <cell r="D1879" t="str">
            <v>18.97</v>
          </cell>
          <cell r="E1879" t="str">
            <v>12.24</v>
          </cell>
          <cell r="F1879" t="str">
            <v>31.21</v>
          </cell>
        </row>
        <row r="1880">
          <cell r="A1880" t="str">
            <v>461006</v>
          </cell>
          <cell r="B1880" t="str">
            <v>Tubo de cobre classe A, DN= 54mm (2") - inclusive conexoes</v>
          </cell>
          <cell r="C1880" t="str">
            <v>m</v>
          </cell>
          <cell r="D1880" t="str">
            <v>26.91</v>
          </cell>
          <cell r="E1880" t="str">
            <v>13.63</v>
          </cell>
          <cell r="F1880" t="str">
            <v>40.54</v>
          </cell>
        </row>
        <row r="1881">
          <cell r="A1881" t="str">
            <v>461007</v>
          </cell>
          <cell r="B1881" t="str">
            <v>Tubo de cobre classe A, DN= 66mm (2.1/2") - inclusive conexoes</v>
          </cell>
          <cell r="C1881" t="str">
            <v>m</v>
          </cell>
          <cell r="D1881" t="str">
            <v>36.64</v>
          </cell>
          <cell r="E1881" t="str">
            <v>14.98</v>
          </cell>
          <cell r="F1881" t="str">
            <v>51.62</v>
          </cell>
        </row>
        <row r="1882">
          <cell r="A1882" t="str">
            <v>461008</v>
          </cell>
          <cell r="B1882" t="str">
            <v>Tubo de cobre classe A, DN= 79mm (2") - inclusive conexoes</v>
          </cell>
          <cell r="C1882" t="str">
            <v>m</v>
          </cell>
          <cell r="D1882" t="str">
            <v>50.10</v>
          </cell>
          <cell r="E1882" t="str">
            <v>17.03</v>
          </cell>
          <cell r="F1882" t="str">
            <v>67.13</v>
          </cell>
        </row>
        <row r="1883">
          <cell r="A1883" t="str">
            <v>461009</v>
          </cell>
          <cell r="B1883" t="str">
            <v>Tubo de cobre classe A, DN= 104mm (4") - inclusive conexoes</v>
          </cell>
          <cell r="C1883" t="str">
            <v>m</v>
          </cell>
          <cell r="D1883" t="str">
            <v>71.45</v>
          </cell>
          <cell r="E1883" t="str">
            <v>19.06</v>
          </cell>
          <cell r="F1883" t="str">
            <v>90.51</v>
          </cell>
        </row>
        <row r="1884">
          <cell r="A1884" t="str">
            <v>461100</v>
          </cell>
          <cell r="B1884" t="str">
            <v>Tubulacao com conexoes em  ceramica vidrada classe B - rede de esgoto sanitário</v>
          </cell>
        </row>
        <row r="1885">
          <cell r="A1885" t="str">
            <v>461101</v>
          </cell>
          <cell r="B1885" t="str">
            <v>Tubo de ceramica vidrada classe B, D= 100mm (4") - inclusive conexoes</v>
          </cell>
          <cell r="C1885" t="str">
            <v>m</v>
          </cell>
          <cell r="D1885" t="str">
            <v>7.03</v>
          </cell>
          <cell r="E1885" t="str">
            <v>7.10</v>
          </cell>
          <cell r="F1885" t="str">
            <v>14.13</v>
          </cell>
        </row>
        <row r="1886">
          <cell r="A1886" t="str">
            <v>461102</v>
          </cell>
          <cell r="B1886" t="str">
            <v>Tubo de ceramica vidrada classe B, D= 150mm (6") - inclusive conexoes</v>
          </cell>
          <cell r="C1886" t="str">
            <v>m</v>
          </cell>
          <cell r="D1886" t="str">
            <v>9.94</v>
          </cell>
          <cell r="E1886" t="str">
            <v>8.43</v>
          </cell>
          <cell r="F1886" t="str">
            <v>18.37</v>
          </cell>
        </row>
        <row r="1887">
          <cell r="A1887" t="str">
            <v>461103</v>
          </cell>
          <cell r="B1887" t="str">
            <v>Tubo de ceramica vidrada classe B, D= 200mm (8") - inclusive conexoes</v>
          </cell>
          <cell r="C1887" t="str">
            <v>m</v>
          </cell>
          <cell r="D1887" t="str">
            <v>19.14</v>
          </cell>
          <cell r="E1887" t="str">
            <v>9.75</v>
          </cell>
          <cell r="F1887" t="str">
            <v>28.89</v>
          </cell>
        </row>
        <row r="1888">
          <cell r="A1888" t="str">
            <v>461104</v>
          </cell>
          <cell r="B1888" t="str">
            <v>Tubo de ceramica vidrada classe B, D= 250mm (10") - inclusive conexoes</v>
          </cell>
          <cell r="C1888" t="str">
            <v>m</v>
          </cell>
          <cell r="D1888" t="str">
            <v>31.19</v>
          </cell>
          <cell r="E1888" t="str">
            <v>11.07</v>
          </cell>
          <cell r="F1888" t="str">
            <v>42.26</v>
          </cell>
        </row>
        <row r="1889">
          <cell r="A1889" t="str">
            <v>461200</v>
          </cell>
          <cell r="B1889" t="str">
            <v>Tubulacao em  concreto - aguas pluviais</v>
          </cell>
        </row>
        <row r="1890">
          <cell r="A1890" t="str">
            <v>461201</v>
          </cell>
          <cell r="B1890" t="str">
            <v>Tubo de concreto (C-1) - DN= 300mm</v>
          </cell>
          <cell r="C1890" t="str">
            <v>m</v>
          </cell>
          <cell r="D1890" t="str">
            <v>7.58</v>
          </cell>
          <cell r="E1890" t="str">
            <v>4.56</v>
          </cell>
          <cell r="F1890" t="str">
            <v>12.14</v>
          </cell>
        </row>
        <row r="1891">
          <cell r="A1891" t="str">
            <v>461202</v>
          </cell>
          <cell r="B1891" t="str">
            <v>Tubo de concreto (C-1) - DN= 400mm</v>
          </cell>
          <cell r="C1891" t="str">
            <v>m</v>
          </cell>
          <cell r="D1891" t="str">
            <v>13.31</v>
          </cell>
          <cell r="E1891" t="str">
            <v>5.82</v>
          </cell>
          <cell r="F1891" t="str">
            <v>19.13</v>
          </cell>
        </row>
        <row r="1892">
          <cell r="A1892" t="str">
            <v>461203</v>
          </cell>
          <cell r="B1892" t="str">
            <v>Tubo de concreto (C-1) - DN= 500mm</v>
          </cell>
          <cell r="C1892" t="str">
            <v>m</v>
          </cell>
          <cell r="D1892" t="str">
            <v>15.18</v>
          </cell>
          <cell r="E1892" t="str">
            <v>7.65</v>
          </cell>
          <cell r="F1892" t="str">
            <v>22.83</v>
          </cell>
        </row>
        <row r="1893">
          <cell r="A1893" t="str">
            <v>461204</v>
          </cell>
          <cell r="B1893" t="str">
            <v>Tubo de concreto (C-1) - DN= 600mm</v>
          </cell>
          <cell r="C1893" t="str">
            <v>m</v>
          </cell>
          <cell r="D1893" t="str">
            <v>19.09</v>
          </cell>
          <cell r="E1893" t="str">
            <v>9.86</v>
          </cell>
          <cell r="F1893" t="str">
            <v>28.95</v>
          </cell>
        </row>
        <row r="1894">
          <cell r="A1894" t="str">
            <v>461205</v>
          </cell>
          <cell r="B1894" t="str">
            <v>Tubo de concreto (C-2) - DN= 300mm</v>
          </cell>
          <cell r="C1894" t="str">
            <v>m</v>
          </cell>
          <cell r="D1894" t="str">
            <v>10.10</v>
          </cell>
          <cell r="E1894" t="str">
            <v>4.56</v>
          </cell>
          <cell r="F1894" t="str">
            <v>14.66</v>
          </cell>
        </row>
        <row r="1895">
          <cell r="A1895" t="str">
            <v>461206</v>
          </cell>
          <cell r="B1895" t="str">
            <v>Tubo de concreto (C-2) - DN= 400mm</v>
          </cell>
          <cell r="C1895" t="str">
            <v>m</v>
          </cell>
          <cell r="D1895" t="str">
            <v>14.15</v>
          </cell>
          <cell r="E1895" t="str">
            <v>5.82</v>
          </cell>
          <cell r="F1895" t="str">
            <v>19.97</v>
          </cell>
        </row>
        <row r="1896">
          <cell r="A1896" t="str">
            <v>461207</v>
          </cell>
          <cell r="B1896" t="str">
            <v>Tubo de concreto (C-2) - DN= 500mm</v>
          </cell>
          <cell r="C1896" t="str">
            <v>m</v>
          </cell>
          <cell r="D1896" t="str">
            <v>19.29</v>
          </cell>
          <cell r="E1896" t="str">
            <v>7.65</v>
          </cell>
          <cell r="F1896" t="str">
            <v>26.94</v>
          </cell>
        </row>
        <row r="1897">
          <cell r="A1897" t="str">
            <v>461208</v>
          </cell>
          <cell r="B1897" t="str">
            <v>Tubo de concreto (CA-1) - DN= 600mm</v>
          </cell>
          <cell r="C1897" t="str">
            <v>m</v>
          </cell>
          <cell r="D1897" t="str">
            <v>28.39</v>
          </cell>
          <cell r="E1897" t="str">
            <v>9.86</v>
          </cell>
          <cell r="F1897" t="str">
            <v>38.25</v>
          </cell>
        </row>
        <row r="1898">
          <cell r="A1898" t="str">
            <v>461209</v>
          </cell>
          <cell r="B1898" t="str">
            <v>Tubo de concreto (CA-1) - DN= 700mm</v>
          </cell>
          <cell r="C1898" t="str">
            <v>m</v>
          </cell>
          <cell r="D1898" t="str">
            <v>31.38</v>
          </cell>
          <cell r="E1898" t="str">
            <v>11.71</v>
          </cell>
          <cell r="F1898" t="str">
            <v>43.09</v>
          </cell>
        </row>
        <row r="1899">
          <cell r="A1899" t="str">
            <v>461210</v>
          </cell>
          <cell r="B1899" t="str">
            <v>Tubo de concreto (CA-1) - DN= 800mm</v>
          </cell>
          <cell r="C1899" t="str">
            <v>m</v>
          </cell>
          <cell r="D1899" t="str">
            <v>43.04</v>
          </cell>
          <cell r="E1899" t="str">
            <v>14.23</v>
          </cell>
          <cell r="F1899" t="str">
            <v>57.27</v>
          </cell>
        </row>
        <row r="1900">
          <cell r="A1900" t="str">
            <v>461211</v>
          </cell>
          <cell r="B1900" t="str">
            <v>Tubo de concreto (CA-1) - DN= 900mm</v>
          </cell>
          <cell r="C1900" t="str">
            <v>m</v>
          </cell>
          <cell r="D1900" t="str">
            <v>50.76</v>
          </cell>
          <cell r="E1900" t="str">
            <v>17.63</v>
          </cell>
          <cell r="F1900" t="str">
            <v>68.39</v>
          </cell>
        </row>
        <row r="1901">
          <cell r="A1901" t="str">
            <v>461212</v>
          </cell>
          <cell r="B1901" t="str">
            <v>Tubo de concreto (CA-1) - DN= 1000mm</v>
          </cell>
          <cell r="C1901" t="str">
            <v>m</v>
          </cell>
          <cell r="D1901" t="str">
            <v>60.90</v>
          </cell>
          <cell r="E1901" t="str">
            <v>24.51</v>
          </cell>
          <cell r="F1901" t="str">
            <v>85.41</v>
          </cell>
        </row>
        <row r="1902">
          <cell r="A1902" t="str">
            <v>461213</v>
          </cell>
          <cell r="B1902" t="str">
            <v>Tubo de concreto (CA-1) - DN= 1100mm</v>
          </cell>
          <cell r="C1902" t="str">
            <v>m</v>
          </cell>
          <cell r="D1902" t="str">
            <v>62.45</v>
          </cell>
          <cell r="E1902" t="str">
            <v>28.02</v>
          </cell>
          <cell r="F1902" t="str">
            <v>90.47</v>
          </cell>
        </row>
        <row r="1903">
          <cell r="A1903" t="str">
            <v>461214</v>
          </cell>
          <cell r="B1903" t="str">
            <v>Tubo de concreto (CA-1) - DN= 1200mm</v>
          </cell>
          <cell r="C1903" t="str">
            <v>m</v>
          </cell>
          <cell r="D1903" t="str">
            <v>91.21</v>
          </cell>
          <cell r="E1903" t="str">
            <v>34.47</v>
          </cell>
          <cell r="F1903" t="str">
            <v>125.68</v>
          </cell>
        </row>
        <row r="1904">
          <cell r="A1904" t="str">
            <v>461215</v>
          </cell>
          <cell r="B1904" t="str">
            <v>Tubo de concreto (CA-2) -  DN= 600mm</v>
          </cell>
          <cell r="C1904" t="str">
            <v>m</v>
          </cell>
          <cell r="D1904" t="str">
            <v>30.12</v>
          </cell>
          <cell r="E1904" t="str">
            <v>9.86</v>
          </cell>
          <cell r="F1904" t="str">
            <v>39.98</v>
          </cell>
        </row>
        <row r="1905">
          <cell r="A1905" t="str">
            <v>461216</v>
          </cell>
          <cell r="B1905" t="str">
            <v>Tubo de concreto (CA-2) -  DN= 800mm</v>
          </cell>
          <cell r="C1905" t="str">
            <v>m</v>
          </cell>
          <cell r="D1905" t="str">
            <v>45.58</v>
          </cell>
          <cell r="E1905" t="str">
            <v>14.23</v>
          </cell>
          <cell r="F1905" t="str">
            <v>59.81</v>
          </cell>
        </row>
        <row r="1906">
          <cell r="A1906" t="str">
            <v>461217</v>
          </cell>
          <cell r="B1906" t="str">
            <v>Tubo de concreto (CA-2) -  DN= 1000mm</v>
          </cell>
          <cell r="C1906" t="str">
            <v>m</v>
          </cell>
          <cell r="D1906" t="str">
            <v>67.51</v>
          </cell>
          <cell r="E1906" t="str">
            <v>24.51</v>
          </cell>
          <cell r="F1906" t="str">
            <v>92.02</v>
          </cell>
        </row>
        <row r="1907">
          <cell r="A1907" t="str">
            <v>461218</v>
          </cell>
          <cell r="B1907" t="str">
            <v>Tubo de concreto (CA-3) -  DN= 600mm</v>
          </cell>
          <cell r="C1907" t="str">
            <v>m</v>
          </cell>
          <cell r="D1907" t="str">
            <v>38.37</v>
          </cell>
          <cell r="E1907" t="str">
            <v>9.86</v>
          </cell>
          <cell r="F1907" t="str">
            <v>48.23</v>
          </cell>
        </row>
        <row r="1908">
          <cell r="A1908" t="str">
            <v>461219</v>
          </cell>
          <cell r="B1908" t="str">
            <v>Tubo de concreto (CA-3) -  DN= 800mm</v>
          </cell>
          <cell r="C1908" t="str">
            <v>m</v>
          </cell>
          <cell r="D1908" t="str">
            <v>59.05</v>
          </cell>
          <cell r="E1908" t="str">
            <v>14.23</v>
          </cell>
          <cell r="F1908" t="str">
            <v>73.28</v>
          </cell>
        </row>
        <row r="1909">
          <cell r="A1909" t="str">
            <v>461220</v>
          </cell>
          <cell r="B1909" t="str">
            <v>Tubo de concreto (CA-3) -  DN= 1000mm</v>
          </cell>
          <cell r="C1909" t="str">
            <v>m</v>
          </cell>
          <cell r="D1909" t="str">
            <v>79.92</v>
          </cell>
          <cell r="E1909" t="str">
            <v>24.51</v>
          </cell>
          <cell r="F1909" t="str">
            <v>104.43</v>
          </cell>
        </row>
        <row r="1910">
          <cell r="A1910" t="str">
            <v>461221</v>
          </cell>
          <cell r="B1910" t="str">
            <v>Meio tubo de concreto  -  DN= 300mm</v>
          </cell>
          <cell r="C1910" t="str">
            <v>m</v>
          </cell>
          <cell r="D1910" t="str">
            <v>6.86</v>
          </cell>
          <cell r="E1910" t="str">
            <v>4.56</v>
          </cell>
          <cell r="F1910" t="str">
            <v>11.42</v>
          </cell>
        </row>
        <row r="1911">
          <cell r="A1911" t="str">
            <v>461222</v>
          </cell>
          <cell r="B1911" t="str">
            <v>Meio tubo de concreto  -  DN= 400mm</v>
          </cell>
          <cell r="C1911" t="str">
            <v>m</v>
          </cell>
          <cell r="D1911" t="str">
            <v>9.17</v>
          </cell>
          <cell r="E1911" t="str">
            <v>5.82</v>
          </cell>
          <cell r="F1911" t="str">
            <v>14.99</v>
          </cell>
        </row>
        <row r="1912">
          <cell r="A1912" t="str">
            <v>461223</v>
          </cell>
          <cell r="B1912" t="str">
            <v>Meio tubo de concreto  -  DN= 500mm</v>
          </cell>
          <cell r="C1912" t="str">
            <v>m</v>
          </cell>
          <cell r="D1912" t="str">
            <v>12.16</v>
          </cell>
          <cell r="E1912" t="str">
            <v>7.65</v>
          </cell>
          <cell r="F1912" t="str">
            <v>19.81</v>
          </cell>
        </row>
        <row r="1913">
          <cell r="A1913" t="str">
            <v>461224</v>
          </cell>
          <cell r="B1913" t="str">
            <v>Meio tubo de concreto  -  DN= 600mm</v>
          </cell>
          <cell r="C1913" t="str">
            <v>m</v>
          </cell>
          <cell r="D1913" t="str">
            <v>15.21</v>
          </cell>
          <cell r="E1913" t="str">
            <v>9.86</v>
          </cell>
          <cell r="F1913" t="str">
            <v>25.07</v>
          </cell>
        </row>
        <row r="1914">
          <cell r="A1914" t="str">
            <v>470000</v>
          </cell>
          <cell r="B1914" t="str">
            <v>Hidraulica, Registros e valvulas</v>
          </cell>
        </row>
        <row r="1915">
          <cell r="A1915" t="str">
            <v>470100</v>
          </cell>
          <cell r="B1915" t="str">
            <v>Registro de gaveta amarelo ou bruto</v>
          </cell>
        </row>
        <row r="1916">
          <cell r="A1916" t="str">
            <v>470101</v>
          </cell>
          <cell r="B1916" t="str">
            <v>Registro de gaveta amarelo ou bruto, DN= 1/2"</v>
          </cell>
          <cell r="C1916" t="str">
            <v>un</v>
          </cell>
          <cell r="D1916" t="str">
            <v>5.01</v>
          </cell>
          <cell r="E1916" t="str">
            <v>3.04</v>
          </cell>
          <cell r="F1916" t="str">
            <v>8.05</v>
          </cell>
        </row>
        <row r="1917">
          <cell r="A1917" t="str">
            <v>470102</v>
          </cell>
          <cell r="B1917" t="str">
            <v>Registro de gaveta amarelo ou bruto, DN= 3/4"</v>
          </cell>
          <cell r="C1917" t="str">
            <v>un</v>
          </cell>
          <cell r="D1917" t="str">
            <v>7.85</v>
          </cell>
          <cell r="E1917" t="str">
            <v>4.08</v>
          </cell>
          <cell r="F1917" t="str">
            <v>11.93</v>
          </cell>
        </row>
        <row r="1918">
          <cell r="A1918" t="str">
            <v>470103</v>
          </cell>
          <cell r="B1918" t="str">
            <v>Registro de gaveta amarela ou bruto, DN= 1"</v>
          </cell>
          <cell r="C1918" t="str">
            <v>un</v>
          </cell>
          <cell r="D1918" t="str">
            <v>8.56</v>
          </cell>
          <cell r="E1918" t="str">
            <v>5.09</v>
          </cell>
          <cell r="F1918" t="str">
            <v>13.65</v>
          </cell>
        </row>
        <row r="1919">
          <cell r="A1919" t="str">
            <v>470104</v>
          </cell>
          <cell r="B1919" t="str">
            <v>Registro de gaveta amarelo ou bruto, DN= 1.1/4"</v>
          </cell>
          <cell r="C1919" t="str">
            <v>un</v>
          </cell>
          <cell r="D1919" t="str">
            <v>11.43</v>
          </cell>
          <cell r="E1919" t="str">
            <v>6.11</v>
          </cell>
          <cell r="F1919" t="str">
            <v>17.54</v>
          </cell>
        </row>
        <row r="1920">
          <cell r="A1920" t="str">
            <v>470105</v>
          </cell>
          <cell r="B1920" t="str">
            <v>Registro de gaveta amarelo ou bruto, DN= 1.1/2"</v>
          </cell>
          <cell r="C1920" t="str">
            <v>un</v>
          </cell>
          <cell r="D1920" t="str">
            <v>13.84</v>
          </cell>
          <cell r="E1920" t="str">
            <v>6.81</v>
          </cell>
          <cell r="F1920" t="str">
            <v>20.65</v>
          </cell>
        </row>
        <row r="1921">
          <cell r="A1921" t="str">
            <v>470106</v>
          </cell>
          <cell r="B1921" t="str">
            <v>Registro de gaveta amarelo ou bruto, DN= 2"</v>
          </cell>
          <cell r="C1921" t="str">
            <v>un</v>
          </cell>
          <cell r="D1921" t="str">
            <v>21.33</v>
          </cell>
          <cell r="E1921" t="str">
            <v>8.51</v>
          </cell>
          <cell r="F1921" t="str">
            <v>29.84</v>
          </cell>
        </row>
        <row r="1922">
          <cell r="A1922" t="str">
            <v>470107</v>
          </cell>
          <cell r="B1922" t="str">
            <v>Registro de gaveta amarelo ou bruto, DN= 2.1/2"</v>
          </cell>
          <cell r="C1922" t="str">
            <v>un</v>
          </cell>
          <cell r="D1922" t="str">
            <v>50.39</v>
          </cell>
          <cell r="E1922" t="str">
            <v>10.21</v>
          </cell>
          <cell r="F1922" t="str">
            <v>60.60</v>
          </cell>
        </row>
        <row r="1923">
          <cell r="A1923" t="str">
            <v>470108</v>
          </cell>
          <cell r="B1923" t="str">
            <v>Registro de gaveta amarelo ou bruto, DN= 3"</v>
          </cell>
          <cell r="C1923" t="str">
            <v>un</v>
          </cell>
          <cell r="D1923" t="str">
            <v>70.91</v>
          </cell>
          <cell r="E1923" t="str">
            <v>13.63</v>
          </cell>
          <cell r="F1923" t="str">
            <v>84.54</v>
          </cell>
        </row>
        <row r="1924">
          <cell r="A1924" t="str">
            <v>470109</v>
          </cell>
          <cell r="B1924" t="str">
            <v>Registro de gaveta amarelo ou bruto, DN= 4"</v>
          </cell>
          <cell r="C1924" t="str">
            <v>un</v>
          </cell>
          <cell r="D1924" t="str">
            <v>109.01</v>
          </cell>
          <cell r="E1924" t="str">
            <v>20.45</v>
          </cell>
          <cell r="F1924" t="str">
            <v>129.46</v>
          </cell>
        </row>
        <row r="1925">
          <cell r="A1925" t="str">
            <v>470200</v>
          </cell>
          <cell r="B1925" t="str">
            <v>Registro de gaveta cromado</v>
          </cell>
        </row>
        <row r="1926">
          <cell r="A1926" t="str">
            <v>470201</v>
          </cell>
          <cell r="B1926" t="str">
            <v>Registro de gaveta cromado com canopla, DN= 1/2" - linha standard</v>
          </cell>
          <cell r="C1926" t="str">
            <v>un</v>
          </cell>
          <cell r="D1926" t="str">
            <v>23.55</v>
          </cell>
          <cell r="E1926" t="str">
            <v>3.04</v>
          </cell>
          <cell r="F1926" t="str">
            <v>26.59</v>
          </cell>
        </row>
        <row r="1927">
          <cell r="A1927" t="str">
            <v>470202</v>
          </cell>
          <cell r="B1927" t="str">
            <v>Registro de gaveta cromado com canopla, DN= 3/4" - linha standard</v>
          </cell>
          <cell r="C1927" t="str">
            <v>un</v>
          </cell>
          <cell r="D1927" t="str">
            <v>24.57</v>
          </cell>
          <cell r="E1927" t="str">
            <v>4.08</v>
          </cell>
          <cell r="F1927" t="str">
            <v>28.65</v>
          </cell>
        </row>
        <row r="1928">
          <cell r="A1928" t="str">
            <v>470203</v>
          </cell>
          <cell r="B1928" t="str">
            <v>Registro de gaveta cromado com canopla, DN= 1" - linha standard</v>
          </cell>
          <cell r="C1928" t="str">
            <v>un</v>
          </cell>
          <cell r="D1928" t="str">
            <v>27.15</v>
          </cell>
          <cell r="E1928" t="str">
            <v>5.09</v>
          </cell>
          <cell r="F1928" t="str">
            <v>32.24</v>
          </cell>
        </row>
        <row r="1929">
          <cell r="A1929" t="str">
            <v>470204</v>
          </cell>
          <cell r="B1929" t="str">
            <v>Registro de gaveta cromado com canopla, DN= 1.1/4" - linha standard</v>
          </cell>
          <cell r="C1929" t="str">
            <v>un</v>
          </cell>
          <cell r="D1929" t="str">
            <v>31.68</v>
          </cell>
          <cell r="E1929" t="str">
            <v>6.11</v>
          </cell>
          <cell r="F1929" t="str">
            <v>37.79</v>
          </cell>
        </row>
        <row r="1930">
          <cell r="A1930" t="str">
            <v>470205</v>
          </cell>
          <cell r="B1930" t="str">
            <v>Registro de gaveta cromado com canopla, DN= 1.1/2" - linha standard</v>
          </cell>
          <cell r="C1930" t="str">
            <v>un</v>
          </cell>
          <cell r="D1930" t="str">
            <v>41.45</v>
          </cell>
          <cell r="E1930" t="str">
            <v>6.81</v>
          </cell>
          <cell r="F1930" t="str">
            <v>48.26</v>
          </cell>
        </row>
        <row r="1931">
          <cell r="A1931" t="str">
            <v>470300</v>
          </cell>
          <cell r="B1931" t="str">
            <v>Registro de pressao cromado</v>
          </cell>
        </row>
        <row r="1932">
          <cell r="A1932" t="str">
            <v>470301</v>
          </cell>
          <cell r="B1932" t="str">
            <v>Registro de pressao cromado com canopla, DN= 1/2"- linha standard</v>
          </cell>
          <cell r="C1932" t="str">
            <v>un</v>
          </cell>
          <cell r="D1932" t="str">
            <v>35.48</v>
          </cell>
          <cell r="E1932" t="str">
            <v>3.04</v>
          </cell>
          <cell r="F1932" t="str">
            <v>38.52</v>
          </cell>
        </row>
        <row r="1933">
          <cell r="A1933" t="str">
            <v>470302</v>
          </cell>
          <cell r="B1933" t="str">
            <v>Registro de pressao cromado com canopla, DN= 3/4"- linha standard</v>
          </cell>
          <cell r="C1933" t="str">
            <v>un</v>
          </cell>
          <cell r="D1933" t="str">
            <v>37.42</v>
          </cell>
          <cell r="E1933" t="str">
            <v>4.08</v>
          </cell>
          <cell r="F1933" t="str">
            <v>41.50</v>
          </cell>
        </row>
        <row r="1934">
          <cell r="A1934" t="str">
            <v>470400</v>
          </cell>
          <cell r="B1934" t="str">
            <v>Valvula de descarga</v>
          </cell>
        </row>
        <row r="1935">
          <cell r="A1935" t="str">
            <v>470401</v>
          </cell>
          <cell r="B1935" t="str">
            <v>Valvula de descarga sem registro proprio, DN= 1.1/4"</v>
          </cell>
          <cell r="C1935" t="str">
            <v>un</v>
          </cell>
          <cell r="D1935" t="str">
            <v>39.87</v>
          </cell>
          <cell r="E1935" t="str">
            <v>13.63</v>
          </cell>
          <cell r="F1935" t="str">
            <v>53.50</v>
          </cell>
        </row>
        <row r="1936">
          <cell r="A1936" t="str">
            <v>470402</v>
          </cell>
          <cell r="B1936" t="str">
            <v>Valvula de descarga sem registro proprio, DN= 1.1/2"</v>
          </cell>
          <cell r="C1936" t="str">
            <v>un</v>
          </cell>
          <cell r="D1936" t="str">
            <v>40.39</v>
          </cell>
          <cell r="E1936" t="str">
            <v>13.63</v>
          </cell>
          <cell r="F1936" t="str">
            <v>54.02</v>
          </cell>
        </row>
        <row r="1937">
          <cell r="A1937" t="str">
            <v>470403</v>
          </cell>
          <cell r="B1937" t="str">
            <v>Valvula de descarga com registro proprio, DN= 1.1/4"</v>
          </cell>
          <cell r="C1937" t="str">
            <v>un</v>
          </cell>
          <cell r="D1937" t="str">
            <v>62.40</v>
          </cell>
          <cell r="E1937" t="str">
            <v>13.63</v>
          </cell>
          <cell r="F1937" t="str">
            <v>76.03</v>
          </cell>
        </row>
        <row r="1938">
          <cell r="A1938" t="str">
            <v>470404</v>
          </cell>
          <cell r="B1938" t="str">
            <v>Valvula de descarga com registro proprio, DN= 1.1/2"</v>
          </cell>
          <cell r="C1938" t="str">
            <v>un</v>
          </cell>
          <cell r="D1938" t="str">
            <v>62.92</v>
          </cell>
          <cell r="E1938" t="str">
            <v>13.63</v>
          </cell>
          <cell r="F1938" t="str">
            <v>76.55</v>
          </cell>
        </row>
        <row r="1939">
          <cell r="A1939" t="str">
            <v>470500</v>
          </cell>
          <cell r="B1939" t="str">
            <v>Valvula de retencao de bronze</v>
          </cell>
        </row>
        <row r="1940">
          <cell r="A1940" t="str">
            <v>470501</v>
          </cell>
          <cell r="B1940" t="str">
            <v>Valvula de retencao horizontal de bronze, DN= 3/4-"</v>
          </cell>
          <cell r="C1940" t="str">
            <v>un</v>
          </cell>
          <cell r="D1940" t="str">
            <v>15.45</v>
          </cell>
          <cell r="E1940" t="str">
            <v>4.08</v>
          </cell>
          <cell r="F1940" t="str">
            <v>19.53</v>
          </cell>
        </row>
        <row r="1941">
          <cell r="A1941" t="str">
            <v>470502</v>
          </cell>
          <cell r="B1941" t="str">
            <v>Valvula de retencao horizontal de bronze, DN= 1"</v>
          </cell>
          <cell r="C1941" t="str">
            <v>un</v>
          </cell>
          <cell r="D1941" t="str">
            <v>21.73</v>
          </cell>
          <cell r="E1941" t="str">
            <v>5.09</v>
          </cell>
          <cell r="F1941" t="str">
            <v>26.82</v>
          </cell>
        </row>
        <row r="1942">
          <cell r="A1942" t="str">
            <v>470503</v>
          </cell>
          <cell r="B1942" t="str">
            <v>Valvula de retencao horizontal de bronze, DN= 1.1/4-"</v>
          </cell>
          <cell r="C1942" t="str">
            <v>un</v>
          </cell>
          <cell r="D1942" t="str">
            <v>33.83</v>
          </cell>
          <cell r="E1942" t="str">
            <v>6.11</v>
          </cell>
          <cell r="F1942" t="str">
            <v>39.94</v>
          </cell>
        </row>
        <row r="1943">
          <cell r="A1943" t="str">
            <v>470504</v>
          </cell>
          <cell r="B1943" t="str">
            <v>Valvula de retencao horizontal de bronze, DN= 1.1/2"</v>
          </cell>
          <cell r="C1943" t="str">
            <v>un</v>
          </cell>
          <cell r="D1943" t="str">
            <v>40.32</v>
          </cell>
          <cell r="E1943" t="str">
            <v>6.81</v>
          </cell>
          <cell r="F1943" t="str">
            <v>47.13</v>
          </cell>
        </row>
        <row r="1944">
          <cell r="A1944" t="str">
            <v>470505</v>
          </cell>
          <cell r="B1944" t="str">
            <v>Valvula de retencao horizontal de bronze, DN= 2"</v>
          </cell>
          <cell r="C1944" t="str">
            <v>un</v>
          </cell>
          <cell r="D1944" t="str">
            <v>48.97</v>
          </cell>
          <cell r="E1944" t="str">
            <v>8.51</v>
          </cell>
          <cell r="F1944" t="str">
            <v>57.48</v>
          </cell>
        </row>
        <row r="1945">
          <cell r="A1945" t="str">
            <v>470506</v>
          </cell>
          <cell r="B1945" t="str">
            <v>Valvula de retencao horizontal de bronze, DN= 2.1/2"</v>
          </cell>
          <cell r="C1945" t="str">
            <v>un</v>
          </cell>
          <cell r="D1945" t="str">
            <v>86.70</v>
          </cell>
          <cell r="E1945" t="str">
            <v>10.21</v>
          </cell>
          <cell r="F1945" t="str">
            <v>96.91</v>
          </cell>
        </row>
        <row r="1946">
          <cell r="A1946" t="str">
            <v>470507</v>
          </cell>
          <cell r="B1946" t="str">
            <v>Valvula de retencao horizontal de bronze, DN= 3"</v>
          </cell>
          <cell r="C1946" t="str">
            <v>un</v>
          </cell>
          <cell r="D1946" t="str">
            <v>91.95</v>
          </cell>
          <cell r="E1946" t="str">
            <v>13.63</v>
          </cell>
          <cell r="F1946" t="str">
            <v>105.58</v>
          </cell>
        </row>
        <row r="1947">
          <cell r="A1947" t="str">
            <v>470508</v>
          </cell>
          <cell r="B1947" t="str">
            <v>Valvula de retencao horizontal de bronze, DN= 4"</v>
          </cell>
          <cell r="C1947" t="str">
            <v>un</v>
          </cell>
          <cell r="D1947" t="str">
            <v>152.15</v>
          </cell>
          <cell r="E1947" t="str">
            <v>20.45</v>
          </cell>
          <cell r="F1947" t="str">
            <v>172.60</v>
          </cell>
        </row>
        <row r="1948">
          <cell r="A1948" t="str">
            <v>470509</v>
          </cell>
          <cell r="B1948" t="str">
            <v>Valvula de retencao vertical de bronze, DN= 3/4"</v>
          </cell>
          <cell r="C1948" t="str">
            <v>un</v>
          </cell>
          <cell r="D1948" t="str">
            <v>10.58</v>
          </cell>
          <cell r="E1948" t="str">
            <v>4.08</v>
          </cell>
          <cell r="F1948" t="str">
            <v>14.66</v>
          </cell>
        </row>
        <row r="1949">
          <cell r="A1949" t="str">
            <v>470510</v>
          </cell>
          <cell r="B1949" t="str">
            <v>Valvula de retencao vertical de bronze, DN= 1"</v>
          </cell>
          <cell r="C1949" t="str">
            <v>un</v>
          </cell>
          <cell r="D1949" t="str">
            <v>11.61</v>
          </cell>
          <cell r="E1949" t="str">
            <v>5.09</v>
          </cell>
          <cell r="F1949" t="str">
            <v>16.70</v>
          </cell>
        </row>
        <row r="1950">
          <cell r="A1950" t="str">
            <v>470511</v>
          </cell>
          <cell r="B1950" t="str">
            <v>Valvula de retencao vertical de bronze, DN= 1.1/4"</v>
          </cell>
          <cell r="C1950" t="str">
            <v>un</v>
          </cell>
          <cell r="D1950" t="str">
            <v>12.54</v>
          </cell>
          <cell r="E1950" t="str">
            <v>6.11</v>
          </cell>
          <cell r="F1950" t="str">
            <v>18.65</v>
          </cell>
        </row>
        <row r="1951">
          <cell r="A1951" t="str">
            <v>470512</v>
          </cell>
          <cell r="B1951" t="str">
            <v>Valvula de retencao vertical de bronze, DN= 1.1/2"</v>
          </cell>
          <cell r="C1951" t="str">
            <v>un</v>
          </cell>
          <cell r="D1951" t="str">
            <v>21.44</v>
          </cell>
          <cell r="E1951" t="str">
            <v>6.81</v>
          </cell>
          <cell r="F1951" t="str">
            <v>28.25</v>
          </cell>
        </row>
        <row r="1952">
          <cell r="A1952" t="str">
            <v>470513</v>
          </cell>
          <cell r="B1952" t="str">
            <v>Valvula de retencao vertical de bronze, DN= 2"</v>
          </cell>
          <cell r="C1952" t="str">
            <v>un</v>
          </cell>
          <cell r="D1952" t="str">
            <v>29.98</v>
          </cell>
          <cell r="E1952" t="str">
            <v>8.51</v>
          </cell>
          <cell r="F1952" t="str">
            <v>38.49</v>
          </cell>
        </row>
        <row r="1953">
          <cell r="A1953" t="str">
            <v>470514</v>
          </cell>
          <cell r="B1953" t="str">
            <v>Valvula de retencao vertical de bronze, DN= 2.1/2"</v>
          </cell>
          <cell r="C1953" t="str">
            <v>un</v>
          </cell>
          <cell r="D1953" t="str">
            <v>57.60</v>
          </cell>
          <cell r="E1953" t="str">
            <v>10.21</v>
          </cell>
          <cell r="F1953" t="str">
            <v>67.81</v>
          </cell>
        </row>
        <row r="1954">
          <cell r="A1954" t="str">
            <v>470515</v>
          </cell>
          <cell r="B1954" t="str">
            <v>Valvula de retencao vertical de bronze, DN= 3"</v>
          </cell>
          <cell r="C1954" t="str">
            <v>un</v>
          </cell>
          <cell r="D1954" t="str">
            <v>69.01</v>
          </cell>
          <cell r="E1954" t="str">
            <v>13.63</v>
          </cell>
          <cell r="F1954" t="str">
            <v>82.64</v>
          </cell>
        </row>
        <row r="1955">
          <cell r="A1955" t="str">
            <v>470516</v>
          </cell>
          <cell r="B1955" t="str">
            <v>Valvula de retencao vertical de bronze, DN= 4"</v>
          </cell>
          <cell r="C1955" t="str">
            <v>un</v>
          </cell>
          <cell r="D1955" t="str">
            <v>119.81</v>
          </cell>
          <cell r="E1955" t="str">
            <v>20.45</v>
          </cell>
          <cell r="F1955" t="str">
            <v>140.26</v>
          </cell>
        </row>
        <row r="1956">
          <cell r="A1956" t="str">
            <v>470517</v>
          </cell>
          <cell r="B1956" t="str">
            <v>Valvula de retencao de pe com crivo de bronze, DN= 1"</v>
          </cell>
          <cell r="C1956" t="str">
            <v>un</v>
          </cell>
          <cell r="D1956" t="str">
            <v>12.22</v>
          </cell>
          <cell r="E1956" t="str">
            <v>5.09</v>
          </cell>
          <cell r="F1956" t="str">
            <v>17.31</v>
          </cell>
        </row>
        <row r="1957">
          <cell r="A1957" t="str">
            <v>470518</v>
          </cell>
          <cell r="B1957" t="str">
            <v>Valvula de retencao de pe com crivo de bronze, DN= 1.1/4"</v>
          </cell>
          <cell r="C1957" t="str">
            <v>un</v>
          </cell>
          <cell r="D1957" t="str">
            <v>16.16</v>
          </cell>
          <cell r="E1957" t="str">
            <v>6.81</v>
          </cell>
          <cell r="F1957" t="str">
            <v>22.97</v>
          </cell>
        </row>
        <row r="1958">
          <cell r="A1958" t="str">
            <v>470519</v>
          </cell>
          <cell r="B1958" t="str">
            <v>Valvula de retencao de pe com crivo de bronze, DN= 1.1/2"</v>
          </cell>
          <cell r="C1958" t="str">
            <v>un</v>
          </cell>
          <cell r="D1958" t="str">
            <v>19.65</v>
          </cell>
          <cell r="E1958" t="str">
            <v>6.81</v>
          </cell>
          <cell r="F1958" t="str">
            <v>26.46</v>
          </cell>
        </row>
        <row r="1959">
          <cell r="A1959" t="str">
            <v>470520</v>
          </cell>
          <cell r="B1959" t="str">
            <v>Valvula de retencao de pe com crivo de bronze, DN= 2"</v>
          </cell>
          <cell r="C1959" t="str">
            <v>un</v>
          </cell>
          <cell r="D1959" t="str">
            <v>28.53</v>
          </cell>
          <cell r="E1959" t="str">
            <v>8.51</v>
          </cell>
          <cell r="F1959" t="str">
            <v>37.04</v>
          </cell>
        </row>
        <row r="1960">
          <cell r="A1960" t="str">
            <v>470521</v>
          </cell>
          <cell r="B1960" t="str">
            <v>Valvula de retencao de pe com crivo de bronze, DN= 2.1/2"</v>
          </cell>
          <cell r="C1960" t="str">
            <v>un</v>
          </cell>
          <cell r="D1960" t="str">
            <v>53.52</v>
          </cell>
          <cell r="E1960" t="str">
            <v>10.21</v>
          </cell>
          <cell r="F1960" t="str">
            <v>63.73</v>
          </cell>
        </row>
        <row r="1961">
          <cell r="A1961" t="str">
            <v>480000</v>
          </cell>
          <cell r="B1961" t="str">
            <v>Hidraulica, Reservatorio</v>
          </cell>
        </row>
        <row r="1962">
          <cell r="A1962" t="str">
            <v>480100</v>
          </cell>
          <cell r="B1962" t="str">
            <v>Reservatorio em cimento amianto</v>
          </cell>
        </row>
        <row r="1963">
          <cell r="A1963" t="str">
            <v>480101</v>
          </cell>
          <cell r="B1963" t="str">
            <v>Reservatorio de cimento-amianto - capacidade de 250 l</v>
          </cell>
          <cell r="C1963" t="str">
            <v>un</v>
          </cell>
          <cell r="D1963" t="str">
            <v>49.88</v>
          </cell>
          <cell r="E1963" t="str">
            <v>27.27</v>
          </cell>
          <cell r="F1963" t="str">
            <v>77.15</v>
          </cell>
        </row>
        <row r="1964">
          <cell r="A1964" t="str">
            <v>480102</v>
          </cell>
          <cell r="B1964" t="str">
            <v>Reservatorio de cimento-amianto - capacidade de 500 l</v>
          </cell>
          <cell r="C1964" t="str">
            <v>un</v>
          </cell>
          <cell r="D1964" t="str">
            <v>70.40</v>
          </cell>
          <cell r="E1964" t="str">
            <v>27.27</v>
          </cell>
          <cell r="F1964" t="str">
            <v>97.67</v>
          </cell>
        </row>
        <row r="1965">
          <cell r="A1965" t="str">
            <v>480103</v>
          </cell>
          <cell r="B1965" t="str">
            <v>Reservatorio de cimento-amianto - capacidade de 750 l</v>
          </cell>
          <cell r="C1965" t="str">
            <v>un</v>
          </cell>
          <cell r="D1965" t="str">
            <v>103.97</v>
          </cell>
          <cell r="E1965" t="str">
            <v>27.27</v>
          </cell>
          <cell r="F1965" t="str">
            <v>131.24</v>
          </cell>
        </row>
        <row r="1966">
          <cell r="A1966" t="str">
            <v>480104</v>
          </cell>
          <cell r="B1966" t="str">
            <v>Reservatorio de cimento-amianto - capacidade de 1000 l</v>
          </cell>
          <cell r="C1966" t="str">
            <v>un</v>
          </cell>
          <cell r="D1966" t="str">
            <v>140.69</v>
          </cell>
          <cell r="E1966" t="str">
            <v>27.27</v>
          </cell>
          <cell r="F1966" t="str">
            <v>167.96</v>
          </cell>
        </row>
        <row r="1967">
          <cell r="A1967" t="str">
            <v>480500</v>
          </cell>
          <cell r="B1967" t="str">
            <v>Torneira de boia</v>
          </cell>
        </row>
        <row r="1968">
          <cell r="A1968" t="str">
            <v>480501</v>
          </cell>
          <cell r="B1968" t="str">
            <v>Torneira de boia, DN= 3/4"</v>
          </cell>
          <cell r="C1968" t="str">
            <v>un</v>
          </cell>
          <cell r="D1968" t="str">
            <v>13.19</v>
          </cell>
          <cell r="E1968" t="str">
            <v>2.03</v>
          </cell>
          <cell r="F1968" t="str">
            <v>15.22</v>
          </cell>
        </row>
        <row r="1969">
          <cell r="A1969" t="str">
            <v>480502</v>
          </cell>
          <cell r="B1969" t="str">
            <v>Torneira de boia, DN= 1"</v>
          </cell>
          <cell r="C1969" t="str">
            <v>un</v>
          </cell>
          <cell r="D1969" t="str">
            <v>17.28</v>
          </cell>
          <cell r="E1969" t="str">
            <v>2.69</v>
          </cell>
          <cell r="F1969" t="str">
            <v>19.97</v>
          </cell>
        </row>
        <row r="1970">
          <cell r="A1970" t="str">
            <v>480503</v>
          </cell>
          <cell r="B1970" t="str">
            <v>Torneira de boia, DN= 1.1/4"</v>
          </cell>
          <cell r="C1970" t="str">
            <v>un</v>
          </cell>
          <cell r="D1970" t="str">
            <v>25.01</v>
          </cell>
          <cell r="E1970" t="str">
            <v>3.04</v>
          </cell>
          <cell r="F1970" t="str">
            <v>28.05</v>
          </cell>
        </row>
        <row r="1971">
          <cell r="A1971" t="str">
            <v>480504</v>
          </cell>
          <cell r="B1971" t="str">
            <v>Torneira de boia, DN= 1.1/2"</v>
          </cell>
          <cell r="C1971" t="str">
            <v>un</v>
          </cell>
          <cell r="D1971" t="str">
            <v>30.48</v>
          </cell>
          <cell r="E1971" t="str">
            <v>3.39</v>
          </cell>
          <cell r="F1971" t="str">
            <v>33.87</v>
          </cell>
        </row>
        <row r="1972">
          <cell r="A1972" t="str">
            <v>480505</v>
          </cell>
          <cell r="B1972" t="str">
            <v>Torneira de boia, DN= 2"</v>
          </cell>
          <cell r="C1972" t="str">
            <v>un</v>
          </cell>
          <cell r="D1972" t="str">
            <v>36.23</v>
          </cell>
          <cell r="E1972" t="str">
            <v>4.08</v>
          </cell>
          <cell r="F1972" t="str">
            <v>40.31</v>
          </cell>
        </row>
        <row r="1973">
          <cell r="A1973" t="str">
            <v>482000</v>
          </cell>
          <cell r="B1973" t="str">
            <v>Reparos, conservacoes e complementos</v>
          </cell>
        </row>
        <row r="1974">
          <cell r="A1974" t="str">
            <v>482002</v>
          </cell>
          <cell r="B1974" t="str">
            <v>Limpeza de caixa d'agua ate 1.000 litros</v>
          </cell>
          <cell r="C1974" t="str">
            <v>un</v>
          </cell>
          <cell r="D1974" t="str">
            <v>0.00</v>
          </cell>
          <cell r="E1974" t="str">
            <v>8.73</v>
          </cell>
          <cell r="F1974" t="str">
            <v>8.73</v>
          </cell>
        </row>
        <row r="1975">
          <cell r="A1975" t="str">
            <v>482004</v>
          </cell>
          <cell r="B1975" t="str">
            <v>Limpeza de caixa d'agua de 1.001 ate 10.000 litros</v>
          </cell>
          <cell r="C1975" t="str">
            <v>un</v>
          </cell>
          <cell r="D1975" t="str">
            <v>0.00</v>
          </cell>
          <cell r="E1975" t="str">
            <v>23.30</v>
          </cell>
          <cell r="F1975" t="str">
            <v>23.30</v>
          </cell>
        </row>
        <row r="1976">
          <cell r="A1976" t="str">
            <v>482006</v>
          </cell>
          <cell r="B1976" t="str">
            <v>Limpeza de caixa d'agua acima de 10.000 litros</v>
          </cell>
          <cell r="C1976" t="str">
            <v>un</v>
          </cell>
          <cell r="D1976" t="str">
            <v>0.00</v>
          </cell>
          <cell r="E1976" t="str">
            <v>52.43</v>
          </cell>
          <cell r="F1976" t="str">
            <v>52.43</v>
          </cell>
        </row>
        <row r="1977">
          <cell r="A1977" t="str">
            <v>490000</v>
          </cell>
          <cell r="B1977" t="str">
            <v>Hidraulica, Caixas, ralos, grelha, acessorios e componentes p/esgoto e aguas pluviais</v>
          </cell>
        </row>
        <row r="1978">
          <cell r="A1978" t="str">
            <v>490100</v>
          </cell>
          <cell r="B1978" t="str">
            <v>Caixas sifonadas de PVC rigido</v>
          </cell>
        </row>
        <row r="1979">
          <cell r="A1979" t="str">
            <v>490101</v>
          </cell>
          <cell r="B1979" t="str">
            <v>Caixa sifonada de  PVC rigido de 100x100x40mm, com grelha</v>
          </cell>
          <cell r="C1979" t="str">
            <v>un</v>
          </cell>
          <cell r="D1979" t="str">
            <v>4.35</v>
          </cell>
          <cell r="E1979" t="str">
            <v>6.81</v>
          </cell>
          <cell r="F1979" t="str">
            <v>11.16</v>
          </cell>
        </row>
        <row r="1980">
          <cell r="A1980" t="str">
            <v>490102</v>
          </cell>
          <cell r="B1980" t="str">
            <v>Caixa sifonada de  PVC rigido de 100x150x50mm, com grelha</v>
          </cell>
          <cell r="C1980" t="str">
            <v>un</v>
          </cell>
          <cell r="D1980" t="str">
            <v>8.19</v>
          </cell>
          <cell r="E1980" t="str">
            <v>6.81</v>
          </cell>
          <cell r="F1980" t="str">
            <v>15.00</v>
          </cell>
        </row>
        <row r="1981">
          <cell r="A1981" t="str">
            <v>490103</v>
          </cell>
          <cell r="B1981" t="str">
            <v>Caixa sifonada de  PVC rigido de 150x150x50mm, com grelha</v>
          </cell>
          <cell r="C1981" t="str">
            <v>un</v>
          </cell>
          <cell r="D1981" t="str">
            <v>10.55</v>
          </cell>
          <cell r="E1981" t="str">
            <v>6.81</v>
          </cell>
          <cell r="F1981" t="str">
            <v>17.36</v>
          </cell>
        </row>
        <row r="1982">
          <cell r="A1982" t="str">
            <v>490104</v>
          </cell>
          <cell r="B1982" t="str">
            <v>Caixa sifonada de  PVC rigido de 150x185x75mm, com grelha</v>
          </cell>
          <cell r="C1982" t="str">
            <v>un</v>
          </cell>
          <cell r="D1982" t="str">
            <v>9.84</v>
          </cell>
          <cell r="E1982" t="str">
            <v>6.81</v>
          </cell>
          <cell r="F1982" t="str">
            <v>16.65</v>
          </cell>
        </row>
        <row r="1983">
          <cell r="A1983" t="str">
            <v>490105</v>
          </cell>
          <cell r="B1983" t="str">
            <v>Caixa sifonada de  PVC rigido de 250x172x50mm, com tampa cega</v>
          </cell>
          <cell r="C1983" t="str">
            <v>un</v>
          </cell>
          <cell r="D1983" t="str">
            <v>9.08</v>
          </cell>
          <cell r="E1983" t="str">
            <v>6.81</v>
          </cell>
          <cell r="F1983" t="str">
            <v>15.89</v>
          </cell>
        </row>
        <row r="1984">
          <cell r="A1984" t="str">
            <v>490106</v>
          </cell>
          <cell r="B1984" t="str">
            <v>Caixa seca de  PVC rigido de 100x100x40mm com altura regulavel e grelha</v>
          </cell>
          <cell r="C1984" t="str">
            <v>un</v>
          </cell>
          <cell r="D1984" t="str">
            <v>4.65</v>
          </cell>
          <cell r="E1984" t="str">
            <v>6.81</v>
          </cell>
          <cell r="F1984" t="str">
            <v>11.46</v>
          </cell>
        </row>
        <row r="1985">
          <cell r="A1985" t="str">
            <v>490400</v>
          </cell>
          <cell r="B1985" t="str">
            <v>Ralos de PVC rigido</v>
          </cell>
        </row>
        <row r="1986">
          <cell r="A1986" t="str">
            <v>490401</v>
          </cell>
          <cell r="B1986" t="str">
            <v>Ralo seco em  PVC rigido de 100x40mm, com grelha</v>
          </cell>
          <cell r="C1986" t="str">
            <v>un</v>
          </cell>
          <cell r="D1986" t="str">
            <v>4.63</v>
          </cell>
          <cell r="E1986" t="str">
            <v>6.81</v>
          </cell>
          <cell r="F1986" t="str">
            <v>11.44</v>
          </cell>
        </row>
        <row r="1987">
          <cell r="A1987" t="str">
            <v>490402</v>
          </cell>
          <cell r="B1987" t="str">
            <v>Ralo sifonado em  PVC rigido de 100x40mm com altura regulavel e grelha</v>
          </cell>
          <cell r="C1987" t="str">
            <v>un</v>
          </cell>
          <cell r="D1987" t="str">
            <v>4.99</v>
          </cell>
          <cell r="E1987" t="str">
            <v>6.81</v>
          </cell>
          <cell r="F1987" t="str">
            <v>11.80</v>
          </cell>
        </row>
        <row r="1988">
          <cell r="A1988" t="str">
            <v>490500</v>
          </cell>
          <cell r="B1988" t="str">
            <v>Ralos de ferro fundido</v>
          </cell>
        </row>
        <row r="1989">
          <cell r="A1989" t="str">
            <v>490502</v>
          </cell>
          <cell r="B1989" t="str">
            <v>Ralo seco em  ferro fundido, 100x165x50mm, com grelha metalica saida vertical</v>
          </cell>
          <cell r="C1989" t="str">
            <v>un</v>
          </cell>
          <cell r="D1989" t="str">
            <v>20.93</v>
          </cell>
          <cell r="E1989" t="str">
            <v>8.16</v>
          </cell>
          <cell r="F1989" t="str">
            <v>29.09</v>
          </cell>
        </row>
        <row r="1990">
          <cell r="A1990" t="str">
            <v>490503</v>
          </cell>
          <cell r="B1990" t="str">
            <v>Ralo sifonado em  ferro fundido de 100x127x40mm, com grelha</v>
          </cell>
          <cell r="C1990" t="str">
            <v>un</v>
          </cell>
          <cell r="D1990" t="str">
            <v>61.17</v>
          </cell>
          <cell r="E1990" t="str">
            <v>10.21</v>
          </cell>
          <cell r="F1990" t="str">
            <v>71.38</v>
          </cell>
        </row>
        <row r="1991">
          <cell r="A1991" t="str">
            <v>490504</v>
          </cell>
          <cell r="B1991" t="str">
            <v>Ralo sifonado em  ferro fundido de 150x240x75mm, com grelha</v>
          </cell>
          <cell r="C1991" t="str">
            <v>un</v>
          </cell>
          <cell r="D1991" t="str">
            <v>52.55</v>
          </cell>
          <cell r="E1991" t="str">
            <v>10.21</v>
          </cell>
          <cell r="F1991" t="str">
            <v>62.76</v>
          </cell>
        </row>
        <row r="1992">
          <cell r="A1992" t="str">
            <v>490600</v>
          </cell>
          <cell r="B1992" t="str">
            <v>Grelhas</v>
          </cell>
        </row>
        <row r="1993">
          <cell r="A1993" t="str">
            <v>490607</v>
          </cell>
          <cell r="B1993" t="str">
            <v>Grelha de ferro fundido (0,20 x 1,00m)</v>
          </cell>
          <cell r="C1993" t="str">
            <v>m</v>
          </cell>
          <cell r="D1993" t="str">
            <v>12.43</v>
          </cell>
          <cell r="E1993" t="str">
            <v>6.44</v>
          </cell>
          <cell r="F1993" t="str">
            <v>18.87</v>
          </cell>
        </row>
        <row r="1994">
          <cell r="A1994" t="str">
            <v>490700</v>
          </cell>
          <cell r="B1994" t="str">
            <v>Terminais de ventilacao</v>
          </cell>
        </row>
        <row r="1995">
          <cell r="A1995" t="str">
            <v>490701</v>
          </cell>
          <cell r="B1995" t="str">
            <v>Terminal de ventilacao de PVC - D= 50mm</v>
          </cell>
          <cell r="C1995" t="str">
            <v>un</v>
          </cell>
          <cell r="D1995" t="str">
            <v>1.94</v>
          </cell>
          <cell r="E1995" t="str">
            <v>1.34</v>
          </cell>
          <cell r="F1995" t="str">
            <v>3.28</v>
          </cell>
        </row>
        <row r="1996">
          <cell r="A1996" t="str">
            <v>490800</v>
          </cell>
          <cell r="B1996" t="str">
            <v>Caixas de passagem e inspecao</v>
          </cell>
        </row>
        <row r="1997">
          <cell r="A1997" t="str">
            <v>490801</v>
          </cell>
          <cell r="B1997" t="str">
            <v>Caixa de inspecao de alvenaria de tijolo de 0,60x0,60cm para esgoto</v>
          </cell>
          <cell r="C1997" t="str">
            <v>un</v>
          </cell>
          <cell r="D1997" t="str">
            <v>16.72</v>
          </cell>
          <cell r="E1997" t="str">
            <v>33.89</v>
          </cell>
          <cell r="F1997" t="str">
            <v>50.61</v>
          </cell>
        </row>
        <row r="1998">
          <cell r="A1998" t="str">
            <v>490802</v>
          </cell>
          <cell r="B1998" t="str">
            <v>Caixa de inspecao de alvenaria de tijolo de 0,80x0,80cm para esgoto</v>
          </cell>
          <cell r="C1998" t="str">
            <v>un</v>
          </cell>
          <cell r="D1998" t="str">
            <v>26.39</v>
          </cell>
          <cell r="E1998" t="str">
            <v>70.07</v>
          </cell>
          <cell r="F1998" t="str">
            <v>96.46</v>
          </cell>
        </row>
        <row r="1999">
          <cell r="A1999" t="str">
            <v>491100</v>
          </cell>
          <cell r="B1999" t="str">
            <v>Canaletas e afins</v>
          </cell>
        </row>
        <row r="2000">
          <cell r="A2000" t="str">
            <v>491102</v>
          </cell>
          <cell r="B2000" t="str">
            <v>Canaleta com largura de 30cm em  alvenaria secao retangular</v>
          </cell>
          <cell r="C2000" t="str">
            <v>m</v>
          </cell>
          <cell r="D2000" t="str">
            <v>9.71</v>
          </cell>
          <cell r="E2000" t="str">
            <v>24.96</v>
          </cell>
          <cell r="F2000" t="str">
            <v>34.67</v>
          </cell>
        </row>
        <row r="2001">
          <cell r="A2001" t="str">
            <v>491104</v>
          </cell>
          <cell r="B2001" t="str">
            <v>Canaleta com largura de 60cm em  concreto secao trapezoidal</v>
          </cell>
          <cell r="C2001" t="str">
            <v>m</v>
          </cell>
          <cell r="D2001" t="str">
            <v>3.25</v>
          </cell>
          <cell r="E2001" t="str">
            <v>6.15</v>
          </cell>
          <cell r="F2001" t="str">
            <v>9.40</v>
          </cell>
        </row>
        <row r="2002">
          <cell r="A2002" t="str">
            <v>491106</v>
          </cell>
          <cell r="B2002" t="str">
            <v>Canaleta com largura de 90cm em  concreto secao trapezoidal</v>
          </cell>
          <cell r="C2002" t="str">
            <v>m</v>
          </cell>
          <cell r="D2002" t="str">
            <v>4.43</v>
          </cell>
          <cell r="E2002" t="str">
            <v>8.78</v>
          </cell>
          <cell r="F2002" t="str">
            <v>13.21</v>
          </cell>
        </row>
        <row r="2003">
          <cell r="A2003" t="str">
            <v>491110</v>
          </cell>
          <cell r="B2003" t="str">
            <v>Grelha de ferro fundido para canaleta</v>
          </cell>
          <cell r="C2003" t="str">
            <v>m2</v>
          </cell>
          <cell r="D2003" t="str">
            <v>242.66</v>
          </cell>
          <cell r="E2003" t="str">
            <v>25.77</v>
          </cell>
          <cell r="F2003" t="str">
            <v>268.43</v>
          </cell>
        </row>
        <row r="2004">
          <cell r="A2004" t="str">
            <v>491112</v>
          </cell>
          <cell r="B2004" t="str">
            <v>Tampa em  concreto armado para canaleta</v>
          </cell>
          <cell r="C2004" t="str">
            <v>m2</v>
          </cell>
          <cell r="D2004" t="str">
            <v>9.75</v>
          </cell>
          <cell r="E2004" t="str">
            <v>26.94</v>
          </cell>
          <cell r="F2004" t="str">
            <v>36.69</v>
          </cell>
        </row>
        <row r="2005">
          <cell r="A2005" t="str">
            <v>491200</v>
          </cell>
          <cell r="B2005" t="str">
            <v>Poco de visita/boca de lobo/caixa de passagem e afins</v>
          </cell>
        </row>
        <row r="2006">
          <cell r="A2006" t="str">
            <v>491206</v>
          </cell>
          <cell r="B2006" t="str">
            <v>Boca de lobo dupla tipo PMSP</v>
          </cell>
          <cell r="C2006" t="str">
            <v>un</v>
          </cell>
          <cell r="D2006" t="str">
            <v>183.95</v>
          </cell>
          <cell r="E2006" t="str">
            <v>140.07</v>
          </cell>
          <cell r="F2006" t="str">
            <v>324.02</v>
          </cell>
        </row>
        <row r="2007">
          <cell r="A2007" t="str">
            <v>491208</v>
          </cell>
          <cell r="B2007" t="str">
            <v>Boca de lobo simples tipo PMSP</v>
          </cell>
          <cell r="C2007" t="str">
            <v>un</v>
          </cell>
          <cell r="D2007" t="str">
            <v>83.24</v>
          </cell>
          <cell r="E2007" t="str">
            <v>61.88</v>
          </cell>
          <cell r="F2007" t="str">
            <v>145.12</v>
          </cell>
        </row>
        <row r="2008">
          <cell r="A2008" t="str">
            <v>491210</v>
          </cell>
          <cell r="B2008" t="str">
            <v>Caixa coletora em  concreto armado 0,30 x 0,70x 1,00m</v>
          </cell>
          <cell r="C2008" t="str">
            <v>un</v>
          </cell>
          <cell r="D2008" t="str">
            <v>89.63</v>
          </cell>
          <cell r="E2008" t="str">
            <v>60.93</v>
          </cell>
          <cell r="F2008" t="str">
            <v>150.56</v>
          </cell>
        </row>
        <row r="2009">
          <cell r="A2009" t="str">
            <v>491212</v>
          </cell>
          <cell r="B2009" t="str">
            <v>Chamine poco de visita tipo PMSP em  alvenaria diam interno 70cm - pescoço</v>
          </cell>
          <cell r="C2009" t="str">
            <v>m</v>
          </cell>
          <cell r="D2009" t="str">
            <v>36.30</v>
          </cell>
          <cell r="E2009" t="str">
            <v>56.71</v>
          </cell>
          <cell r="F2009" t="str">
            <v>93.01</v>
          </cell>
        </row>
        <row r="2010">
          <cell r="A2010" t="str">
            <v>491214</v>
          </cell>
          <cell r="B2010" t="str">
            <v>Poco de visita em alvenaria com tampa de ferro fundido tipo PMSP - balão</v>
          </cell>
          <cell r="C2010" t="str">
            <v>un</v>
          </cell>
          <cell r="D2010" t="str">
            <v>324.08</v>
          </cell>
          <cell r="E2010" t="str">
            <v>434.64</v>
          </cell>
          <cell r="F2010" t="str">
            <v>758.72</v>
          </cell>
        </row>
        <row r="2011">
          <cell r="A2011" t="str">
            <v>491216</v>
          </cell>
          <cell r="B2011" t="str">
            <v>Tampao de ferro fundido tipo PMSP 600mm</v>
          </cell>
          <cell r="C2011" t="str">
            <v>un</v>
          </cell>
          <cell r="D2011" t="str">
            <v>40.19</v>
          </cell>
          <cell r="E2011" t="str">
            <v>12.88</v>
          </cell>
          <cell r="F2011" t="str">
            <v>53.07</v>
          </cell>
        </row>
        <row r="2012">
          <cell r="A2012" t="str">
            <v>500000</v>
          </cell>
          <cell r="B2012" t="str">
            <v>Sistema de combate a incendio</v>
          </cell>
        </row>
        <row r="2013">
          <cell r="A2013" t="str">
            <v>500100</v>
          </cell>
          <cell r="B2013" t="str">
            <v>Hidrantes e acessorios</v>
          </cell>
        </row>
        <row r="2014">
          <cell r="A2014" t="str">
            <v>500102</v>
          </cell>
          <cell r="B2014" t="str">
            <v>Abrigo de hidrante de 1.1/2" (38mm) completo - inclusive mangueira de 30 m</v>
          </cell>
          <cell r="C2014" t="str">
            <v>un</v>
          </cell>
          <cell r="D2014" t="str">
            <v>199.82</v>
          </cell>
          <cell r="E2014" t="str">
            <v>35.44</v>
          </cell>
          <cell r="F2014" t="str">
            <v>235.26</v>
          </cell>
        </row>
        <row r="2015">
          <cell r="A2015" t="str">
            <v>500104</v>
          </cell>
          <cell r="B2015" t="str">
            <v>Abrigo de hidrante de 2.1/2" (63mm) completo - inclusive mangueira de 30m</v>
          </cell>
          <cell r="C2015" t="str">
            <v>un</v>
          </cell>
          <cell r="D2015" t="str">
            <v>263.70</v>
          </cell>
          <cell r="E2015" t="str">
            <v>35.44</v>
          </cell>
          <cell r="F2015" t="str">
            <v>299.14</v>
          </cell>
        </row>
        <row r="2016">
          <cell r="A2016" t="str">
            <v>500106</v>
          </cell>
          <cell r="B2016" t="str">
            <v>Abrigo para hidrante/mangueira (embutir e externo)</v>
          </cell>
          <cell r="C2016" t="str">
            <v>un</v>
          </cell>
          <cell r="D2016" t="str">
            <v>37.16</v>
          </cell>
          <cell r="E2016" t="str">
            <v>23.85</v>
          </cell>
          <cell r="F2016" t="str">
            <v>61.01</v>
          </cell>
        </row>
        <row r="2017">
          <cell r="A2017" t="str">
            <v>500108</v>
          </cell>
          <cell r="B2017" t="str">
            <v>Mangueira com uniao de engate rapido, DN=1.1/2" (38mm)</v>
          </cell>
          <cell r="C2017" t="str">
            <v>m</v>
          </cell>
          <cell r="D2017" t="str">
            <v>3.33</v>
          </cell>
          <cell r="E2017" t="str">
            <v>0.66</v>
          </cell>
          <cell r="F2017" t="str">
            <v>3.99</v>
          </cell>
        </row>
        <row r="2018">
          <cell r="A2018" t="str">
            <v>500110</v>
          </cell>
          <cell r="B2018" t="str">
            <v>Mangueira com uniao de engate rapido, DN=2.1/2" (63mm)</v>
          </cell>
          <cell r="C2018" t="str">
            <v>m</v>
          </cell>
          <cell r="D2018" t="str">
            <v>8.85</v>
          </cell>
          <cell r="E2018" t="str">
            <v>0.66</v>
          </cell>
          <cell r="F2018" t="str">
            <v>9.51</v>
          </cell>
        </row>
        <row r="2019">
          <cell r="A2019" t="str">
            <v>500112</v>
          </cell>
          <cell r="B2019" t="str">
            <v>Esguicho latao c/engate rapido, DN= 1.1/2" Storz, requinte fixo</v>
          </cell>
          <cell r="C2019" t="str">
            <v>un</v>
          </cell>
          <cell r="D2019" t="str">
            <v>12.73</v>
          </cell>
          <cell r="E2019" t="str">
            <v>0.66</v>
          </cell>
          <cell r="F2019" t="str">
            <v>13.39</v>
          </cell>
        </row>
        <row r="2020">
          <cell r="A2020" t="str">
            <v>500114</v>
          </cell>
          <cell r="B2020" t="str">
            <v>Esguicho latao c/engate rapido, DN= 2.1/2" Storz, requinte fixo</v>
          </cell>
          <cell r="C2020" t="str">
            <v>un</v>
          </cell>
          <cell r="D2020" t="str">
            <v>27.59</v>
          </cell>
          <cell r="E2020" t="str">
            <v>0.66</v>
          </cell>
          <cell r="F2020" t="str">
            <v>28.25</v>
          </cell>
        </row>
        <row r="2021">
          <cell r="A2021" t="str">
            <v>500200</v>
          </cell>
          <cell r="B2021" t="str">
            <v>Registros e valvulas controladoras</v>
          </cell>
        </row>
        <row r="2022">
          <cell r="A2022" t="str">
            <v>500204</v>
          </cell>
          <cell r="B2022" t="str">
            <v>Fluxostato com sensor diafragma</v>
          </cell>
          <cell r="C2022" t="str">
            <v>un</v>
          </cell>
          <cell r="D2022" t="str">
            <v>172.27</v>
          </cell>
          <cell r="E2022" t="str">
            <v>19.92</v>
          </cell>
          <cell r="F2022" t="str">
            <v>192.19</v>
          </cell>
        </row>
        <row r="2023">
          <cell r="A2023" t="str">
            <v>501000</v>
          </cell>
          <cell r="B2023" t="str">
            <v>Extintores com suportes de parede</v>
          </cell>
        </row>
        <row r="2024">
          <cell r="A2024" t="str">
            <v>501002</v>
          </cell>
          <cell r="B2024" t="str">
            <v>Extintor manual de CO2 - capacidade de 6 kg</v>
          </cell>
          <cell r="C2024" t="str">
            <v>un</v>
          </cell>
          <cell r="D2024" t="str">
            <v>140.27</v>
          </cell>
          <cell r="E2024" t="str">
            <v>2.71</v>
          </cell>
          <cell r="F2024" t="str">
            <v>142.98</v>
          </cell>
        </row>
        <row r="2025">
          <cell r="A2025" t="str">
            <v>501004</v>
          </cell>
          <cell r="B2025" t="str">
            <v>Extintor manual de po quimico - capacidade de 4 kg</v>
          </cell>
          <cell r="C2025" t="str">
            <v>un</v>
          </cell>
          <cell r="D2025" t="str">
            <v>30.16</v>
          </cell>
          <cell r="E2025" t="str">
            <v>2.71</v>
          </cell>
          <cell r="F2025" t="str">
            <v>32.87</v>
          </cell>
        </row>
        <row r="2026">
          <cell r="A2026" t="str">
            <v>501006</v>
          </cell>
          <cell r="B2026" t="str">
            <v>Extintor manual de po quimico - capacidade de 8 kg</v>
          </cell>
          <cell r="C2026" t="str">
            <v>un</v>
          </cell>
          <cell r="D2026" t="str">
            <v>43.22</v>
          </cell>
          <cell r="E2026" t="str">
            <v>2.71</v>
          </cell>
          <cell r="F2026" t="str">
            <v>45.93</v>
          </cell>
        </row>
        <row r="2027">
          <cell r="A2027" t="str">
            <v>501008</v>
          </cell>
          <cell r="B2027" t="str">
            <v>Extintor manual de po quimico - capacidade de 12 kg</v>
          </cell>
          <cell r="C2027" t="str">
            <v>un</v>
          </cell>
          <cell r="D2027" t="str">
            <v>60.12</v>
          </cell>
          <cell r="E2027" t="str">
            <v>2.71</v>
          </cell>
          <cell r="F2027" t="str">
            <v>62.83</v>
          </cell>
        </row>
        <row r="2028">
          <cell r="A2028" t="str">
            <v>501010</v>
          </cell>
          <cell r="B2028" t="str">
            <v>Extintor manual de agua pressurizada - capacidade de 10 l</v>
          </cell>
          <cell r="C2028" t="str">
            <v>un</v>
          </cell>
          <cell r="D2028" t="str">
            <v>30.27</v>
          </cell>
          <cell r="E2028" t="str">
            <v>2.71</v>
          </cell>
          <cell r="F2028" t="str">
            <v>32.98</v>
          </cell>
        </row>
        <row r="2029">
          <cell r="A2029" t="str">
            <v>540000</v>
          </cell>
          <cell r="B2029" t="str">
            <v>Pavimentacao e passeios</v>
          </cell>
        </row>
        <row r="2030">
          <cell r="A2030" t="str">
            <v>540100</v>
          </cell>
          <cell r="B2030" t="str">
            <v>Pavimentacao preparo de base</v>
          </cell>
        </row>
        <row r="2031">
          <cell r="A2031" t="str">
            <v>540102</v>
          </cell>
          <cell r="B2031" t="str">
            <v>Regularizacao mecanizada de superficie</v>
          </cell>
          <cell r="C2031" t="str">
            <v>m2</v>
          </cell>
          <cell r="D2031" t="str">
            <v>1.39</v>
          </cell>
          <cell r="E2031" t="str">
            <v>0.08</v>
          </cell>
          <cell r="F2031" t="str">
            <v>1.47</v>
          </cell>
        </row>
        <row r="2032">
          <cell r="A2032" t="str">
            <v>540104</v>
          </cell>
          <cell r="B2032" t="str">
            <v>Abertura e preparo de caixa ate 40 cm</v>
          </cell>
          <cell r="C2032" t="str">
            <v>m2</v>
          </cell>
          <cell r="D2032" t="str">
            <v>2.13</v>
          </cell>
          <cell r="E2032" t="str">
            <v>0.15</v>
          </cell>
          <cell r="F2032" t="str">
            <v>2.28</v>
          </cell>
        </row>
        <row r="2033">
          <cell r="A2033" t="str">
            <v>540106</v>
          </cell>
          <cell r="B2033" t="str">
            <v>Compactacao de sub-leito a 95%  PN</v>
          </cell>
          <cell r="C2033" t="str">
            <v>m2</v>
          </cell>
          <cell r="D2033" t="str">
            <v>0.98</v>
          </cell>
          <cell r="E2033" t="str">
            <v>0.02</v>
          </cell>
          <cell r="F2033" t="str">
            <v>1.00</v>
          </cell>
        </row>
        <row r="2034">
          <cell r="A2034" t="str">
            <v>540108</v>
          </cell>
          <cell r="B2034" t="str">
            <v>Macadame hidraulico ou brita graduada</v>
          </cell>
          <cell r="C2034" t="str">
            <v>m3</v>
          </cell>
          <cell r="D2034" t="str">
            <v>47.72</v>
          </cell>
          <cell r="E2034" t="str">
            <v>8.85</v>
          </cell>
          <cell r="F2034" t="str">
            <v>56.57</v>
          </cell>
        </row>
        <row r="2035">
          <cell r="A2035" t="str">
            <v>540110</v>
          </cell>
          <cell r="B2035" t="str">
            <v>Macadame betuminoso</v>
          </cell>
          <cell r="C2035" t="str">
            <v>m3</v>
          </cell>
          <cell r="D2035" t="str">
            <v>58.65</v>
          </cell>
          <cell r="E2035" t="str">
            <v>10.57</v>
          </cell>
          <cell r="F2035" t="str">
            <v>69.22</v>
          </cell>
        </row>
        <row r="2036">
          <cell r="A2036" t="str">
            <v>540200</v>
          </cell>
          <cell r="B2036" t="str">
            <v>Pavimentacao com pedrisco e revestimento primario</v>
          </cell>
        </row>
        <row r="2037">
          <cell r="A2037" t="str">
            <v>540202</v>
          </cell>
          <cell r="B2037" t="str">
            <v>Revestimento primario com pedra britada</v>
          </cell>
          <cell r="C2037" t="str">
            <v>m3</v>
          </cell>
          <cell r="D2037" t="str">
            <v>32.12</v>
          </cell>
          <cell r="E2037" t="str">
            <v>0.08</v>
          </cell>
          <cell r="F2037" t="str">
            <v>32.20</v>
          </cell>
        </row>
        <row r="2038">
          <cell r="A2038" t="str">
            <v>540300</v>
          </cell>
          <cell r="B2038" t="str">
            <v>Pavimentacao flexivel</v>
          </cell>
        </row>
        <row r="2039">
          <cell r="A2039" t="str">
            <v>540302</v>
          </cell>
          <cell r="B2039" t="str">
            <v>Pavimentacao asfaltica com CBUQ Binder</v>
          </cell>
          <cell r="C2039" t="str">
            <v>m3</v>
          </cell>
          <cell r="D2039" t="str">
            <v>99.05</v>
          </cell>
          <cell r="E2039" t="str">
            <v>5.00</v>
          </cell>
          <cell r="F2039" t="str">
            <v>104.05</v>
          </cell>
        </row>
        <row r="2040">
          <cell r="A2040" t="str">
            <v>540304</v>
          </cell>
          <cell r="B2040" t="str">
            <v>Pavimentacao asfaltica com CBUQ Capa</v>
          </cell>
          <cell r="C2040" t="str">
            <v>m3</v>
          </cell>
          <cell r="D2040" t="str">
            <v>107.26</v>
          </cell>
          <cell r="E2040" t="str">
            <v>5.36</v>
          </cell>
          <cell r="F2040" t="str">
            <v>112.62</v>
          </cell>
        </row>
        <row r="2041">
          <cell r="A2041" t="str">
            <v>540306</v>
          </cell>
          <cell r="B2041" t="str">
            <v>Imprimacao betuminosa ligante</v>
          </cell>
          <cell r="C2041" t="str">
            <v>m2</v>
          </cell>
          <cell r="D2041" t="str">
            <v>0.27</v>
          </cell>
          <cell r="E2041" t="str">
            <v>0.06</v>
          </cell>
          <cell r="F2041" t="str">
            <v>0.33</v>
          </cell>
        </row>
        <row r="2042">
          <cell r="A2042" t="str">
            <v>540308</v>
          </cell>
          <cell r="B2042" t="str">
            <v>Imprimacao betuminosa impermeabilizante</v>
          </cell>
          <cell r="C2042" t="str">
            <v>m2</v>
          </cell>
          <cell r="D2042" t="str">
            <v>0.36</v>
          </cell>
          <cell r="E2042" t="str">
            <v>0.06</v>
          </cell>
          <cell r="F2042" t="str">
            <v>0.42</v>
          </cell>
        </row>
        <row r="2043">
          <cell r="A2043" t="str">
            <v>540400</v>
          </cell>
          <cell r="B2043" t="str">
            <v>Pavimentacao em  paralelepipedos e blocos de concreto</v>
          </cell>
        </row>
        <row r="2044">
          <cell r="A2044" t="str">
            <v>540402</v>
          </cell>
          <cell r="B2044" t="str">
            <v>Pavimentacao em  paralelepipedos sem rejunte</v>
          </cell>
          <cell r="C2044" t="str">
            <v>m2</v>
          </cell>
          <cell r="D2044" t="str">
            <v>20.43</v>
          </cell>
          <cell r="E2044" t="str">
            <v>7.01</v>
          </cell>
          <cell r="F2044" t="str">
            <v>27.44</v>
          </cell>
        </row>
        <row r="2045">
          <cell r="A2045" t="str">
            <v>540412</v>
          </cell>
          <cell r="B2045" t="str">
            <v>Pavimentacao em  lajota de concreto espessura de 6 cm sem rejunte</v>
          </cell>
          <cell r="C2045" t="str">
            <v>m2</v>
          </cell>
          <cell r="D2045" t="str">
            <v>16.76</v>
          </cell>
          <cell r="E2045" t="str">
            <v>2.84</v>
          </cell>
          <cell r="F2045" t="str">
            <v>19.60</v>
          </cell>
        </row>
        <row r="2046">
          <cell r="A2046" t="str">
            <v>540414</v>
          </cell>
          <cell r="B2046" t="str">
            <v>Pavimentacao em  lajota de concreto espessura de 8 cm sem rejunte</v>
          </cell>
          <cell r="C2046" t="str">
            <v>m2</v>
          </cell>
          <cell r="D2046" t="str">
            <v>20.49</v>
          </cell>
          <cell r="E2046" t="str">
            <v>2.84</v>
          </cell>
          <cell r="F2046" t="str">
            <v>23.33</v>
          </cell>
        </row>
        <row r="2047">
          <cell r="A2047" t="str">
            <v>540416</v>
          </cell>
          <cell r="B2047" t="str">
            <v>Pavimentacao em  lajota de concreto espessura de 10 cm sem rejunte</v>
          </cell>
          <cell r="C2047" t="str">
            <v>m2</v>
          </cell>
          <cell r="D2047" t="str">
            <v>21.11</v>
          </cell>
          <cell r="E2047" t="str">
            <v>2.84</v>
          </cell>
          <cell r="F2047" t="str">
            <v>23.95</v>
          </cell>
        </row>
        <row r="2048">
          <cell r="A2048" t="str">
            <v>540600</v>
          </cell>
          <cell r="B2048" t="str">
            <v>Guias/sarjetas</v>
          </cell>
        </row>
        <row r="2049">
          <cell r="A2049" t="str">
            <v>540602</v>
          </cell>
          <cell r="B2049" t="str">
            <v>Guia curva pre-moldada tipo PMSP</v>
          </cell>
          <cell r="C2049" t="str">
            <v>m</v>
          </cell>
          <cell r="D2049" t="str">
            <v>10.22</v>
          </cell>
          <cell r="E2049" t="str">
            <v>2.80</v>
          </cell>
          <cell r="F2049" t="str">
            <v>13.02</v>
          </cell>
        </row>
        <row r="2050">
          <cell r="A2050" t="str">
            <v>540604</v>
          </cell>
          <cell r="B2050" t="str">
            <v>Guia reta pre-moldada tipo PMSP</v>
          </cell>
          <cell r="C2050" t="str">
            <v>m</v>
          </cell>
          <cell r="D2050" t="str">
            <v>9.43</v>
          </cell>
          <cell r="E2050" t="str">
            <v>2.80</v>
          </cell>
          <cell r="F2050" t="str">
            <v>12.23</v>
          </cell>
        </row>
        <row r="2051">
          <cell r="A2051" t="str">
            <v>540606</v>
          </cell>
          <cell r="B2051" t="str">
            <v>Guia secao 45x15cm fundida no local</v>
          </cell>
          <cell r="C2051" t="str">
            <v>m</v>
          </cell>
          <cell r="D2051" t="str">
            <v>5.63</v>
          </cell>
          <cell r="E2051" t="str">
            <v>9.49</v>
          </cell>
          <cell r="F2051" t="str">
            <v>15.12</v>
          </cell>
        </row>
        <row r="2052">
          <cell r="A2052" t="str">
            <v>540608</v>
          </cell>
          <cell r="B2052" t="str">
            <v>Sarjetas, sarjetao de concreto moldado no local tipo PMSP</v>
          </cell>
          <cell r="C2052" t="str">
            <v>m3</v>
          </cell>
          <cell r="D2052" t="str">
            <v>124.74</v>
          </cell>
          <cell r="E2052" t="str">
            <v>26.85</v>
          </cell>
          <cell r="F2052" t="str">
            <v>151.59</v>
          </cell>
        </row>
        <row r="2053">
          <cell r="A2053" t="str">
            <v>540700</v>
          </cell>
          <cell r="B2053" t="str">
            <v>Calcadas e passeios</v>
          </cell>
        </row>
        <row r="2054">
          <cell r="A2054" t="str">
            <v>540702</v>
          </cell>
          <cell r="B2054" t="str">
            <v>Passeio em  ladrilho hidraulico</v>
          </cell>
          <cell r="C2054" t="str">
            <v>m2</v>
          </cell>
          <cell r="D2054" t="str">
            <v>6.56</v>
          </cell>
          <cell r="E2054" t="str">
            <v>4.59</v>
          </cell>
          <cell r="F2054" t="str">
            <v>11.15</v>
          </cell>
        </row>
        <row r="2055">
          <cell r="A2055" t="str">
            <v>540704</v>
          </cell>
          <cell r="B2055" t="str">
            <v>Passeio em  mosaico portugues</v>
          </cell>
          <cell r="C2055" t="str">
            <v>m2</v>
          </cell>
          <cell r="D2055" t="str">
            <v>26.14</v>
          </cell>
          <cell r="E2055" t="str">
            <v>0.00</v>
          </cell>
          <cell r="F2055" t="str">
            <v>26.14</v>
          </cell>
        </row>
        <row r="2056">
          <cell r="A2056" t="str">
            <v>542000</v>
          </cell>
          <cell r="B2056" t="str">
            <v>Reparos, conservacoes e complementos</v>
          </cell>
        </row>
        <row r="2057">
          <cell r="A2057" t="str">
            <v>542006</v>
          </cell>
          <cell r="B2057" t="str">
            <v>Reassentamento de guias pre-moldadas</v>
          </cell>
          <cell r="C2057" t="str">
            <v>m</v>
          </cell>
          <cell r="D2057" t="str">
            <v>2.98</v>
          </cell>
          <cell r="E2057" t="str">
            <v>2.80</v>
          </cell>
          <cell r="F2057" t="str">
            <v>5.78</v>
          </cell>
        </row>
        <row r="2058">
          <cell r="A2058" t="str">
            <v>550000</v>
          </cell>
          <cell r="B2058" t="str">
            <v>Limpeza e arremates</v>
          </cell>
        </row>
        <row r="2059">
          <cell r="A2059" t="str">
            <v>550100</v>
          </cell>
          <cell r="B2059" t="str">
            <v>Limpeza de obra</v>
          </cell>
        </row>
        <row r="2060">
          <cell r="A2060" t="str">
            <v>550102</v>
          </cell>
          <cell r="B2060" t="str">
            <v>Limpeza final da obra</v>
          </cell>
          <cell r="C2060" t="str">
            <v>m2</v>
          </cell>
          <cell r="D2060" t="str">
            <v>0.00</v>
          </cell>
          <cell r="E2060" t="str">
            <v>1.21</v>
          </cell>
          <cell r="F2060" t="str">
            <v>1.21</v>
          </cell>
        </row>
        <row r="2061">
          <cell r="A2061" t="str">
            <v>550107</v>
          </cell>
          <cell r="B2061" t="str">
            <v>Limpeza complementar e especial de piso com produtos quimicos</v>
          </cell>
          <cell r="C2061" t="str">
            <v>m2</v>
          </cell>
          <cell r="D2061" t="str">
            <v>0.33</v>
          </cell>
          <cell r="E2061" t="str">
            <v>0.57</v>
          </cell>
          <cell r="F2061" t="str">
            <v>0.90</v>
          </cell>
        </row>
        <row r="2062">
          <cell r="A2062" t="str">
            <v>550108</v>
          </cell>
          <cell r="B2062" t="str">
            <v>Limpeza complementar e especial de pecas e aparelhos samitarios</v>
          </cell>
          <cell r="C2062" t="str">
            <v>un</v>
          </cell>
          <cell r="D2062" t="str">
            <v>0.00</v>
          </cell>
          <cell r="E2062" t="str">
            <v>2.31</v>
          </cell>
          <cell r="F2062" t="str">
            <v>2.31</v>
          </cell>
        </row>
        <row r="2063">
          <cell r="A2063" t="str">
            <v>550110</v>
          </cell>
          <cell r="B2063" t="str">
            <v>Limpeza complementar e especial de vidros</v>
          </cell>
          <cell r="C2063" t="str">
            <v>m2</v>
          </cell>
          <cell r="D2063" t="str">
            <v>0.00</v>
          </cell>
          <cell r="E2063" t="str">
            <v>2.18</v>
          </cell>
          <cell r="F2063" t="str">
            <v>2.18</v>
          </cell>
        </row>
        <row r="2064">
          <cell r="A2064" t="str">
            <v>550200</v>
          </cell>
          <cell r="B2064" t="str">
            <v>Limpeza e desinfeccao sanitarios</v>
          </cell>
        </row>
        <row r="2065">
          <cell r="A2065" t="str">
            <v>550201</v>
          </cell>
          <cell r="B2065" t="str">
            <v>Limpeza de caixa de inspecao</v>
          </cell>
          <cell r="C2065" t="str">
            <v>un</v>
          </cell>
          <cell r="D2065" t="str">
            <v>0.00</v>
          </cell>
          <cell r="E2065" t="str">
            <v>0.86</v>
          </cell>
          <cell r="F2065" t="str">
            <v>0.86</v>
          </cell>
        </row>
        <row r="2066">
          <cell r="A2066" t="str">
            <v>550202</v>
          </cell>
          <cell r="B2066" t="str">
            <v>Limpeza de fossa septica</v>
          </cell>
          <cell r="C2066" t="str">
            <v>m3</v>
          </cell>
          <cell r="D2066" t="str">
            <v>18.00</v>
          </cell>
          <cell r="E2066" t="str">
            <v>0.00</v>
          </cell>
          <cell r="F2066" t="str">
            <v>18.00</v>
          </cell>
        </row>
        <row r="2067">
          <cell r="A2067" t="str">
            <v>550203</v>
          </cell>
          <cell r="B2067" t="str">
            <v>Limpeza de sumidouro por viagem de 6 m3</v>
          </cell>
          <cell r="C2067" t="str">
            <v>viagem</v>
          </cell>
          <cell r="D2067" t="str">
            <v>100.30</v>
          </cell>
          <cell r="E2067" t="str">
            <v>0.00</v>
          </cell>
          <cell r="F2067" t="str">
            <v>100.30</v>
          </cell>
        </row>
        <row r="2068">
          <cell r="A2068" t="str">
            <v>551000</v>
          </cell>
          <cell r="B2068" t="str">
            <v>Remocao de entulho</v>
          </cell>
        </row>
        <row r="2069">
          <cell r="A2069" t="str">
            <v>551002</v>
          </cell>
          <cell r="B2069" t="str">
            <v>Retirada de entulho manual dentro da obra ate o raio de 1,0 Km</v>
          </cell>
          <cell r="C2069" t="str">
            <v>m3</v>
          </cell>
          <cell r="D2069" t="str">
            <v>7.16</v>
          </cell>
          <cell r="E2069" t="str">
            <v>3.48</v>
          </cell>
          <cell r="F2069" t="str">
            <v>10.64</v>
          </cell>
        </row>
        <row r="2070">
          <cell r="A2070" t="str">
            <v>012110</v>
          </cell>
          <cell r="B2070" t="str">
            <v>Sondagem do terreno, a trado (minimo de 30 m)</v>
          </cell>
          <cell r="C2070" t="str">
            <v>m</v>
          </cell>
          <cell r="D2070" t="str">
            <v>15.00</v>
          </cell>
          <cell r="E2070" t="str">
            <v>00.00</v>
          </cell>
          <cell r="F2070" t="str">
            <v>15.00</v>
          </cell>
        </row>
        <row r="2071">
          <cell r="A2071" t="str">
            <v>031200</v>
          </cell>
          <cell r="B2071" t="str">
            <v>Demolicao completa de construcao para desapropriacoes e afins</v>
          </cell>
        </row>
        <row r="2072">
          <cell r="A2072" t="str">
            <v>031202</v>
          </cell>
          <cell r="B2072" t="str">
            <v>Demolicao de edificacao em alvenaria</v>
          </cell>
          <cell r="C2072" t="str">
            <v>m2</v>
          </cell>
          <cell r="D2072" t="str">
            <v>4.27</v>
          </cell>
          <cell r="E2072" t="str">
            <v>0.15</v>
          </cell>
          <cell r="F2072" t="str">
            <v>4.42</v>
          </cell>
        </row>
        <row r="2073">
          <cell r="A2073" t="str">
            <v>031204</v>
          </cell>
          <cell r="B2073" t="str">
            <v>Demolicao de edificacao em madeira</v>
          </cell>
          <cell r="C2073" t="str">
            <v>m2</v>
          </cell>
          <cell r="D2073" t="str">
            <v>1.75</v>
          </cell>
          <cell r="E2073" t="str">
            <v>0.06</v>
          </cell>
          <cell r="F2073" t="str">
            <v>1.81</v>
          </cell>
        </row>
        <row r="2074">
          <cell r="A2074" t="str">
            <v>071204</v>
          </cell>
          <cell r="B2074" t="str">
            <v>Aterro mecanizado por compensacao, solo de 1a. categoria em campo aberto</v>
          </cell>
          <cell r="C2074" t="str">
            <v>m3</v>
          </cell>
          <cell r="D2074" t="str">
            <v>2.61</v>
          </cell>
          <cell r="E2074" t="str">
            <v>0.13</v>
          </cell>
          <cell r="F2074" t="str">
            <v>2.74</v>
          </cell>
        </row>
        <row r="2075">
          <cell r="A2075" t="str">
            <v>110100</v>
          </cell>
          <cell r="B2075" t="str">
            <v>Concreto usinado com controle fck - fornecimento do material</v>
          </cell>
        </row>
        <row r="2076">
          <cell r="A2076" t="str">
            <v>143006</v>
          </cell>
          <cell r="B2076" t="str">
            <v>Divisoria em placas de comcreto polido com 5 cm</v>
          </cell>
          <cell r="C2076" t="str">
            <v>m2</v>
          </cell>
          <cell r="D2076" t="str">
            <v>9.63</v>
          </cell>
          <cell r="E2076" t="str">
            <v>36.34</v>
          </cell>
          <cell r="F2076" t="str">
            <v>45.97</v>
          </cell>
        </row>
        <row r="2077">
          <cell r="A2077" t="str">
            <v>280200</v>
          </cell>
          <cell r="B2077" t="str">
            <v>Ferragem para janela</v>
          </cell>
        </row>
        <row r="2078">
          <cell r="A2078" t="str">
            <v>280202</v>
          </cell>
          <cell r="B2078" t="str">
            <v>Ferragem completa para janela veneziana em madeira</v>
          </cell>
          <cell r="C2078" t="str">
            <v>cj</v>
          </cell>
          <cell r="D2078" t="str">
            <v>53.22</v>
          </cell>
          <cell r="E2078" t="str">
            <v>23.50</v>
          </cell>
          <cell r="F2078" t="str">
            <v>76.72</v>
          </cell>
        </row>
        <row r="2079">
          <cell r="A2079" t="str">
            <v>332000</v>
          </cell>
          <cell r="B2079" t="str">
            <v>Reparos conservacoes e complementos</v>
          </cell>
        </row>
        <row r="2080">
          <cell r="A2080" t="str">
            <v>332008</v>
          </cell>
          <cell r="B2080" t="str">
            <v>Reparo de trincas estruturais</v>
          </cell>
          <cell r="C2080" t="str">
            <v>m</v>
          </cell>
          <cell r="D2080" t="str">
            <v>0.41</v>
          </cell>
          <cell r="E2080" t="str">
            <v>5.14</v>
          </cell>
          <cell r="F2080" t="str">
            <v>5.55</v>
          </cell>
        </row>
        <row r="2081">
          <cell r="A2081" t="str">
            <v>362006</v>
          </cell>
          <cell r="B2081" t="str">
            <v>Bracadeira para fixacao de eletroduto</v>
          </cell>
          <cell r="C2081" t="str">
            <v>un</v>
          </cell>
          <cell r="D2081" t="str">
            <v>0.10</v>
          </cell>
          <cell r="E2081" t="str">
            <v>0.99</v>
          </cell>
          <cell r="F2081" t="str">
            <v>1.09</v>
          </cell>
        </row>
        <row r="2082">
          <cell r="A2082" t="str">
            <v>362008</v>
          </cell>
          <cell r="B2082" t="str">
            <v>Bucha de passagem para neutro</v>
          </cell>
          <cell r="C2082" t="str">
            <v>un</v>
          </cell>
          <cell r="D2082" t="str">
            <v>14.94</v>
          </cell>
          <cell r="E2082" t="str">
            <v>2.67</v>
          </cell>
          <cell r="F2082" t="str">
            <v>17.61</v>
          </cell>
        </row>
        <row r="2083">
          <cell r="A2083" t="str">
            <v>362010</v>
          </cell>
          <cell r="B2083" t="str">
            <v>Bucha para passagem interna/externa com isolacao para 15 kv</v>
          </cell>
          <cell r="C2083" t="str">
            <v>un</v>
          </cell>
          <cell r="D2083" t="str">
            <v>74.89</v>
          </cell>
          <cell r="E2083" t="str">
            <v>3.37</v>
          </cell>
          <cell r="F2083" t="str">
            <v>78.26</v>
          </cell>
        </row>
        <row r="2084">
          <cell r="A2084" t="str">
            <v>362012</v>
          </cell>
          <cell r="B2084" t="str">
            <v>Chapa de ferro de 1.50 x 0.50 m para bucha de passagem</v>
          </cell>
          <cell r="C2084" t="str">
            <v>un</v>
          </cell>
          <cell r="D2084" t="str">
            <v>77.78</v>
          </cell>
          <cell r="E2084" t="str">
            <v>3.37</v>
          </cell>
          <cell r="F2084" t="str">
            <v>81.15</v>
          </cell>
        </row>
        <row r="2085">
          <cell r="A2085" t="str">
            <v>362014</v>
          </cell>
          <cell r="B2085" t="str">
            <v>Cruzeta de madeira de 2400 mm</v>
          </cell>
          <cell r="C2085" t="str">
            <v>un</v>
          </cell>
          <cell r="D2085" t="str">
            <v>12.29</v>
          </cell>
          <cell r="E2085" t="str">
            <v>19.33</v>
          </cell>
          <cell r="F2085" t="str">
            <v>31.62</v>
          </cell>
        </row>
        <row r="2086">
          <cell r="A2086" t="str">
            <v>362030</v>
          </cell>
          <cell r="B2086" t="str">
            <v>Recolocacao de chapa de ferro para bucha de passagem</v>
          </cell>
          <cell r="C2086" t="str">
            <v>un</v>
          </cell>
          <cell r="D2086" t="str">
            <v>0.00</v>
          </cell>
          <cell r="E2086" t="str">
            <v>3.37</v>
          </cell>
          <cell r="F2086" t="str">
            <v>3.37</v>
          </cell>
        </row>
        <row r="2087">
          <cell r="A2087" t="str">
            <v>362032</v>
          </cell>
          <cell r="B2087" t="str">
            <v>Roldana de porcelana com parafuso de 30 x 30 mm</v>
          </cell>
          <cell r="C2087" t="str">
            <v>un</v>
          </cell>
          <cell r="D2087" t="str">
            <v>0.20</v>
          </cell>
          <cell r="E2087" t="str">
            <v>2.00</v>
          </cell>
          <cell r="F2087" t="str">
            <v>2.20</v>
          </cell>
        </row>
        <row r="2088">
          <cell r="A2088" t="str">
            <v>380901</v>
          </cell>
          <cell r="B2088" t="str">
            <v>Eletrocalha liza tipo C em chapa # 18 msg (300 x 50mm)</v>
          </cell>
          <cell r="C2088" t="str">
            <v>m</v>
          </cell>
          <cell r="D2088" t="str">
            <v>10.85</v>
          </cell>
          <cell r="E2088" t="str">
            <v>4.36</v>
          </cell>
          <cell r="F2088" t="str">
            <v>15.21</v>
          </cell>
        </row>
        <row r="2089">
          <cell r="A2089" t="str">
            <v>380902</v>
          </cell>
          <cell r="B2089" t="str">
            <v>Eletrocalha perfurada tipo C em chapa # 18 msg (300 x 50mm)</v>
          </cell>
          <cell r="C2089" t="str">
            <v>m</v>
          </cell>
          <cell r="D2089" t="str">
            <v>10.47</v>
          </cell>
          <cell r="E2089" t="str">
            <v>4.36</v>
          </cell>
          <cell r="F2089" t="str">
            <v>14.83</v>
          </cell>
        </row>
        <row r="2090">
          <cell r="A2090" t="str">
            <v>380903</v>
          </cell>
          <cell r="B2090" t="str">
            <v>Tampa de pressao para eletrocalha em chapa # 18 msg (300 x 50 mm)</v>
          </cell>
          <cell r="C2090" t="str">
            <v>m</v>
          </cell>
          <cell r="D2090" t="str">
            <v>5.31</v>
          </cell>
          <cell r="E2090" t="str">
            <v>1.67</v>
          </cell>
          <cell r="F2090" t="str">
            <v>6.98</v>
          </cell>
        </row>
        <row r="2091">
          <cell r="A2091" t="str">
            <v>380904</v>
          </cell>
          <cell r="B2091" t="str">
            <v>Suporte para suspensao de eletrocalha em chapa # 18 msg (300 x 50mm)</v>
          </cell>
          <cell r="C2091" t="str">
            <v>un</v>
          </cell>
          <cell r="D2091" t="str">
            <v>4.28</v>
          </cell>
          <cell r="E2091" t="str">
            <v>1.67</v>
          </cell>
          <cell r="F2091" t="str">
            <v>5.95</v>
          </cell>
        </row>
        <row r="2092">
          <cell r="A2092" t="str">
            <v>540601</v>
          </cell>
          <cell r="B2092" t="str">
            <v>Base de concreto para guias e sarjetas</v>
          </cell>
          <cell r="C2092" t="str">
            <v>m3</v>
          </cell>
          <cell r="D2092" t="str">
            <v>124.28</v>
          </cell>
          <cell r="E2092" t="str">
            <v>23.94</v>
          </cell>
          <cell r="F2092" t="str">
            <v>148.22</v>
          </cell>
        </row>
        <row r="2093">
          <cell r="A2093" t="str">
            <v>391004</v>
          </cell>
          <cell r="B2093" t="str">
            <v>Terminal de pressao para cabo # 6mm2</v>
          </cell>
          <cell r="C2093" t="str">
            <v>un</v>
          </cell>
          <cell r="D2093" t="str">
            <v>0.56</v>
          </cell>
          <cell r="E2093" t="str">
            <v>1.32</v>
          </cell>
          <cell r="F2093" t="str">
            <v>1.88</v>
          </cell>
        </row>
        <row r="2094">
          <cell r="A2094" t="str">
            <v>391006</v>
          </cell>
          <cell r="B2094" t="str">
            <v>Terminal de pressao para cabo # 10mm2</v>
          </cell>
          <cell r="C2094" t="str">
            <v>un</v>
          </cell>
          <cell r="D2094" t="str">
            <v>0.55</v>
          </cell>
          <cell r="E2094" t="str">
            <v>2.00</v>
          </cell>
          <cell r="F2094" t="str">
            <v>2.55</v>
          </cell>
        </row>
        <row r="2095">
          <cell r="A2095" t="str">
            <v>391008</v>
          </cell>
          <cell r="B2095" t="str">
            <v>Terminal de pressao para cabo # 16mm2</v>
          </cell>
          <cell r="C2095" t="str">
            <v>un</v>
          </cell>
          <cell r="D2095" t="str">
            <v>0.56</v>
          </cell>
          <cell r="E2095" t="str">
            <v>2.00</v>
          </cell>
          <cell r="F2095" t="str">
            <v>2.56</v>
          </cell>
        </row>
        <row r="2096">
          <cell r="A2096" t="str">
            <v>391016</v>
          </cell>
          <cell r="B2096" t="str">
            <v>Terminal de pressao para cabo # 50mm2</v>
          </cell>
          <cell r="C2096" t="str">
            <v>un</v>
          </cell>
          <cell r="D2096" t="str">
            <v>1.03</v>
          </cell>
          <cell r="E2096" t="str">
            <v>2.67</v>
          </cell>
          <cell r="F2096" t="str">
            <v>3.70</v>
          </cell>
        </row>
        <row r="2097">
          <cell r="A2097" t="str">
            <v>391020</v>
          </cell>
          <cell r="B2097" t="str">
            <v>Terminal de pressao para cabo # 70mm2</v>
          </cell>
          <cell r="C2097" t="str">
            <v>un</v>
          </cell>
          <cell r="D2097" t="str">
            <v>1.19</v>
          </cell>
          <cell r="E2097" t="str">
            <v>2.67</v>
          </cell>
          <cell r="F2097" t="str">
            <v>3.86</v>
          </cell>
        </row>
        <row r="2098">
          <cell r="A2098" t="str">
            <v>391024</v>
          </cell>
          <cell r="B2098" t="str">
            <v>Terminal de pressao para cabo # 90mm2</v>
          </cell>
          <cell r="C2098" t="str">
            <v>un</v>
          </cell>
          <cell r="D2098" t="str">
            <v>1.42</v>
          </cell>
          <cell r="E2098" t="str">
            <v>2.67</v>
          </cell>
          <cell r="F2098" t="str">
            <v>4.09</v>
          </cell>
        </row>
        <row r="2099">
          <cell r="A2099" t="str">
            <v>391026</v>
          </cell>
          <cell r="B2099" t="str">
            <v>Terminal de pressao para cabo # 120mm2</v>
          </cell>
          <cell r="C2099" t="str">
            <v>un</v>
          </cell>
          <cell r="D2099" t="str">
            <v>1.65</v>
          </cell>
          <cell r="E2099" t="str">
            <v>3.37</v>
          </cell>
          <cell r="F2099" t="str">
            <v>5.02</v>
          </cell>
        </row>
        <row r="2100">
          <cell r="A2100" t="str">
            <v>391028</v>
          </cell>
          <cell r="B2100" t="str">
            <v>Terminal de pressao para cabo # 185mm2</v>
          </cell>
          <cell r="C2100" t="str">
            <v>un</v>
          </cell>
          <cell r="D2100" t="str">
            <v>2.34</v>
          </cell>
          <cell r="E2100" t="str">
            <v>3.37</v>
          </cell>
          <cell r="F2100" t="str">
            <v>5.71</v>
          </cell>
        </row>
        <row r="2101">
          <cell r="A2101" t="str">
            <v>391030</v>
          </cell>
          <cell r="B2101" t="str">
            <v>Terminal de pressao para cabo # 240mm2</v>
          </cell>
          <cell r="C2101" t="str">
            <v>un</v>
          </cell>
          <cell r="D2101" t="str">
            <v>2.37</v>
          </cell>
          <cell r="E2101" t="str">
            <v>3.37</v>
          </cell>
          <cell r="F2101" t="str">
            <v>5.74</v>
          </cell>
        </row>
        <row r="2102">
          <cell r="A2102" t="str">
            <v>400406</v>
          </cell>
          <cell r="B2102" t="str">
            <v>Tomada 3P de 20 A - Industrial</v>
          </cell>
          <cell r="C2102" t="str">
            <v>un</v>
          </cell>
          <cell r="D2102" t="str">
            <v>4.99</v>
          </cell>
          <cell r="E2102" t="str">
            <v>1.78</v>
          </cell>
          <cell r="F2102" t="str">
            <v>6.77</v>
          </cell>
        </row>
        <row r="2103">
          <cell r="A2103" t="str">
            <v>411008</v>
          </cell>
          <cell r="B2103" t="str">
            <v>Cruzeta reforcada de ferro galvanizado para 2 projetores</v>
          </cell>
          <cell r="C2103" t="str">
            <v>un</v>
          </cell>
          <cell r="D2103" t="str">
            <v>21.59</v>
          </cell>
          <cell r="E2103" t="str">
            <v>20.26</v>
          </cell>
          <cell r="F2103" t="str">
            <v>41.85</v>
          </cell>
        </row>
        <row r="2104">
          <cell r="A2104" t="str">
            <v>491300</v>
          </cell>
          <cell r="B2104" t="str">
            <v>Filtros anaerobicos</v>
          </cell>
        </row>
        <row r="2105">
          <cell r="A2105" t="str">
            <v>491301</v>
          </cell>
          <cell r="B2105" t="str">
            <v>Filtro biologico anaerobico com aneis pre-moldados de concreto dian.1,50 m, h=2,00m</v>
          </cell>
          <cell r="C2105" t="str">
            <v>un</v>
          </cell>
          <cell r="D2105" t="str">
            <v>503.82</v>
          </cell>
          <cell r="E2105" t="str">
            <v>446.52</v>
          </cell>
          <cell r="F2105" t="str">
            <v>950.34</v>
          </cell>
        </row>
        <row r="2106">
          <cell r="A2106" t="str">
            <v>491302</v>
          </cell>
          <cell r="B2106" t="str">
            <v>Filtro biologico anaerobico com aneis pre-moldados de concreto diam.2,12m, h=2,00m</v>
          </cell>
          <cell r="C2106" t="str">
            <v>un</v>
          </cell>
          <cell r="D2106" t="str">
            <v>747.50</v>
          </cell>
          <cell r="E2106" t="str">
            <v>727.16</v>
          </cell>
          <cell r="F2106" t="str">
            <v>1,474.66</v>
          </cell>
        </row>
        <row r="2107">
          <cell r="A2107" t="str">
            <v>491303</v>
          </cell>
          <cell r="B2107" t="str">
            <v>Filtro biologico anaerobico com aneis pre-moldados de concreto diam.2,50m, h=2,00m</v>
          </cell>
          <cell r="C2107" t="str">
            <v>un</v>
          </cell>
          <cell r="D2107" t="str">
            <v>974.09</v>
          </cell>
          <cell r="E2107" t="str">
            <v>960.81</v>
          </cell>
          <cell r="F2107" t="str">
            <v>1,934.90</v>
          </cell>
        </row>
        <row r="2108">
          <cell r="A2108" t="str">
            <v>491400</v>
          </cell>
          <cell r="B2108" t="str">
            <v>Fossa septica</v>
          </cell>
        </row>
        <row r="2109">
          <cell r="A2109" t="str">
            <v>491401</v>
          </cell>
          <cell r="B2109" t="str">
            <v>Fossa septica camara unica com aneis pre-moldados em concreto diam. 1,50m</v>
          </cell>
          <cell r="C2109" t="str">
            <v>un</v>
          </cell>
          <cell r="D2109" t="str">
            <v>331.97</v>
          </cell>
          <cell r="E2109" t="str">
            <v>221.31</v>
          </cell>
          <cell r="F2109" t="str">
            <v>553.28</v>
          </cell>
        </row>
        <row r="2110">
          <cell r="A2110" t="str">
            <v>491402</v>
          </cell>
          <cell r="B2110" t="str">
            <v>Fossa septica camara unica com aneis pre-moldados em concreto diam. 2,50m</v>
          </cell>
          <cell r="C2110" t="str">
            <v>un</v>
          </cell>
          <cell r="D2110" t="str">
            <v>515.38</v>
          </cell>
          <cell r="E2110" t="str">
            <v>330.82</v>
          </cell>
          <cell r="F2110" t="str">
            <v>846.20</v>
          </cell>
        </row>
        <row r="2111">
          <cell r="A2111" t="str">
            <v>540420</v>
          </cell>
          <cell r="B2111" t="str">
            <v>Rejuntamento de paralelepipedo/bloco com areia</v>
          </cell>
          <cell r="C2111" t="str">
            <v>m2</v>
          </cell>
          <cell r="D2111" t="str">
            <v>0.52</v>
          </cell>
          <cell r="E2111" t="str">
            <v>0.33</v>
          </cell>
          <cell r="F2111" t="str">
            <v>0.85</v>
          </cell>
        </row>
        <row r="2112">
          <cell r="A2112" t="str">
            <v>540421</v>
          </cell>
          <cell r="B2112" t="str">
            <v>Rejuntamento de paralelepipedo/bloco com pedrisco</v>
          </cell>
          <cell r="C2112" t="str">
            <v>m2</v>
          </cell>
          <cell r="D2112" t="str">
            <v>0.55</v>
          </cell>
          <cell r="E2112" t="str">
            <v>0.39</v>
          </cell>
          <cell r="F2112" t="str">
            <v>0.94</v>
          </cell>
        </row>
        <row r="2113">
          <cell r="A2113" t="str">
            <v>540422</v>
          </cell>
          <cell r="B2113" t="str">
            <v>Rejuntamento de paralelepipedo/bloco com asfalto</v>
          </cell>
          <cell r="C2113" t="str">
            <v>m2</v>
          </cell>
          <cell r="D2113" t="str">
            <v>3.10</v>
          </cell>
          <cell r="E2113" t="str">
            <v>0.99</v>
          </cell>
          <cell r="F2113" t="str">
            <v>4.09</v>
          </cell>
        </row>
        <row r="2114">
          <cell r="A2114" t="str">
            <v>400100</v>
          </cell>
          <cell r="B2114" t="str">
            <v>Caixa de passagem estampada</v>
          </cell>
        </row>
        <row r="2115">
          <cell r="A2115" t="str">
            <v>400102</v>
          </cell>
          <cell r="B2115" t="str">
            <v>Caixa de ferro estampada 4 x 2"</v>
          </cell>
          <cell r="C2115" t="str">
            <v>un</v>
          </cell>
          <cell r="D2115" t="str">
            <v>0.93</v>
          </cell>
          <cell r="E2115" t="str">
            <v>1.67</v>
          </cell>
          <cell r="F2115" t="str">
            <v>2.60</v>
          </cell>
        </row>
        <row r="2116">
          <cell r="A2116" t="str">
            <v>400104</v>
          </cell>
          <cell r="B2116" t="str">
            <v>Caixa de ferro estampada 4 x 4"</v>
          </cell>
          <cell r="C2116" t="str">
            <v>un</v>
          </cell>
          <cell r="D2116" t="str">
            <v>1.47</v>
          </cell>
          <cell r="E2116" t="str">
            <v>2.00</v>
          </cell>
          <cell r="F2116" t="str">
            <v>3.47</v>
          </cell>
        </row>
        <row r="2117">
          <cell r="A2117" t="str">
            <v>400106</v>
          </cell>
          <cell r="B2117" t="str">
            <v>Caixa de ferro estampada sextavada 3 x 3"</v>
          </cell>
          <cell r="C2117" t="str">
            <v>un</v>
          </cell>
          <cell r="D2117" t="str">
            <v>0.79</v>
          </cell>
          <cell r="E2117" t="str">
            <v>2.00</v>
          </cell>
          <cell r="F2117" t="str">
            <v>2.79</v>
          </cell>
        </row>
        <row r="2118">
          <cell r="A2118" t="str">
            <v>400108</v>
          </cell>
          <cell r="B2118" t="str">
            <v>Caixa de ferro estampada octogonal FM 4 x 4"</v>
          </cell>
          <cell r="C2118" t="str">
            <v>un</v>
          </cell>
          <cell r="D2118" t="str">
            <v>3.14</v>
          </cell>
          <cell r="E2118" t="str">
            <v>2.00</v>
          </cell>
          <cell r="F2118" t="str">
            <v>5.14</v>
          </cell>
        </row>
        <row r="2119">
          <cell r="A2119" t="str">
            <v>400200</v>
          </cell>
          <cell r="B2119" t="str">
            <v>Caixa de passagem com tampa parafusada</v>
          </cell>
        </row>
        <row r="2120">
          <cell r="A2120" t="str">
            <v>400202</v>
          </cell>
          <cell r="B2120" t="str">
            <v>Caixa de passagem chapa tampa parafusada de 100x100x80mm</v>
          </cell>
          <cell r="C2120" t="str">
            <v>un</v>
          </cell>
          <cell r="D2120" t="str">
            <v>1.04</v>
          </cell>
          <cell r="E2120" t="str">
            <v>2.67</v>
          </cell>
          <cell r="F2120" t="str">
            <v>3.71</v>
          </cell>
        </row>
        <row r="2121">
          <cell r="A2121" t="str">
            <v>400204</v>
          </cell>
          <cell r="B2121" t="str">
            <v>Caixa de passagem chapa tampa parafusada 150x150x80mm</v>
          </cell>
          <cell r="C2121" t="str">
            <v>un</v>
          </cell>
          <cell r="D2121" t="str">
            <v>3.40</v>
          </cell>
          <cell r="E2121" t="str">
            <v>4.03</v>
          </cell>
          <cell r="F2121" t="str">
            <v>7.43</v>
          </cell>
        </row>
        <row r="2122">
          <cell r="A2122" t="str">
            <v>400206</v>
          </cell>
          <cell r="B2122" t="str">
            <v>Caixa de passagem chapa tampa parafusada 200x200x100mm</v>
          </cell>
          <cell r="C2122" t="str">
            <v>un</v>
          </cell>
          <cell r="D2122" t="str">
            <v>4.18</v>
          </cell>
          <cell r="E2122" t="str">
            <v>6.04</v>
          </cell>
          <cell r="F2122" t="str">
            <v>10.22</v>
          </cell>
        </row>
        <row r="2123">
          <cell r="A2123" t="str">
            <v>400208</v>
          </cell>
          <cell r="B2123" t="str">
            <v>Caixa de passagem chapa tampa parafusada 300x300x120mm</v>
          </cell>
          <cell r="C2123" t="str">
            <v>un</v>
          </cell>
          <cell r="D2123" t="str">
            <v>9.67</v>
          </cell>
          <cell r="E2123" t="str">
            <v>8.07</v>
          </cell>
          <cell r="F2123" t="str">
            <v>17.74</v>
          </cell>
        </row>
        <row r="2124">
          <cell r="A2124" t="str">
            <v>400210</v>
          </cell>
          <cell r="B2124" t="str">
            <v>Caixa de passagem chapa tampa parafusada 400x400x150mm</v>
          </cell>
          <cell r="C2124" t="str">
            <v>un</v>
          </cell>
          <cell r="D2124" t="str">
            <v>12.14</v>
          </cell>
          <cell r="E2124" t="str">
            <v>10.13</v>
          </cell>
          <cell r="F2124" t="str">
            <v>22.27</v>
          </cell>
        </row>
        <row r="2125">
          <cell r="A2125" t="str">
            <v>400212</v>
          </cell>
          <cell r="B2125" t="str">
            <v>Caixa de passagem chapa tampa parafusada 500x500x150mm</v>
          </cell>
          <cell r="C2125" t="str">
            <v>un</v>
          </cell>
          <cell r="D2125" t="str">
            <v>16.82</v>
          </cell>
          <cell r="E2125" t="str">
            <v>12.80</v>
          </cell>
          <cell r="F2125" t="str">
            <v>29.62</v>
          </cell>
        </row>
        <row r="2126">
          <cell r="A2126" t="str">
            <v>400300</v>
          </cell>
          <cell r="B2126" t="str">
            <v>Caixa de passagem em alvenaria</v>
          </cell>
        </row>
        <row r="2127">
          <cell r="A2127" t="str">
            <v>400302</v>
          </cell>
          <cell r="B2127" t="str">
            <v>Caixa de passagem em alvenaria de 400x400x400mm</v>
          </cell>
          <cell r="C2127" t="str">
            <v>un</v>
          </cell>
          <cell r="D2127" t="str">
            <v>9.64</v>
          </cell>
          <cell r="E2127" t="str">
            <v>20.70</v>
          </cell>
          <cell r="F2127" t="str">
            <v>30.34</v>
          </cell>
        </row>
        <row r="2128">
          <cell r="A2128" t="str">
            <v>400304</v>
          </cell>
          <cell r="B2128" t="str">
            <v>Caixa de passagem em alvenaria 600x600x600mm</v>
          </cell>
          <cell r="C2128" t="str">
            <v>un</v>
          </cell>
          <cell r="D2128" t="str">
            <v>19.38</v>
          </cell>
          <cell r="E2128" t="str">
            <v>44.62</v>
          </cell>
          <cell r="F2128" t="str">
            <v>64.00</v>
          </cell>
        </row>
        <row r="2129">
          <cell r="A2129" t="str">
            <v>400306</v>
          </cell>
          <cell r="B2129" t="str">
            <v>Caixa de passagem em alvenaria de 800x800x800mm</v>
          </cell>
          <cell r="C2129" t="str">
            <v>un</v>
          </cell>
          <cell r="D2129" t="str">
            <v>30.77</v>
          </cell>
          <cell r="E2129" t="str">
            <v>74.86</v>
          </cell>
          <cell r="F2129" t="str">
            <v>105.63</v>
          </cell>
        </row>
        <row r="2130">
          <cell r="A2130" t="str">
            <v>400308</v>
          </cell>
          <cell r="B2130" t="str">
            <v>Caixa de passagem em alvenaria de 1000x1000x500mm</v>
          </cell>
          <cell r="C2130" t="str">
            <v>un</v>
          </cell>
          <cell r="D2130" t="str">
            <v>30.29</v>
          </cell>
          <cell r="E2130" t="str">
            <v>67.11</v>
          </cell>
          <cell r="F2130" t="str">
            <v>97.40</v>
          </cell>
        </row>
        <row r="2131">
          <cell r="A2131" t="str">
            <v>400310</v>
          </cell>
          <cell r="B2131" t="str">
            <v>Caixa de passagem em alvenaria de 1000x1000x1000mm</v>
          </cell>
          <cell r="C2131" t="str">
            <v>un</v>
          </cell>
          <cell r="D2131" t="str">
            <v>45.67</v>
          </cell>
          <cell r="E2131" t="str">
            <v>113.08</v>
          </cell>
          <cell r="F2131" t="str">
            <v>158.75</v>
          </cell>
        </row>
        <row r="2132">
          <cell r="A2132" t="str">
            <v>400500</v>
          </cell>
          <cell r="B2132" t="str">
            <v>Interruptores</v>
          </cell>
        </row>
        <row r="2133">
          <cell r="A2133" t="str">
            <v>400502</v>
          </cell>
          <cell r="B2133" t="str">
            <v>Interruptor com uma tecla simples e placa</v>
          </cell>
          <cell r="C2133" t="str">
            <v>un</v>
          </cell>
          <cell r="D2133" t="str">
            <v>2.28</v>
          </cell>
          <cell r="E2133" t="str">
            <v>1.78</v>
          </cell>
          <cell r="F2133" t="str">
            <v>4.06</v>
          </cell>
        </row>
        <row r="2134">
          <cell r="A2134" t="str">
            <v>400504</v>
          </cell>
          <cell r="B2134" t="str">
            <v>Interruptor com 2 tecla simples e placa</v>
          </cell>
          <cell r="C2134" t="str">
            <v>un</v>
          </cell>
          <cell r="D2134" t="str">
            <v>3.78</v>
          </cell>
          <cell r="E2134" t="str">
            <v>2.33</v>
          </cell>
          <cell r="F2134" t="str">
            <v>6.11</v>
          </cell>
        </row>
        <row r="2135">
          <cell r="A2135" t="str">
            <v>400506</v>
          </cell>
          <cell r="B2135" t="str">
            <v>Interruptor com 3 teclas simples e placa</v>
          </cell>
          <cell r="C2135" t="str">
            <v>un</v>
          </cell>
          <cell r="D2135" t="str">
            <v>5.26</v>
          </cell>
          <cell r="E2135" t="str">
            <v>3.37</v>
          </cell>
          <cell r="F2135" t="str">
            <v>8.63</v>
          </cell>
        </row>
        <row r="2136">
          <cell r="A2136" t="str">
            <v>400508</v>
          </cell>
          <cell r="B2136" t="str">
            <v>Interruptor com 1 tecla paralelo e placa</v>
          </cell>
          <cell r="C2136" t="str">
            <v>un</v>
          </cell>
          <cell r="D2136" t="str">
            <v>5.26</v>
          </cell>
          <cell r="E2136" t="str">
            <v>1.47</v>
          </cell>
          <cell r="F2136" t="str">
            <v>6.73</v>
          </cell>
        </row>
        <row r="2137">
          <cell r="A2137" t="str">
            <v>400510</v>
          </cell>
          <cell r="B2137" t="str">
            <v>Interruptor com 2 teclas paralela e placa</v>
          </cell>
          <cell r="C2137" t="str">
            <v>un</v>
          </cell>
          <cell r="D2137" t="str">
            <v>5.03</v>
          </cell>
          <cell r="E2137" t="str">
            <v>3.02</v>
          </cell>
          <cell r="F2137" t="str">
            <v>8.05</v>
          </cell>
        </row>
        <row r="2138">
          <cell r="A2138" t="str">
            <v>400512</v>
          </cell>
          <cell r="B2138" t="str">
            <v>Interruptor com 2 teclas, 1 simples, 1 paralela e placa</v>
          </cell>
          <cell r="C2138" t="str">
            <v>un</v>
          </cell>
          <cell r="D2138" t="str">
            <v>5.03</v>
          </cell>
          <cell r="E2138" t="str">
            <v>2.56</v>
          </cell>
          <cell r="F2138" t="str">
            <v>7.59</v>
          </cell>
        </row>
        <row r="2139">
          <cell r="A2139" t="str">
            <v>400514</v>
          </cell>
          <cell r="B2139" t="str">
            <v>Interruptor com 3 teclas, 2 simples, 1 paralelo e placa</v>
          </cell>
          <cell r="C2139" t="str">
            <v>un</v>
          </cell>
          <cell r="D2139" t="str">
            <v>5.26</v>
          </cell>
          <cell r="E2139" t="str">
            <v>3.02</v>
          </cell>
          <cell r="F2139" t="str">
            <v>8.28</v>
          </cell>
        </row>
        <row r="2140">
          <cell r="A2140" t="str">
            <v>400516</v>
          </cell>
          <cell r="B2140" t="str">
            <v>Interruptor com 3 teclas, 1 simples, 2 paralelo e placa</v>
          </cell>
          <cell r="C2140" t="str">
            <v>un</v>
          </cell>
          <cell r="D2140" t="str">
            <v>5.26</v>
          </cell>
          <cell r="E2140" t="str">
            <v>3.37</v>
          </cell>
          <cell r="F2140" t="str">
            <v>8.63</v>
          </cell>
        </row>
        <row r="2141">
          <cell r="A2141" t="str">
            <v>400518</v>
          </cell>
          <cell r="B2141" t="str">
            <v>Interruptor bipolar simples e placa</v>
          </cell>
          <cell r="C2141" t="str">
            <v>un</v>
          </cell>
          <cell r="D2141" t="str">
            <v>5.60</v>
          </cell>
          <cell r="E2141" t="str">
            <v>2.33</v>
          </cell>
          <cell r="F2141" t="str">
            <v>7.93</v>
          </cell>
        </row>
        <row r="2142">
          <cell r="A2142" t="str">
            <v>400600</v>
          </cell>
          <cell r="B2142" t="str">
            <v>Conduletes</v>
          </cell>
        </row>
        <row r="2143">
          <cell r="A2143" t="str">
            <v>400602</v>
          </cell>
          <cell r="B2143" t="str">
            <v>Condulete metalico de 1/2"</v>
          </cell>
          <cell r="C2143" t="str">
            <v>un</v>
          </cell>
          <cell r="D2143" t="str">
            <v>2.87</v>
          </cell>
          <cell r="E2143" t="str">
            <v>3.37</v>
          </cell>
          <cell r="F2143" t="str">
            <v>6.24</v>
          </cell>
        </row>
        <row r="2144">
          <cell r="A2144" t="str">
            <v>400604</v>
          </cell>
          <cell r="B2144" t="str">
            <v>Condulete metalico de 3/4"</v>
          </cell>
          <cell r="C2144" t="str">
            <v>un</v>
          </cell>
          <cell r="D2144" t="str">
            <v>3.91</v>
          </cell>
          <cell r="E2144" t="str">
            <v>3.37</v>
          </cell>
          <cell r="F2144" t="str">
            <v>7.28</v>
          </cell>
        </row>
        <row r="2145">
          <cell r="A2145" t="str">
            <v>400606</v>
          </cell>
          <cell r="B2145" t="str">
            <v>Condulete metalico de 1"</v>
          </cell>
          <cell r="C2145" t="str">
            <v>un</v>
          </cell>
          <cell r="D2145" t="str">
            <v>5.99</v>
          </cell>
          <cell r="E2145" t="str">
            <v>3.37</v>
          </cell>
          <cell r="F2145" t="str">
            <v>9.36</v>
          </cell>
        </row>
        <row r="2146">
          <cell r="A2146" t="str">
            <v>400608</v>
          </cell>
          <cell r="B2146" t="str">
            <v>Condulete metalico de 1 1/4"</v>
          </cell>
          <cell r="C2146" t="str">
            <v>un</v>
          </cell>
          <cell r="D2146" t="str">
            <v>9.53</v>
          </cell>
          <cell r="E2146" t="str">
            <v>3.37</v>
          </cell>
          <cell r="F2146" t="str">
            <v>12.90</v>
          </cell>
        </row>
        <row r="2147">
          <cell r="A2147" t="str">
            <v>400610</v>
          </cell>
          <cell r="B2147" t="str">
            <v>Condulete metalico de 1 1/2"</v>
          </cell>
          <cell r="C2147" t="str">
            <v>un</v>
          </cell>
          <cell r="D2147" t="str">
            <v>14.31</v>
          </cell>
          <cell r="E2147" t="str">
            <v>3.37</v>
          </cell>
          <cell r="F2147" t="str">
            <v>17.68</v>
          </cell>
        </row>
        <row r="2148">
          <cell r="A2148" t="str">
            <v>400612</v>
          </cell>
          <cell r="B2148" t="str">
            <v>Condulete metalico de 2"</v>
          </cell>
          <cell r="C2148" t="str">
            <v>un</v>
          </cell>
          <cell r="D2148" t="str">
            <v>17.53</v>
          </cell>
          <cell r="E2148" t="str">
            <v>3.37</v>
          </cell>
          <cell r="F2148" t="str">
            <v>20.90</v>
          </cell>
        </row>
        <row r="2149">
          <cell r="A2149" t="str">
            <v>400614</v>
          </cell>
          <cell r="B2149" t="str">
            <v>Condulete metalico de 2 1/2"</v>
          </cell>
          <cell r="C2149" t="str">
            <v>un</v>
          </cell>
          <cell r="D2149" t="str">
            <v>30.07</v>
          </cell>
          <cell r="E2149" t="str">
            <v>3.37</v>
          </cell>
          <cell r="F2149" t="str">
            <v>33.44</v>
          </cell>
        </row>
        <row r="2150">
          <cell r="A2150" t="str">
            <v>400616</v>
          </cell>
          <cell r="B2150" t="str">
            <v>Condulete metalico de 3"</v>
          </cell>
          <cell r="C2150" t="str">
            <v>un</v>
          </cell>
          <cell r="D2150" t="str">
            <v>45.08</v>
          </cell>
          <cell r="E2150" t="str">
            <v>3.37</v>
          </cell>
          <cell r="F2150" t="str">
            <v>48.45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1"/>
    </sheetNames>
    <sheetDataSet>
      <sheetData sheetId="0">
        <row r="9">
          <cell r="A9" t="str">
            <v>01</v>
          </cell>
          <cell r="B9" t="str">
            <v>SERVICO TECNICO ESPECIALIZADO</v>
          </cell>
          <cell r="C9"/>
          <cell r="D9"/>
          <cell r="E9"/>
          <cell r="F9"/>
        </row>
        <row r="10">
          <cell r="A10" t="str">
            <v>01.02</v>
          </cell>
          <cell r="B10" t="str">
            <v>Parecer tecnico</v>
          </cell>
          <cell r="C10"/>
          <cell r="D10"/>
          <cell r="E10"/>
          <cell r="F10"/>
        </row>
        <row r="11">
          <cell r="A11" t="str">
            <v>01.02.071</v>
          </cell>
          <cell r="B11" t="str">
            <v>Parecer técnico de fundações, contenções e recomendações gerais, para empreendimentos com área construída até 1.000 m²</v>
          </cell>
          <cell r="C11" t="str">
            <v>UN</v>
          </cell>
          <cell r="D11"/>
          <cell r="E11">
            <v>5529.27</v>
          </cell>
          <cell r="F11">
            <v>5529.27</v>
          </cell>
        </row>
        <row r="12">
          <cell r="A12" t="str">
            <v>01.02.081</v>
          </cell>
          <cell r="B12" t="str">
            <v>Parecer técnico de fundações, contenções e recomendações gerais, para empreendimentos com área construída de 1.001 a 2.000 m²</v>
          </cell>
          <cell r="C12" t="str">
            <v>UN</v>
          </cell>
          <cell r="D12"/>
          <cell r="E12">
            <v>7352.86</v>
          </cell>
          <cell r="F12">
            <v>7352.86</v>
          </cell>
        </row>
        <row r="13">
          <cell r="A13" t="str">
            <v>01.02.091</v>
          </cell>
          <cell r="B13" t="str">
            <v>Parecer técnico de fundações, contenções e recomendações gerais, para empreendimentos com área construída de 2.001 a 5.000 m²</v>
          </cell>
          <cell r="C13" t="str">
            <v>UN</v>
          </cell>
          <cell r="D13"/>
          <cell r="E13">
            <v>12560.31</v>
          </cell>
          <cell r="F13">
            <v>12560.31</v>
          </cell>
        </row>
        <row r="14">
          <cell r="A14" t="str">
            <v>01.02.101</v>
          </cell>
          <cell r="B14" t="str">
            <v>Parecer técnico de fundações, contenções e recomendações gerais, para empreendimentos com área construída de 5.001 a 10.000 m²</v>
          </cell>
          <cell r="C14" t="str">
            <v>UN</v>
          </cell>
          <cell r="D14"/>
          <cell r="E14">
            <v>17221.68</v>
          </cell>
          <cell r="F14">
            <v>17221.68</v>
          </cell>
        </row>
        <row r="15">
          <cell r="A15" t="str">
            <v>01.02.111</v>
          </cell>
          <cell r="B15" t="str">
            <v>Parecer técnico de fundações, contenções e recomendações gerais, para empreendimentos com área construída acima de 10.000 m²</v>
          </cell>
          <cell r="C15" t="str">
            <v>UN</v>
          </cell>
          <cell r="D15"/>
          <cell r="E15">
            <v>20069.2</v>
          </cell>
          <cell r="F15">
            <v>20069.2</v>
          </cell>
        </row>
        <row r="16">
          <cell r="A16" t="str">
            <v>01.06</v>
          </cell>
          <cell r="B16" t="str">
            <v>Projeto de instalacoes eletricas</v>
          </cell>
          <cell r="C16"/>
          <cell r="D16"/>
          <cell r="E16"/>
          <cell r="F16"/>
        </row>
        <row r="17">
          <cell r="A17" t="str">
            <v>01.06.021</v>
          </cell>
          <cell r="B17" t="str">
            <v>Elaboração de projeto de adequação de entrada de energia elétrica junto a concessionária, com medição em baixa tensão e demanda até 75 kVA</v>
          </cell>
          <cell r="C17" t="str">
            <v>UN</v>
          </cell>
          <cell r="D17"/>
          <cell r="E17">
            <v>7061.96</v>
          </cell>
          <cell r="F17">
            <v>7061.96</v>
          </cell>
        </row>
        <row r="18">
          <cell r="A18" t="str">
            <v>01.06.031</v>
          </cell>
          <cell r="B18" t="str">
            <v>Elaboração de projeto de adequação de entrada de energia elétrica junto a concessionária, com medição em média tensão, subestação simplificada e demanda de 75 kVA a 300 kVA</v>
          </cell>
          <cell r="C18" t="str">
            <v>UN</v>
          </cell>
          <cell r="D18"/>
          <cell r="E18">
            <v>11961.54</v>
          </cell>
          <cell r="F18">
            <v>11961.54</v>
          </cell>
        </row>
        <row r="19">
          <cell r="A19" t="str">
            <v>01.06.032</v>
          </cell>
          <cell r="B19" t="str">
            <v>Elaboração de projeto de adequação de entrada de energia elétrica junto a concessionária, com medição em média tensão e demanda de 75 kVA a 300 kVA</v>
          </cell>
          <cell r="C19" t="str">
            <v>UN</v>
          </cell>
          <cell r="D19"/>
          <cell r="E19">
            <v>16186.24</v>
          </cell>
          <cell r="F19">
            <v>16186.24</v>
          </cell>
        </row>
        <row r="20">
          <cell r="A20" t="str">
            <v>01.06.041</v>
          </cell>
          <cell r="B20" t="str">
            <v>Elaboração de projeto de adequação de entrada de energia elétrica junto a concessionária, com medição em média tensão e demanda acima de 300 kVA a 2 MVA</v>
          </cell>
          <cell r="C20" t="str">
            <v>UN</v>
          </cell>
          <cell r="D20"/>
          <cell r="E20">
            <v>21529.599999999999</v>
          </cell>
          <cell r="F20">
            <v>21529.599999999999</v>
          </cell>
        </row>
        <row r="21">
          <cell r="A21" t="str">
            <v>01.17</v>
          </cell>
          <cell r="B21" t="str">
            <v>Projeto executivo</v>
          </cell>
          <cell r="C21"/>
          <cell r="D21"/>
          <cell r="E21"/>
          <cell r="F21"/>
        </row>
        <row r="22">
          <cell r="A22" t="str">
            <v>01.17.031</v>
          </cell>
          <cell r="B22" t="str">
            <v>Projeto executivo de arquitetura em formato A1</v>
          </cell>
          <cell r="C22" t="str">
            <v>UN</v>
          </cell>
          <cell r="D22"/>
          <cell r="E22">
            <v>2781.82</v>
          </cell>
          <cell r="F22">
            <v>2781.82</v>
          </cell>
        </row>
        <row r="23">
          <cell r="A23" t="str">
            <v>01.17.041</v>
          </cell>
          <cell r="B23" t="str">
            <v>Projeto executivo de arquitetura em formato A0</v>
          </cell>
          <cell r="C23" t="str">
            <v>UN</v>
          </cell>
          <cell r="D23"/>
          <cell r="E23">
            <v>3760.72</v>
          </cell>
          <cell r="F23">
            <v>3760.72</v>
          </cell>
        </row>
        <row r="24">
          <cell r="A24" t="str">
            <v>01.17.051</v>
          </cell>
          <cell r="B24" t="str">
            <v>Projeto executivo de estrutura em formato A1</v>
          </cell>
          <cell r="C24" t="str">
            <v>UN</v>
          </cell>
          <cell r="D24"/>
          <cell r="E24">
            <v>2040.2</v>
          </cell>
          <cell r="F24">
            <v>2040.2</v>
          </cell>
        </row>
        <row r="25">
          <cell r="A25" t="str">
            <v>01.17.061</v>
          </cell>
          <cell r="B25" t="str">
            <v>Projeto executivo de estrutura em formato A0</v>
          </cell>
          <cell r="C25" t="str">
            <v>UN</v>
          </cell>
          <cell r="D25"/>
          <cell r="E25">
            <v>2791.38</v>
          </cell>
          <cell r="F25">
            <v>2791.38</v>
          </cell>
        </row>
        <row r="26">
          <cell r="A26" t="str">
            <v>01.17.071</v>
          </cell>
          <cell r="B26" t="str">
            <v>Projeto executivo de instalações hidráulicas em formato A1</v>
          </cell>
          <cell r="C26" t="str">
            <v>UN</v>
          </cell>
          <cell r="D26"/>
          <cell r="E26">
            <v>875.86</v>
          </cell>
          <cell r="F26">
            <v>875.86</v>
          </cell>
        </row>
        <row r="27">
          <cell r="A27" t="str">
            <v>01.17.081</v>
          </cell>
          <cell r="B27" t="str">
            <v>Projeto executivo de instalações hidráulicas em formato A0</v>
          </cell>
          <cell r="C27" t="str">
            <v>UN</v>
          </cell>
          <cell r="D27"/>
          <cell r="E27">
            <v>1165.8900000000001</v>
          </cell>
          <cell r="F27">
            <v>1165.8900000000001</v>
          </cell>
        </row>
        <row r="28">
          <cell r="A28" t="str">
            <v>01.17.111</v>
          </cell>
          <cell r="B28" t="str">
            <v>Projeto executivo de instalações elétricas em formato A1</v>
          </cell>
          <cell r="C28" t="str">
            <v>UN</v>
          </cell>
          <cell r="D28"/>
          <cell r="E28">
            <v>972.59</v>
          </cell>
          <cell r="F28">
            <v>972.59</v>
          </cell>
        </row>
        <row r="29">
          <cell r="A29" t="str">
            <v>01.17.121</v>
          </cell>
          <cell r="B29" t="str">
            <v>Projeto executivo de instalações elétricas em formato A0</v>
          </cell>
          <cell r="C29" t="str">
            <v>UN</v>
          </cell>
          <cell r="D29"/>
          <cell r="E29">
            <v>1348.55</v>
          </cell>
          <cell r="F29">
            <v>1348.55</v>
          </cell>
        </row>
        <row r="30">
          <cell r="A30" t="str">
            <v>01.17.151</v>
          </cell>
          <cell r="B30" t="str">
            <v>Projeto executivo de climatização em formato A1</v>
          </cell>
          <cell r="C30" t="str">
            <v>UN</v>
          </cell>
          <cell r="D30"/>
          <cell r="E30">
            <v>1872.07</v>
          </cell>
          <cell r="F30">
            <v>1872.07</v>
          </cell>
        </row>
        <row r="31">
          <cell r="A31" t="str">
            <v>01.17.161</v>
          </cell>
          <cell r="B31" t="str">
            <v>Projeto executivo de climatização em formato A0</v>
          </cell>
          <cell r="C31" t="str">
            <v>UN</v>
          </cell>
          <cell r="D31"/>
          <cell r="E31">
            <v>2551.83</v>
          </cell>
          <cell r="F31">
            <v>2551.83</v>
          </cell>
        </row>
        <row r="32">
          <cell r="A32" t="str">
            <v>01.17.171</v>
          </cell>
          <cell r="B32" t="str">
            <v>Projeto executivo de chuveiros automáticos em formato A1</v>
          </cell>
          <cell r="C32" t="str">
            <v>UN</v>
          </cell>
          <cell r="D32"/>
          <cell r="E32">
            <v>1616.15</v>
          </cell>
          <cell r="F32">
            <v>1616.15</v>
          </cell>
        </row>
        <row r="33">
          <cell r="A33" t="str">
            <v>01.17.181</v>
          </cell>
          <cell r="B33" t="str">
            <v>Projeto executivo de chuveiros automáticos em formato A0</v>
          </cell>
          <cell r="C33" t="str">
            <v>UN</v>
          </cell>
          <cell r="D33"/>
          <cell r="E33">
            <v>2088.92</v>
          </cell>
          <cell r="F33">
            <v>2088.92</v>
          </cell>
        </row>
        <row r="34">
          <cell r="A34" t="str">
            <v>01.20</v>
          </cell>
          <cell r="B34" t="str">
            <v>Levantamento topografico e geofisico</v>
          </cell>
          <cell r="C34"/>
          <cell r="D34"/>
          <cell r="E34"/>
          <cell r="F34"/>
        </row>
        <row r="35">
          <cell r="A35" t="str">
            <v>01.20.010</v>
          </cell>
          <cell r="B35" t="str">
            <v>Taxa de mobilização e desmobilização de equipamentos para execução de levantamento topográfico</v>
          </cell>
          <cell r="C35" t="str">
            <v>TX</v>
          </cell>
          <cell r="D35">
            <v>1242.82</v>
          </cell>
          <cell r="E35"/>
          <cell r="F35">
            <v>1242.82</v>
          </cell>
        </row>
        <row r="36">
          <cell r="A36" t="str">
            <v>01.20.691</v>
          </cell>
          <cell r="B36" t="str">
            <v>Levantamento planimétrico cadastral com áreas ocupadas predominantemente por comunidades - área até 20.000 m² (mínimo de 3.500 m²)</v>
          </cell>
          <cell r="C36" t="str">
            <v>M2</v>
          </cell>
          <cell r="D36">
            <v>0.4</v>
          </cell>
          <cell r="E36">
            <v>0.44</v>
          </cell>
          <cell r="F36">
            <v>0.84</v>
          </cell>
        </row>
        <row r="37">
          <cell r="A37" t="str">
            <v>01.20.701</v>
          </cell>
          <cell r="B37" t="str">
            <v>Levantamento planimétrico cadastral com áreas ocupadas predominantemente por comunidades - área acima de 20.000 m² até 200.000 m²</v>
          </cell>
          <cell r="C37" t="str">
            <v>M2</v>
          </cell>
          <cell r="D37">
            <v>0.32</v>
          </cell>
          <cell r="E37">
            <v>0.35</v>
          </cell>
          <cell r="F37">
            <v>0.67</v>
          </cell>
        </row>
        <row r="38">
          <cell r="A38" t="str">
            <v>01.20.711</v>
          </cell>
          <cell r="B38" t="str">
            <v>Levantamento planimétrico cadastral com áreas ocupadas predominantemente por comunidades - área acima de 200.000 m²</v>
          </cell>
          <cell r="C38" t="str">
            <v>M2</v>
          </cell>
          <cell r="D38">
            <v>0.26</v>
          </cell>
          <cell r="E38">
            <v>0.28000000000000003</v>
          </cell>
          <cell r="F38">
            <v>0.54</v>
          </cell>
        </row>
        <row r="39">
          <cell r="A39" t="str">
            <v>01.20.721</v>
          </cell>
          <cell r="B39" t="str">
            <v>Levantamento planimétrico cadastral com áreas até 50% de ocupação - área até 20.000 m² (mínimo de 3.500 m²)</v>
          </cell>
          <cell r="C39" t="str">
            <v>M2</v>
          </cell>
          <cell r="D39">
            <v>0.35</v>
          </cell>
          <cell r="E39">
            <v>0.39</v>
          </cell>
          <cell r="F39">
            <v>0.74</v>
          </cell>
        </row>
        <row r="40">
          <cell r="A40" t="str">
            <v>01.20.731</v>
          </cell>
          <cell r="B40" t="str">
            <v>Levantamento planimétrico cadastral com áreas até 50% de ocupação - área acima de 20.000 m² até 200.000 m²</v>
          </cell>
          <cell r="C40" t="str">
            <v>M2</v>
          </cell>
          <cell r="D40">
            <v>0.16</v>
          </cell>
          <cell r="E40">
            <v>0.42</v>
          </cell>
          <cell r="F40">
            <v>0.57999999999999996</v>
          </cell>
        </row>
        <row r="41">
          <cell r="A41" t="str">
            <v>01.20.741</v>
          </cell>
          <cell r="B41" t="str">
            <v>Levantamento planimétrico cadastral com áreas até 50% de ocupação - área acima de 200.000 m²</v>
          </cell>
          <cell r="C41" t="str">
            <v>M2</v>
          </cell>
          <cell r="D41">
            <v>0.22</v>
          </cell>
          <cell r="E41">
            <v>0.25</v>
          </cell>
          <cell r="F41">
            <v>0.47</v>
          </cell>
        </row>
        <row r="42">
          <cell r="A42" t="str">
            <v>01.20.751</v>
          </cell>
          <cell r="B42" t="str">
            <v>Levantamento planimétrico cadastral com áreas acima de 50% de ocupação - área até 20.000 m² (mínimo de 4.000 m²)</v>
          </cell>
          <cell r="C42" t="str">
            <v>M2</v>
          </cell>
          <cell r="D42">
            <v>0.31</v>
          </cell>
          <cell r="E42">
            <v>0.35</v>
          </cell>
          <cell r="F42">
            <v>0.66</v>
          </cell>
        </row>
        <row r="43">
          <cell r="A43" t="str">
            <v>01.20.761</v>
          </cell>
          <cell r="B43" t="str">
            <v>Levantamento planimétrico cadastral com áreas acima de 50% de ocupação - área acima de 20.000 m² até 200.000 m²</v>
          </cell>
          <cell r="C43" t="str">
            <v>M2</v>
          </cell>
          <cell r="D43">
            <v>0.26</v>
          </cell>
          <cell r="E43">
            <v>0.28999999999999998</v>
          </cell>
          <cell r="F43">
            <v>0.55000000000000004</v>
          </cell>
        </row>
        <row r="44">
          <cell r="A44" t="str">
            <v>01.20.771</v>
          </cell>
          <cell r="B44" t="str">
            <v>Levantamento planimétrico cadastral com áreas acima de 50% de ocupação - área acima de 200.000 m²</v>
          </cell>
          <cell r="C44" t="str">
            <v>M2</v>
          </cell>
          <cell r="D44">
            <v>0.26</v>
          </cell>
          <cell r="E44">
            <v>0.28000000000000003</v>
          </cell>
          <cell r="F44">
            <v>0.54</v>
          </cell>
        </row>
        <row r="45">
          <cell r="A45" t="str">
            <v>01.20.781</v>
          </cell>
          <cell r="B45" t="str">
            <v>Levantamento planialtimétrico cadastral com áreas ocupadas predominantemente por comunidades - área até 20.000 m² (mínimo de 3.500 m²)</v>
          </cell>
          <cell r="C45" t="str">
            <v>M2</v>
          </cell>
          <cell r="D45">
            <v>0.43</v>
          </cell>
          <cell r="E45">
            <v>0.48</v>
          </cell>
          <cell r="F45">
            <v>0.91</v>
          </cell>
        </row>
        <row r="46">
          <cell r="A46" t="str">
            <v>01.20.791</v>
          </cell>
          <cell r="B46" t="str">
            <v>Levantamento planialtimétrico cadastral com áreas ocupadas predominantemente por comunidades - área acima de 20.000 m² até 200.000 m²</v>
          </cell>
          <cell r="C46" t="str">
            <v>M2</v>
          </cell>
          <cell r="D46">
            <v>0.34</v>
          </cell>
          <cell r="E46">
            <v>0.37</v>
          </cell>
          <cell r="F46">
            <v>0.71</v>
          </cell>
        </row>
        <row r="47">
          <cell r="A47" t="str">
            <v>01.20.801</v>
          </cell>
          <cell r="B47" t="str">
            <v>Levantamento planialtimétrico cadastral com áreas ocupadas predominantemente por comunidades - área acima de 200.000 m²</v>
          </cell>
          <cell r="C47" t="str">
            <v>M2</v>
          </cell>
          <cell r="D47">
            <v>0.26</v>
          </cell>
          <cell r="E47">
            <v>0.28999999999999998</v>
          </cell>
          <cell r="F47">
            <v>0.55000000000000004</v>
          </cell>
        </row>
        <row r="48">
          <cell r="A48" t="str">
            <v>01.20.811</v>
          </cell>
          <cell r="B48" t="str">
            <v>Levantamento planialtimétrico cadastral com áreas até 50% de ocupação - área até 20.000 m² (mínimo de 4.000 m²)</v>
          </cell>
          <cell r="C48" t="str">
            <v>M2</v>
          </cell>
          <cell r="D48">
            <v>0.36</v>
          </cell>
          <cell r="E48">
            <v>0.41</v>
          </cell>
          <cell r="F48">
            <v>0.77</v>
          </cell>
        </row>
        <row r="49">
          <cell r="A49" t="str">
            <v>01.20.821</v>
          </cell>
          <cell r="B49" t="str">
            <v>Levantamento planialtimétrico cadastral com áreas até 50% de ocupação - área acima de 20.000 m² até 200.000 m²</v>
          </cell>
          <cell r="C49" t="str">
            <v>M2</v>
          </cell>
          <cell r="D49">
            <v>0.3</v>
          </cell>
          <cell r="E49">
            <v>0.33</v>
          </cell>
          <cell r="F49">
            <v>0.63</v>
          </cell>
        </row>
        <row r="50">
          <cell r="A50" t="str">
            <v>01.20.831</v>
          </cell>
          <cell r="B50" t="str">
            <v>Levantamento planialtimétrico cadastral com áreas até 50% de ocupação - área acima de 200.000 m²</v>
          </cell>
          <cell r="C50" t="str">
            <v>M2</v>
          </cell>
          <cell r="D50">
            <v>0.25</v>
          </cell>
          <cell r="E50">
            <v>0.28000000000000003</v>
          </cell>
          <cell r="F50">
            <v>0.53</v>
          </cell>
        </row>
        <row r="51">
          <cell r="A51" t="str">
            <v>01.20.841</v>
          </cell>
          <cell r="B51" t="str">
            <v>Levantamento planialtimétrico cadastral com áreas acima de 50% de ocupação - área até 20.000 m² (mínimo de 3.500 m²)</v>
          </cell>
          <cell r="C51" t="str">
            <v>M2</v>
          </cell>
          <cell r="D51">
            <v>0.42</v>
          </cell>
          <cell r="E51">
            <v>0.47</v>
          </cell>
          <cell r="F51">
            <v>0.89</v>
          </cell>
        </row>
        <row r="52">
          <cell r="A52" t="str">
            <v>01.20.851</v>
          </cell>
          <cell r="B52" t="str">
            <v>Levantamento planialtimétrico cadastral com áreas acima de 50% de ocupação - área acima de 20.000 m² até 200.000 m²</v>
          </cell>
          <cell r="C52" t="str">
            <v>M2</v>
          </cell>
          <cell r="D52">
            <v>0.27</v>
          </cell>
          <cell r="E52">
            <v>0.3</v>
          </cell>
          <cell r="F52">
            <v>0.56999999999999995</v>
          </cell>
        </row>
        <row r="53">
          <cell r="A53" t="str">
            <v>01.20.861</v>
          </cell>
          <cell r="B53" t="str">
            <v>Levantamento planialtimétrico cadastral com áreas acima de 50% de ocupação - área acima de 200.000 m²</v>
          </cell>
          <cell r="C53" t="str">
            <v>M2</v>
          </cell>
          <cell r="D53">
            <v>0.17</v>
          </cell>
          <cell r="E53">
            <v>0.32</v>
          </cell>
          <cell r="F53">
            <v>0.49</v>
          </cell>
        </row>
        <row r="54">
          <cell r="A54" t="str">
            <v>01.20.871</v>
          </cell>
          <cell r="B54" t="str">
            <v>Levantamento planialtimétrico cadastral em área rural até 2 alqueires (mínimo de 10.000 m²)</v>
          </cell>
          <cell r="C54" t="str">
            <v>M2</v>
          </cell>
          <cell r="D54">
            <v>0.18</v>
          </cell>
          <cell r="E54">
            <v>0.2</v>
          </cell>
          <cell r="F54">
            <v>0.38</v>
          </cell>
        </row>
        <row r="55">
          <cell r="A55" t="str">
            <v>01.20.881</v>
          </cell>
          <cell r="B55" t="str">
            <v>Levantamento planialtimétrico cadastral em área rural acima de 2 até 5 alqueires</v>
          </cell>
          <cell r="C55" t="str">
            <v>M2</v>
          </cell>
          <cell r="D55">
            <v>0.13</v>
          </cell>
          <cell r="E55">
            <v>0.14000000000000001</v>
          </cell>
          <cell r="F55">
            <v>0.27</v>
          </cell>
        </row>
        <row r="56">
          <cell r="A56" t="str">
            <v>01.20.891</v>
          </cell>
          <cell r="B56" t="str">
            <v>Levantamento planialtimétrico cadastral em área rural acima de 5 até 10 alqueires</v>
          </cell>
          <cell r="C56" t="str">
            <v>M2</v>
          </cell>
          <cell r="D56">
            <v>0.09</v>
          </cell>
          <cell r="E56">
            <v>0.12</v>
          </cell>
          <cell r="F56">
            <v>0.21</v>
          </cell>
        </row>
        <row r="57">
          <cell r="A57" t="str">
            <v>01.20.901</v>
          </cell>
          <cell r="B57" t="str">
            <v>Levantamento planialtimétrico cadastral em área rural acima de 10 alqueires</v>
          </cell>
          <cell r="C57" t="str">
            <v>M2</v>
          </cell>
          <cell r="D57">
            <v>0.09</v>
          </cell>
          <cell r="E57">
            <v>0.09</v>
          </cell>
          <cell r="F57">
            <v>0.18</v>
          </cell>
        </row>
        <row r="58">
          <cell r="A58" t="str">
            <v>01.20.911</v>
          </cell>
          <cell r="B58" t="str">
            <v>Transporte de referência de nível (RN) - classe IIN (mínimo de 2 km)</v>
          </cell>
          <cell r="C58" t="str">
            <v>KM</v>
          </cell>
          <cell r="D58">
            <v>650.96</v>
          </cell>
          <cell r="E58">
            <v>568.74</v>
          </cell>
          <cell r="F58">
            <v>1219.7</v>
          </cell>
        </row>
        <row r="59">
          <cell r="A59" t="str">
            <v>01.20.921</v>
          </cell>
          <cell r="B59" t="str">
            <v>Implantação de marcos através de levantamento com GPS (mínimo de 3 marcos)</v>
          </cell>
          <cell r="C59" t="str">
            <v>UN</v>
          </cell>
          <cell r="D59">
            <v>703.59</v>
          </cell>
          <cell r="E59">
            <v>389.18</v>
          </cell>
          <cell r="F59">
            <v>1092.77</v>
          </cell>
        </row>
        <row r="60">
          <cell r="A60" t="str">
            <v>01.21</v>
          </cell>
          <cell r="B60" t="str">
            <v>Estudo geotecnico (sondagem)</v>
          </cell>
          <cell r="C60"/>
          <cell r="D60"/>
          <cell r="E60"/>
          <cell r="F60"/>
        </row>
        <row r="61">
          <cell r="A61" t="str">
            <v>01.21.010</v>
          </cell>
          <cell r="B61" t="str">
            <v>Taxa de mobilização e desmobilização de equipamentos para execução de sondagem</v>
          </cell>
          <cell r="C61" t="str">
            <v>TX</v>
          </cell>
          <cell r="D61">
            <v>1007.42</v>
          </cell>
          <cell r="E61"/>
          <cell r="F61">
            <v>1007.42</v>
          </cell>
        </row>
        <row r="62">
          <cell r="A62" t="str">
            <v>01.21.090</v>
          </cell>
          <cell r="B62" t="str">
            <v>Taxa de mobilização e desmobilização de equipamentos para execução de sondagem rotativa</v>
          </cell>
          <cell r="C62" t="str">
            <v>TX</v>
          </cell>
          <cell r="D62">
            <v>5236.26</v>
          </cell>
          <cell r="E62"/>
          <cell r="F62">
            <v>5236.26</v>
          </cell>
        </row>
        <row r="63">
          <cell r="A63" t="str">
            <v>01.21.100</v>
          </cell>
          <cell r="B63" t="str">
            <v>Sondagem do terreno a trado</v>
          </cell>
          <cell r="C63" t="str">
            <v>M</v>
          </cell>
          <cell r="D63">
            <v>75.98</v>
          </cell>
          <cell r="E63"/>
          <cell r="F63">
            <v>75.98</v>
          </cell>
        </row>
        <row r="64">
          <cell r="A64" t="str">
            <v>01.21.110</v>
          </cell>
          <cell r="B64" t="str">
            <v>Sondagem do terreno à percussão (mínimo de 30 m)</v>
          </cell>
          <cell r="C64" t="str">
            <v>M</v>
          </cell>
          <cell r="D64">
            <v>86.62</v>
          </cell>
          <cell r="E64"/>
          <cell r="F64">
            <v>86.62</v>
          </cell>
        </row>
        <row r="65">
          <cell r="A65" t="str">
            <v>01.21.120</v>
          </cell>
          <cell r="B65" t="str">
            <v>Sondagem do terreno rotativa em solo</v>
          </cell>
          <cell r="C65" t="str">
            <v>M</v>
          </cell>
          <cell r="D65">
            <v>325.73</v>
          </cell>
          <cell r="E65"/>
          <cell r="F65">
            <v>325.73</v>
          </cell>
        </row>
        <row r="66">
          <cell r="A66" t="str">
            <v>01.21.130</v>
          </cell>
          <cell r="B66" t="str">
            <v>Sondagem do terreno rotativa em rocha</v>
          </cell>
          <cell r="C66" t="str">
            <v>M</v>
          </cell>
          <cell r="D66">
            <v>598</v>
          </cell>
          <cell r="E66"/>
          <cell r="F66">
            <v>598</v>
          </cell>
        </row>
        <row r="67">
          <cell r="A67" t="str">
            <v>01.21.140</v>
          </cell>
          <cell r="B67" t="str">
            <v>Sondagem do terreno à percussão com a utilização de torquímetro (mínimo de 30 m)</v>
          </cell>
          <cell r="C67" t="str">
            <v>M</v>
          </cell>
          <cell r="D67">
            <v>78.349999999999994</v>
          </cell>
          <cell r="E67"/>
          <cell r="F67">
            <v>78.349999999999994</v>
          </cell>
        </row>
        <row r="68">
          <cell r="A68" t="str">
            <v>01.23</v>
          </cell>
          <cell r="B68" t="str">
            <v>Tratamento, recuperacao e trabalhos especiais em concreto</v>
          </cell>
          <cell r="C68"/>
          <cell r="D68"/>
          <cell r="E68"/>
          <cell r="F68"/>
        </row>
        <row r="69">
          <cell r="A69" t="str">
            <v>01.23.010</v>
          </cell>
          <cell r="B69" t="str">
            <v>Taxa de mobilização e desmobilização de equipamentos para execução de corte em concreto armado</v>
          </cell>
          <cell r="C69" t="str">
            <v>TX</v>
          </cell>
          <cell r="D69">
            <v>291.52</v>
          </cell>
          <cell r="E69"/>
          <cell r="F69">
            <v>291.52</v>
          </cell>
        </row>
        <row r="70">
          <cell r="A70" t="str">
            <v>01.23.020</v>
          </cell>
          <cell r="B70" t="str">
            <v>Limpeza de armadura com escova de aço</v>
          </cell>
          <cell r="C70" t="str">
            <v>M2</v>
          </cell>
          <cell r="D70">
            <v>3.13</v>
          </cell>
          <cell r="E70">
            <v>5.03</v>
          </cell>
          <cell r="F70">
            <v>8.16</v>
          </cell>
        </row>
        <row r="71">
          <cell r="A71" t="str">
            <v>01.23.030</v>
          </cell>
          <cell r="B71" t="str">
            <v>Preparo de ponte de aderência com adesivo a base de epóxi</v>
          </cell>
          <cell r="C71" t="str">
            <v>M2</v>
          </cell>
          <cell r="D71">
            <v>87.43</v>
          </cell>
          <cell r="E71">
            <v>37.11</v>
          </cell>
          <cell r="F71">
            <v>124.54</v>
          </cell>
        </row>
        <row r="72">
          <cell r="A72" t="str">
            <v>01.23.040</v>
          </cell>
          <cell r="B72" t="str">
            <v>Tratamento de armadura com produto anticorrosivo a base de zinco</v>
          </cell>
          <cell r="C72" t="str">
            <v>M2</v>
          </cell>
          <cell r="D72">
            <v>15.85</v>
          </cell>
          <cell r="E72">
            <v>35.39</v>
          </cell>
          <cell r="F72">
            <v>51.24</v>
          </cell>
        </row>
        <row r="73">
          <cell r="A73" t="str">
            <v>01.23.060</v>
          </cell>
          <cell r="B73" t="str">
            <v>Corte de concreto deteriorado inclusive remoção dos detritos</v>
          </cell>
          <cell r="C73" t="str">
            <v>M2</v>
          </cell>
          <cell r="D73"/>
          <cell r="E73">
            <v>25.13</v>
          </cell>
          <cell r="F73">
            <v>25.13</v>
          </cell>
        </row>
        <row r="74">
          <cell r="A74" t="str">
            <v>01.23.070</v>
          </cell>
          <cell r="B74" t="str">
            <v>Demarcação de área com disco de corte diamantado</v>
          </cell>
          <cell r="C74" t="str">
            <v>M</v>
          </cell>
          <cell r="D74">
            <v>0.84</v>
          </cell>
          <cell r="E74">
            <v>3.72</v>
          </cell>
          <cell r="F74">
            <v>4.5599999999999996</v>
          </cell>
        </row>
        <row r="75">
          <cell r="A75" t="str">
            <v>01.23.100</v>
          </cell>
          <cell r="B75" t="str">
            <v>Demolição de concreto armado com preservação de armadura, para reforço e recuperação estrutural</v>
          </cell>
          <cell r="C75" t="str">
            <v>M3</v>
          </cell>
          <cell r="D75"/>
          <cell r="E75">
            <v>379.22</v>
          </cell>
          <cell r="F75">
            <v>379.22</v>
          </cell>
        </row>
        <row r="76">
          <cell r="A76" t="str">
            <v>01.23.140</v>
          </cell>
          <cell r="B76" t="str">
            <v>Furação de 1 1/4" em concreto armado</v>
          </cell>
          <cell r="C76" t="str">
            <v>M</v>
          </cell>
          <cell r="D76">
            <v>187.15</v>
          </cell>
          <cell r="E76"/>
          <cell r="F76">
            <v>187.15</v>
          </cell>
        </row>
        <row r="77">
          <cell r="A77" t="str">
            <v>01.23.150</v>
          </cell>
          <cell r="B77" t="str">
            <v>Furação de 1 1/2" em concreto armado</v>
          </cell>
          <cell r="C77" t="str">
            <v>M</v>
          </cell>
          <cell r="D77">
            <v>202.86</v>
          </cell>
          <cell r="E77"/>
          <cell r="F77">
            <v>202.86</v>
          </cell>
        </row>
        <row r="78">
          <cell r="A78" t="str">
            <v>01.23.160</v>
          </cell>
          <cell r="B78" t="str">
            <v>Furação de 2 1/4" em concreto armado</v>
          </cell>
          <cell r="C78" t="str">
            <v>M</v>
          </cell>
          <cell r="D78">
            <v>241.63</v>
          </cell>
          <cell r="E78"/>
          <cell r="F78">
            <v>241.63</v>
          </cell>
        </row>
        <row r="79">
          <cell r="A79" t="str">
            <v>01.23.190</v>
          </cell>
          <cell r="B79" t="str">
            <v>Furação de 2 1/2" em concreto armado</v>
          </cell>
          <cell r="C79" t="str">
            <v>M</v>
          </cell>
          <cell r="D79">
            <v>249.76</v>
          </cell>
          <cell r="E79"/>
          <cell r="F79">
            <v>249.76</v>
          </cell>
        </row>
        <row r="80">
          <cell r="A80" t="str">
            <v>01.23.200</v>
          </cell>
          <cell r="B80" t="str">
            <v>Taxa de mobilização e desmobilização de equipamentos para execução de perfuração em concreto</v>
          </cell>
          <cell r="C80" t="str">
            <v>TX</v>
          </cell>
          <cell r="D80">
            <v>226.05</v>
          </cell>
          <cell r="E80"/>
          <cell r="F80">
            <v>226.05</v>
          </cell>
        </row>
        <row r="81">
          <cell r="A81" t="str">
            <v>01.23.221</v>
          </cell>
          <cell r="B81" t="str">
            <v>Furação para até 10mm x 100mm em concreto armado, inclusive colagem de armadura (para até 8mm)</v>
          </cell>
          <cell r="C81" t="str">
            <v>UN</v>
          </cell>
          <cell r="D81">
            <v>7.39</v>
          </cell>
          <cell r="E81"/>
          <cell r="F81">
            <v>7.39</v>
          </cell>
        </row>
        <row r="82">
          <cell r="A82" t="str">
            <v>01.23.222</v>
          </cell>
          <cell r="B82" t="str">
            <v>Furação para 12,5mm x 100mm em concreto armado, inclusive colagem de armadura (para 10mm)</v>
          </cell>
          <cell r="C82" t="str">
            <v>UN</v>
          </cell>
          <cell r="D82">
            <v>8.25</v>
          </cell>
          <cell r="E82"/>
          <cell r="F82">
            <v>8.25</v>
          </cell>
        </row>
        <row r="83">
          <cell r="A83" t="str">
            <v>01.23.223</v>
          </cell>
          <cell r="B83" t="str">
            <v>Furação para 16mm x 100mm em concreto armado, inclusive colagem de armadura (para 12,5mm)</v>
          </cell>
          <cell r="C83" t="str">
            <v>UN</v>
          </cell>
          <cell r="D83">
            <v>10.42</v>
          </cell>
          <cell r="E83"/>
          <cell r="F83">
            <v>10.42</v>
          </cell>
        </row>
        <row r="84">
          <cell r="A84" t="str">
            <v>01.23.231</v>
          </cell>
          <cell r="B84" t="str">
            <v>Furação para até 10mm x 150mm em concreto armado, inclusive colagem de armadura (para até 8mm)</v>
          </cell>
          <cell r="C84" t="str">
            <v>UN</v>
          </cell>
          <cell r="D84">
            <v>10.68</v>
          </cell>
          <cell r="E84"/>
          <cell r="F84">
            <v>10.68</v>
          </cell>
        </row>
        <row r="85">
          <cell r="A85" t="str">
            <v>01.23.232</v>
          </cell>
          <cell r="B85" t="str">
            <v>Furação para 12,5mm x 150mm em concreto armado, inclusive colagem de armadura (para 10mm)</v>
          </cell>
          <cell r="C85" t="str">
            <v>UN</v>
          </cell>
          <cell r="D85">
            <v>12.59</v>
          </cell>
          <cell r="E85"/>
          <cell r="F85">
            <v>12.59</v>
          </cell>
        </row>
        <row r="86">
          <cell r="A86" t="str">
            <v>01.23.233</v>
          </cell>
          <cell r="B86" t="str">
            <v>Furação para 16mm x 150mm em concreto armado, inclusive colagem de armadura (para 12,5mm)</v>
          </cell>
          <cell r="C86" t="str">
            <v>UN</v>
          </cell>
          <cell r="D86">
            <v>16.350000000000001</v>
          </cell>
          <cell r="E86"/>
          <cell r="F86">
            <v>16.350000000000001</v>
          </cell>
        </row>
        <row r="87">
          <cell r="A87" t="str">
            <v>01.23.234</v>
          </cell>
          <cell r="B87" t="str">
            <v>Furação para 20mm x 150mm em concreto armado, inclusive colagem de armadura (para 16mm)</v>
          </cell>
          <cell r="C87" t="str">
            <v>UN</v>
          </cell>
          <cell r="D87">
            <v>18.559999999999999</v>
          </cell>
          <cell r="E87"/>
          <cell r="F87">
            <v>18.559999999999999</v>
          </cell>
        </row>
        <row r="88">
          <cell r="A88" t="str">
            <v>01.23.236</v>
          </cell>
          <cell r="B88" t="str">
            <v>Furação para até 10mm x 200mm em concreto armado, inclusive colagem de armadura (para 8mm)</v>
          </cell>
          <cell r="C88" t="str">
            <v>UN</v>
          </cell>
          <cell r="D88">
            <v>14.91</v>
          </cell>
          <cell r="E88"/>
          <cell r="F88">
            <v>14.91</v>
          </cell>
        </row>
        <row r="89">
          <cell r="A89" t="str">
            <v>01.23.237</v>
          </cell>
          <cell r="B89" t="str">
            <v>Furação para 12,5mm x 200mm em concreto armado, inclusive colagem de armadura (para 10mm)</v>
          </cell>
          <cell r="C89" t="str">
            <v>UN</v>
          </cell>
          <cell r="D89">
            <v>16.96</v>
          </cell>
          <cell r="E89"/>
          <cell r="F89">
            <v>16.96</v>
          </cell>
        </row>
        <row r="90">
          <cell r="A90" t="str">
            <v>01.23.238</v>
          </cell>
          <cell r="B90" t="str">
            <v>Furação para 16mm x 200mm em concreto armado, inclusive colagem de armadura (para 12,5mm)</v>
          </cell>
          <cell r="C90" t="str">
            <v>UN</v>
          </cell>
          <cell r="D90">
            <v>21.52</v>
          </cell>
          <cell r="E90"/>
          <cell r="F90">
            <v>21.52</v>
          </cell>
        </row>
        <row r="91">
          <cell r="A91" t="str">
            <v>01.23.239</v>
          </cell>
          <cell r="B91" t="str">
            <v>Furação para 20mm x 200mm em concreto armado, inclusive colagem de armadura (para 16mm)</v>
          </cell>
          <cell r="C91" t="str">
            <v>UN</v>
          </cell>
          <cell r="D91">
            <v>26.56</v>
          </cell>
          <cell r="E91"/>
          <cell r="F91">
            <v>26.56</v>
          </cell>
        </row>
        <row r="92">
          <cell r="A92" t="str">
            <v>01.23.254</v>
          </cell>
          <cell r="B92" t="str">
            <v>Furação de 1" em concreto armado</v>
          </cell>
          <cell r="C92" t="str">
            <v>M</v>
          </cell>
          <cell r="D92">
            <v>187.63</v>
          </cell>
          <cell r="E92"/>
          <cell r="F92">
            <v>187.63</v>
          </cell>
        </row>
        <row r="93">
          <cell r="A93" t="str">
            <v>01.23.260</v>
          </cell>
          <cell r="B93" t="str">
            <v>Furação de 2" em concreto armado</v>
          </cell>
          <cell r="C93" t="str">
            <v>M</v>
          </cell>
          <cell r="D93">
            <v>243.04</v>
          </cell>
          <cell r="E93"/>
          <cell r="F93">
            <v>243.04</v>
          </cell>
        </row>
        <row r="94">
          <cell r="A94" t="str">
            <v>01.23.264</v>
          </cell>
          <cell r="B94" t="str">
            <v>Furação de 3" em concreto armado</v>
          </cell>
          <cell r="C94" t="str">
            <v>M</v>
          </cell>
          <cell r="D94">
            <v>265.25</v>
          </cell>
          <cell r="E94"/>
          <cell r="F94">
            <v>265.25</v>
          </cell>
        </row>
        <row r="95">
          <cell r="A95" t="str">
            <v>01.23.270</v>
          </cell>
          <cell r="B95" t="str">
            <v>Furação de 4" em concreto armado</v>
          </cell>
          <cell r="C95" t="str">
            <v>M</v>
          </cell>
          <cell r="D95">
            <v>302.14999999999998</v>
          </cell>
          <cell r="E95"/>
          <cell r="F95">
            <v>302.14999999999998</v>
          </cell>
        </row>
        <row r="96">
          <cell r="A96" t="str">
            <v>01.23.274</v>
          </cell>
          <cell r="B96" t="str">
            <v>Furação de 5" em concreto armado</v>
          </cell>
          <cell r="C96" t="str">
            <v>M</v>
          </cell>
          <cell r="D96">
            <v>352.24</v>
          </cell>
          <cell r="E96"/>
          <cell r="F96">
            <v>352.24</v>
          </cell>
        </row>
        <row r="97">
          <cell r="A97" t="str">
            <v>01.23.280</v>
          </cell>
          <cell r="B97" t="str">
            <v>Furação de 6" em concreto armado</v>
          </cell>
          <cell r="C97" t="str">
            <v>M</v>
          </cell>
          <cell r="D97">
            <v>421.38</v>
          </cell>
          <cell r="E97"/>
          <cell r="F97">
            <v>421.38</v>
          </cell>
        </row>
        <row r="98">
          <cell r="A98" t="str">
            <v>01.23.510</v>
          </cell>
          <cell r="B98" t="str">
            <v>Corte vertical em concreto armado, espessura de 15 cm</v>
          </cell>
          <cell r="C98" t="str">
            <v>M</v>
          </cell>
          <cell r="D98">
            <v>192.02</v>
          </cell>
          <cell r="E98"/>
          <cell r="F98">
            <v>192.02</v>
          </cell>
        </row>
        <row r="99">
          <cell r="A99" t="str">
            <v>01.23.700</v>
          </cell>
          <cell r="B99" t="str">
            <v>Taxa de mobilização e desmobilização para reforço estrutural com fibra de carbono</v>
          </cell>
          <cell r="C99" t="str">
            <v>TX</v>
          </cell>
          <cell r="D99">
            <v>1216.48</v>
          </cell>
          <cell r="E99">
            <v>3436.91</v>
          </cell>
          <cell r="F99">
            <v>4653.3900000000003</v>
          </cell>
        </row>
        <row r="100">
          <cell r="A100" t="str">
            <v>01.23.701</v>
          </cell>
          <cell r="B100" t="str">
            <v>Preparação de substrato para colagem de fibra de carbono, mediante lixamento e/ou apicoamento e escovação</v>
          </cell>
          <cell r="C100" t="str">
            <v>M2</v>
          </cell>
          <cell r="D100">
            <v>6.39</v>
          </cell>
          <cell r="E100">
            <v>36.270000000000003</v>
          </cell>
          <cell r="F100">
            <v>42.66</v>
          </cell>
        </row>
        <row r="101">
          <cell r="A101" t="str">
            <v>01.23.702</v>
          </cell>
          <cell r="B101" t="str">
            <v>Fibra de carbono para reforço estrutural de alta resistência - 300 g/m²</v>
          </cell>
          <cell r="C101" t="str">
            <v>M2</v>
          </cell>
          <cell r="D101">
            <v>202.69</v>
          </cell>
          <cell r="E101">
            <v>262.42</v>
          </cell>
          <cell r="F101">
            <v>465.11</v>
          </cell>
        </row>
        <row r="102">
          <cell r="A102" t="str">
            <v>01.27</v>
          </cell>
          <cell r="B102" t="str">
            <v>Estudo e programa ambientais</v>
          </cell>
          <cell r="C102"/>
          <cell r="D102"/>
          <cell r="E102"/>
          <cell r="F102"/>
        </row>
        <row r="103">
          <cell r="A103" t="str">
            <v>01.27.011</v>
          </cell>
          <cell r="B103" t="str">
            <v>Projeto e implementação de gerenciamento integrado de resíduos sólidos e gestão de perdas</v>
          </cell>
          <cell r="C103" t="str">
            <v>UN</v>
          </cell>
          <cell r="D103">
            <v>161.9</v>
          </cell>
          <cell r="E103">
            <v>7838.32</v>
          </cell>
          <cell r="F103">
            <v>8000.22</v>
          </cell>
        </row>
        <row r="104">
          <cell r="A104" t="str">
            <v>01.27.021</v>
          </cell>
          <cell r="B104" t="str">
            <v>Projeto e implementação de educação ambiental</v>
          </cell>
          <cell r="C104" t="str">
            <v>UN</v>
          </cell>
          <cell r="D104">
            <v>161.9</v>
          </cell>
          <cell r="E104">
            <v>10499.34</v>
          </cell>
          <cell r="F104">
            <v>10661.24</v>
          </cell>
        </row>
        <row r="105">
          <cell r="A105" t="str">
            <v>01.27.031</v>
          </cell>
          <cell r="B105" t="str">
            <v>Projeto e implementação de controle ambiental de obra</v>
          </cell>
          <cell r="C105" t="str">
            <v>UN</v>
          </cell>
          <cell r="D105">
            <v>161.9</v>
          </cell>
          <cell r="E105">
            <v>9290.2199999999993</v>
          </cell>
          <cell r="F105">
            <v>9452.1200000000008</v>
          </cell>
        </row>
        <row r="106">
          <cell r="A106" t="str">
            <v>01.27.041</v>
          </cell>
          <cell r="B106" t="str">
            <v>Laudo de caracterização de vegetação</v>
          </cell>
          <cell r="C106" t="str">
            <v>UN</v>
          </cell>
          <cell r="D106">
            <v>466.4</v>
          </cell>
          <cell r="E106">
            <v>21635.06</v>
          </cell>
          <cell r="F106">
            <v>22101.46</v>
          </cell>
        </row>
        <row r="107">
          <cell r="A107" t="str">
            <v>01.27.051</v>
          </cell>
          <cell r="B107" t="str">
            <v>Laudo de caracterização da fauna associada à flora</v>
          </cell>
          <cell r="C107" t="str">
            <v>UN</v>
          </cell>
          <cell r="D107">
            <v>466.4</v>
          </cell>
          <cell r="E107">
            <v>33198.480000000003</v>
          </cell>
          <cell r="F107">
            <v>33664.879999999997</v>
          </cell>
        </row>
        <row r="108">
          <cell r="A108" t="str">
            <v>01.27.061</v>
          </cell>
          <cell r="B108" t="str">
            <v>Projeto e implementação de monitoramento da fauna durante a obra</v>
          </cell>
          <cell r="C108" t="str">
            <v>UN</v>
          </cell>
          <cell r="D108">
            <v>466.4</v>
          </cell>
          <cell r="E108">
            <v>13160.66</v>
          </cell>
          <cell r="F108">
            <v>13627.06</v>
          </cell>
        </row>
        <row r="109">
          <cell r="A109" t="str">
            <v>01.27.071</v>
          </cell>
          <cell r="B109" t="str">
            <v>Laudo de autodepuração</v>
          </cell>
          <cell r="C109" t="str">
            <v>UN</v>
          </cell>
          <cell r="D109">
            <v>379.4</v>
          </cell>
          <cell r="E109">
            <v>15795.82</v>
          </cell>
          <cell r="F109">
            <v>16175.22</v>
          </cell>
        </row>
        <row r="110">
          <cell r="A110" t="str">
            <v>01.27.091</v>
          </cell>
          <cell r="B110" t="str">
            <v>Estudo de impacto de vizinhança, em área urbana até 10.000 m²</v>
          </cell>
          <cell r="C110" t="str">
            <v>UN</v>
          </cell>
          <cell r="D110">
            <v>231.5</v>
          </cell>
          <cell r="E110">
            <v>25584.5</v>
          </cell>
          <cell r="F110">
            <v>25816</v>
          </cell>
        </row>
        <row r="111">
          <cell r="A111" t="str">
            <v>01.28</v>
          </cell>
          <cell r="B111" t="str">
            <v>Poco profundo</v>
          </cell>
          <cell r="C111"/>
          <cell r="D111"/>
          <cell r="E111"/>
          <cell r="F111"/>
        </row>
        <row r="112">
          <cell r="A112" t="str">
            <v>01.28.010</v>
          </cell>
          <cell r="B112" t="str">
            <v>Taxa de mobilização e desmobilização de equipamentos para execução de perfuração para poço profundo - profundidade até 200 m</v>
          </cell>
          <cell r="C112" t="str">
            <v>TX</v>
          </cell>
          <cell r="D112">
            <v>8405.0300000000007</v>
          </cell>
          <cell r="E112"/>
          <cell r="F112">
            <v>8405.0300000000007</v>
          </cell>
        </row>
        <row r="113">
          <cell r="A113" t="str">
            <v>01.28.020</v>
          </cell>
          <cell r="B113" t="str">
            <v>Taxa de mobilização e desmobilização de equipamentos para execução de perfuração para poço profundo - profundidade acima de 200 m e até 300 m</v>
          </cell>
          <cell r="C113" t="str">
            <v>TX</v>
          </cell>
          <cell r="D113">
            <v>9791.9699999999993</v>
          </cell>
          <cell r="E113"/>
          <cell r="F113">
            <v>9791.9699999999993</v>
          </cell>
        </row>
        <row r="114">
          <cell r="A114" t="str">
            <v>01.28.030</v>
          </cell>
          <cell r="B114" t="str">
            <v>Taxa de mobilização e desmobilização de equipamentos para execução de perfuração para poço profundo - profundidade acima de 300 m</v>
          </cell>
          <cell r="C114" t="str">
            <v>TX</v>
          </cell>
          <cell r="D114">
            <v>13342.51</v>
          </cell>
          <cell r="E114"/>
          <cell r="F114">
            <v>13342.51</v>
          </cell>
        </row>
        <row r="115">
          <cell r="A115" t="str">
            <v>01.28.040</v>
          </cell>
          <cell r="B115" t="str">
            <v>Perfuração rotativa para poço profundo em camadas de solos sedimentares, diâmetro de 8 1/2" (215,90 mm)</v>
          </cell>
          <cell r="C115" t="str">
            <v>M</v>
          </cell>
          <cell r="D115">
            <v>350.7</v>
          </cell>
          <cell r="E115"/>
          <cell r="F115">
            <v>350.7</v>
          </cell>
        </row>
        <row r="116">
          <cell r="A116" t="str">
            <v>01.28.050</v>
          </cell>
          <cell r="B116" t="str">
            <v>Perfuração rotativa para poço profundo em aluvião, arenito, ou solos sedimentados em geral, diâmetro de 10" (250 mm)</v>
          </cell>
          <cell r="C116" t="str">
            <v>M</v>
          </cell>
          <cell r="D116">
            <v>373.73</v>
          </cell>
          <cell r="E116"/>
          <cell r="F116">
            <v>373.73</v>
          </cell>
        </row>
        <row r="117">
          <cell r="A117" t="str">
            <v>01.28.060</v>
          </cell>
          <cell r="B117" t="str">
            <v>Perfuração rotativa para poço profundo em aluvião, arenito, ou solos sedimentados em geral, diâmetro de 12" (300 mm)</v>
          </cell>
          <cell r="C117" t="str">
            <v>M</v>
          </cell>
          <cell r="D117">
            <v>537.14</v>
          </cell>
          <cell r="E117"/>
          <cell r="F117">
            <v>537.14</v>
          </cell>
        </row>
        <row r="118">
          <cell r="A118" t="str">
            <v>01.28.070</v>
          </cell>
          <cell r="B118" t="str">
            <v>Perfuração rotativa para poço profundo em aluvião, arenito, ou solos sedimentados em geral, diâmetro de 14" (350 mm)</v>
          </cell>
          <cell r="C118" t="str">
            <v>M</v>
          </cell>
          <cell r="D118">
            <v>787.6</v>
          </cell>
          <cell r="E118"/>
          <cell r="F118">
            <v>787.6</v>
          </cell>
        </row>
        <row r="119">
          <cell r="A119" t="str">
            <v>01.28.080</v>
          </cell>
          <cell r="B119" t="str">
            <v>Perfuração rotativa para poço profundo em aluvião, arenito, ou solos sedimentados em geral, diâmetro de 16" (400 mm)</v>
          </cell>
          <cell r="C119" t="str">
            <v>M</v>
          </cell>
          <cell r="D119">
            <v>971.59</v>
          </cell>
          <cell r="E119"/>
          <cell r="F119">
            <v>971.59</v>
          </cell>
        </row>
        <row r="120">
          <cell r="A120" t="str">
            <v>01.28.090</v>
          </cell>
          <cell r="B120" t="str">
            <v>Perfuração rotativa para poço profundo em aluvião, arenito, ou solos sedimentados em geral, diâmetro de 18" (450 mm)</v>
          </cell>
          <cell r="C120" t="str">
            <v>M</v>
          </cell>
          <cell r="D120">
            <v>1279.8599999999999</v>
          </cell>
          <cell r="E120"/>
          <cell r="F120">
            <v>1279.8599999999999</v>
          </cell>
        </row>
        <row r="121">
          <cell r="A121" t="str">
            <v>01.28.100</v>
          </cell>
          <cell r="B121" t="str">
            <v>Perfuração rotativa para poço profundo em aluvião, arenito, ou solos sedimentados em geral, diâmetro de 20" (500 mm)</v>
          </cell>
          <cell r="C121" t="str">
            <v>M</v>
          </cell>
          <cell r="D121">
            <v>1379.01</v>
          </cell>
          <cell r="E121"/>
          <cell r="F121">
            <v>1379.01</v>
          </cell>
        </row>
        <row r="122">
          <cell r="A122" t="str">
            <v>01.28.110</v>
          </cell>
          <cell r="B122" t="str">
            <v>Perfuração rotativa para poço profundo em aluvião, arenito, ou solos sedimentados em geral, diâmetro de 22" (550 mm)</v>
          </cell>
          <cell r="C122" t="str">
            <v>M</v>
          </cell>
          <cell r="D122">
            <v>1450.11</v>
          </cell>
          <cell r="E122"/>
          <cell r="F122">
            <v>1450.11</v>
          </cell>
        </row>
        <row r="123">
          <cell r="A123" t="str">
            <v>01.28.120</v>
          </cell>
          <cell r="B123" t="str">
            <v>Perfuração rotativa para poço profundo em aluvião, arenito, ou solos sedimentados em geral, diâmetro de 26" (650 mm)</v>
          </cell>
          <cell r="C123" t="str">
            <v>M</v>
          </cell>
          <cell r="D123">
            <v>1859.39</v>
          </cell>
          <cell r="E123"/>
          <cell r="F123">
            <v>1859.39</v>
          </cell>
        </row>
        <row r="124">
          <cell r="A124" t="str">
            <v>01.28.130</v>
          </cell>
          <cell r="B124" t="str">
            <v>Perfuração rotativa para poço profundo em solos e/ou rocha metassedimentar alterada em geral, diâmetro de 20" (508 mm)</v>
          </cell>
          <cell r="C124" t="str">
            <v>M</v>
          </cell>
          <cell r="D124">
            <v>592.09</v>
          </cell>
          <cell r="E124"/>
          <cell r="F124">
            <v>592.09</v>
          </cell>
        </row>
        <row r="125">
          <cell r="A125" t="str">
            <v>01.28.140</v>
          </cell>
          <cell r="B125" t="str">
            <v>Perfuração roto-pneumática para poço profundo em rocha metassedimentar em geral, diâmetro de 12 1/4" (311,15 mm)</v>
          </cell>
          <cell r="C125" t="str">
            <v>M</v>
          </cell>
          <cell r="D125">
            <v>911.25</v>
          </cell>
          <cell r="E125"/>
          <cell r="F125">
            <v>911.25</v>
          </cell>
        </row>
        <row r="126">
          <cell r="A126" t="str">
            <v>01.28.150</v>
          </cell>
          <cell r="B126" t="str">
            <v>Perfuração rotativa para poço profundo em rocha sã (basalto), diâmetro de 14" (350 mm)</v>
          </cell>
          <cell r="C126" t="str">
            <v>M</v>
          </cell>
          <cell r="D126">
            <v>3572.42</v>
          </cell>
          <cell r="E126"/>
          <cell r="F126">
            <v>3572.42</v>
          </cell>
        </row>
        <row r="127">
          <cell r="A127" t="str">
            <v>01.28.160</v>
          </cell>
          <cell r="B127" t="str">
            <v>Perfuração rotativa para poço profundo em rocha alterada (basalto alterado), diâmetro de 8" (200 mm)</v>
          </cell>
          <cell r="C127" t="str">
            <v>M</v>
          </cell>
          <cell r="D127">
            <v>285</v>
          </cell>
          <cell r="E127"/>
          <cell r="F127">
            <v>285</v>
          </cell>
        </row>
        <row r="128">
          <cell r="A128" t="str">
            <v>01.28.170</v>
          </cell>
          <cell r="B128" t="str">
            <v>Perfuração rotativa para poço profundo em rocha alterada (basalto alterado), diâmetro de 10" (250 mm)</v>
          </cell>
          <cell r="C128" t="str">
            <v>M</v>
          </cell>
          <cell r="D128">
            <v>384.69</v>
          </cell>
          <cell r="E128"/>
          <cell r="F128">
            <v>384.69</v>
          </cell>
        </row>
        <row r="129">
          <cell r="A129" t="str">
            <v>01.28.180</v>
          </cell>
          <cell r="B129" t="str">
            <v>Perfuração rotativa para poço profundo em rocha alterada (basalto alterado), diâmetro de 12" (300 mm)</v>
          </cell>
          <cell r="C129" t="str">
            <v>M</v>
          </cell>
          <cell r="D129">
            <v>470.76</v>
          </cell>
          <cell r="E129"/>
          <cell r="F129">
            <v>470.76</v>
          </cell>
        </row>
        <row r="130">
          <cell r="A130" t="str">
            <v>01.28.190</v>
          </cell>
          <cell r="B130" t="str">
            <v>Perfuração roto-pneumática para poço profundo em rocha sã (basalto), diâmetro de 6" (150 mm)</v>
          </cell>
          <cell r="C130" t="str">
            <v>M</v>
          </cell>
          <cell r="D130">
            <v>252.49</v>
          </cell>
          <cell r="E130"/>
          <cell r="F130">
            <v>252.49</v>
          </cell>
        </row>
        <row r="131">
          <cell r="A131" t="str">
            <v>01.28.200</v>
          </cell>
          <cell r="B131" t="str">
            <v>Perfuração roto-pneumática para poço profundo em rocha sã (basalto), diâmetro de 8" (200 mm)</v>
          </cell>
          <cell r="C131" t="str">
            <v>M</v>
          </cell>
          <cell r="D131">
            <v>376.66</v>
          </cell>
          <cell r="E131"/>
          <cell r="F131">
            <v>376.66</v>
          </cell>
        </row>
        <row r="132">
          <cell r="A132" t="str">
            <v>01.28.210</v>
          </cell>
          <cell r="B132" t="str">
            <v>Perfuração roto-pneumática para poço profundo em rocha sã (basalto), diâmetro de 10" (250 mm)</v>
          </cell>
          <cell r="C132" t="str">
            <v>M</v>
          </cell>
          <cell r="D132">
            <v>552.66</v>
          </cell>
          <cell r="E132"/>
          <cell r="F132">
            <v>552.66</v>
          </cell>
        </row>
        <row r="133">
          <cell r="A133" t="str">
            <v>01.28.220</v>
          </cell>
          <cell r="B133" t="str">
            <v>Perfuração roto-pneumática para poço profundo em rocha sã (basalto), diâmetro de 12" (300 mm)</v>
          </cell>
          <cell r="C133" t="str">
            <v>M</v>
          </cell>
          <cell r="D133">
            <v>1599.58</v>
          </cell>
          <cell r="E133"/>
          <cell r="F133">
            <v>1599.58</v>
          </cell>
        </row>
        <row r="134">
          <cell r="A134" t="str">
            <v>01.28.230</v>
          </cell>
          <cell r="B134" t="str">
            <v>Perfuração roto-pneumática para poço profundo em rocha sã (basalto), diâmetro de 14" (350 mm)</v>
          </cell>
          <cell r="C134" t="str">
            <v>M</v>
          </cell>
          <cell r="D134">
            <v>1884.63</v>
          </cell>
          <cell r="E134"/>
          <cell r="F134">
            <v>1884.63</v>
          </cell>
        </row>
        <row r="135">
          <cell r="A135" t="str">
            <v>01.28.240</v>
          </cell>
          <cell r="B135" t="str">
            <v>Perfuração roto-pneumática para poço profundo em rocha sã (basalto), diâmetro de 18" (450 mm)</v>
          </cell>
          <cell r="C135" t="str">
            <v>M</v>
          </cell>
          <cell r="D135">
            <v>2546.4899999999998</v>
          </cell>
          <cell r="E135"/>
          <cell r="F135">
            <v>2546.4899999999998</v>
          </cell>
        </row>
        <row r="136">
          <cell r="A136" t="str">
            <v>01.28.250</v>
          </cell>
          <cell r="B136" t="str">
            <v>Revestimento interno de poço profundo tubo liso em aço galvanizado, diâmetro de 6" (152,40 mm) - união solda</v>
          </cell>
          <cell r="C136" t="str">
            <v>M</v>
          </cell>
          <cell r="D136">
            <v>426.86</v>
          </cell>
          <cell r="E136"/>
          <cell r="F136">
            <v>426.86</v>
          </cell>
        </row>
        <row r="137">
          <cell r="A137" t="str">
            <v>01.28.260</v>
          </cell>
          <cell r="B137" t="str">
            <v>Revestimento interno de poço profundo tubo PVC geomecânico nervurado standard, diâmetro de 6" (150 mm)</v>
          </cell>
          <cell r="C137" t="str">
            <v>M</v>
          </cell>
          <cell r="D137">
            <v>307.75</v>
          </cell>
          <cell r="E137"/>
          <cell r="F137">
            <v>307.75</v>
          </cell>
        </row>
        <row r="138">
          <cell r="A138" t="str">
            <v>01.28.270</v>
          </cell>
          <cell r="B138" t="str">
            <v>Revestimento interno de poço profundo tubo PVC geomecânico nervurado reforçado, diâmetro de 8" (200 mm)</v>
          </cell>
          <cell r="C138" t="str">
            <v>M</v>
          </cell>
          <cell r="D138">
            <v>588.48</v>
          </cell>
          <cell r="E138"/>
          <cell r="F138">
            <v>588.48</v>
          </cell>
        </row>
        <row r="139">
          <cell r="A139" t="str">
            <v>01.28.280</v>
          </cell>
          <cell r="B139" t="str">
            <v>Revestimento interno de poço profundo tubo de aço preto, diâmetro de 6" (152,40 mm)</v>
          </cell>
          <cell r="C139" t="str">
            <v>M</v>
          </cell>
          <cell r="D139">
            <v>453.6</v>
          </cell>
          <cell r="E139"/>
          <cell r="F139">
            <v>453.6</v>
          </cell>
        </row>
        <row r="140">
          <cell r="A140" t="str">
            <v>01.28.290</v>
          </cell>
          <cell r="B140" t="str">
            <v>Revestimento interno de poço profundo tubo preto DIN 2440, diâmetro de 6" (150 mm)</v>
          </cell>
          <cell r="C140" t="str">
            <v>M</v>
          </cell>
          <cell r="D140">
            <v>461.45</v>
          </cell>
          <cell r="E140"/>
          <cell r="F140">
            <v>461.45</v>
          </cell>
        </row>
        <row r="141">
          <cell r="A141" t="str">
            <v>01.28.300</v>
          </cell>
          <cell r="B141" t="str">
            <v>Revestimento interno de poço profundo tubo preto DIN 2440, diâmetro de 8" (200 mm)</v>
          </cell>
          <cell r="C141" t="str">
            <v>M</v>
          </cell>
          <cell r="D141">
            <v>674.32</v>
          </cell>
          <cell r="E141"/>
          <cell r="F141">
            <v>674.32</v>
          </cell>
        </row>
        <row r="142">
          <cell r="A142" t="str">
            <v>01.28.310</v>
          </cell>
          <cell r="B142" t="str">
            <v>Revestimento interno de poço profundo tubo de aço preto liso calandrado, diâmetro de 16" (406,40 mm)</v>
          </cell>
          <cell r="C142" t="str">
            <v>M</v>
          </cell>
          <cell r="D142">
            <v>1080.0899999999999</v>
          </cell>
          <cell r="E142"/>
          <cell r="F142">
            <v>1080.0899999999999</v>
          </cell>
        </row>
        <row r="143">
          <cell r="A143" t="str">
            <v>01.28.350</v>
          </cell>
          <cell r="B143" t="str">
            <v>Revestimento da boca de poço profundo tubo chapa 3/16", diâmetro de 12"</v>
          </cell>
          <cell r="C143" t="str">
            <v>M</v>
          </cell>
          <cell r="D143">
            <v>910.95</v>
          </cell>
          <cell r="E143"/>
          <cell r="F143">
            <v>910.95</v>
          </cell>
        </row>
        <row r="144">
          <cell r="A144" t="str">
            <v>01.28.360</v>
          </cell>
          <cell r="B144" t="str">
            <v>Revestimento da boca de poço profundo tubo chapa 3/16", diâmetro de 14"</v>
          </cell>
          <cell r="C144" t="str">
            <v>M</v>
          </cell>
          <cell r="D144">
            <v>981.88</v>
          </cell>
          <cell r="E144"/>
          <cell r="F144">
            <v>981.88</v>
          </cell>
        </row>
        <row r="145">
          <cell r="A145" t="str">
            <v>01.28.370</v>
          </cell>
          <cell r="B145" t="str">
            <v>Revestimento da boca de poço profundo tubo chapa 3/16", diâmetro de 16"</v>
          </cell>
          <cell r="C145" t="str">
            <v>M</v>
          </cell>
          <cell r="D145">
            <v>1144.1300000000001</v>
          </cell>
          <cell r="E145"/>
          <cell r="F145">
            <v>1144.1300000000001</v>
          </cell>
        </row>
        <row r="146">
          <cell r="A146" t="str">
            <v>01.28.380</v>
          </cell>
          <cell r="B146" t="str">
            <v>Revestimento da boca de poço profundo tubo chapa 3/16", diâmetro de 20"</v>
          </cell>
          <cell r="C146" t="str">
            <v>M</v>
          </cell>
          <cell r="D146">
            <v>1177.33</v>
          </cell>
          <cell r="E146"/>
          <cell r="F146">
            <v>1177.33</v>
          </cell>
        </row>
        <row r="147">
          <cell r="A147" t="str">
            <v>01.28.390</v>
          </cell>
          <cell r="B147" t="str">
            <v>Filtro PVC geomecânico nervurado tipo standard para poço profundo, diâmetro de 6" (150 mm)</v>
          </cell>
          <cell r="C147" t="str">
            <v>M</v>
          </cell>
          <cell r="D147">
            <v>409.43</v>
          </cell>
          <cell r="E147"/>
          <cell r="F147">
            <v>409.43</v>
          </cell>
        </row>
        <row r="148">
          <cell r="A148" t="str">
            <v>01.28.400</v>
          </cell>
          <cell r="B148" t="str">
            <v>Filtro PVC geomecânico nervurado tipo reforçado para poço profundo, diâmetro de 8" (200 mm)</v>
          </cell>
          <cell r="C148" t="str">
            <v>M</v>
          </cell>
          <cell r="D148">
            <v>742.55</v>
          </cell>
          <cell r="E148"/>
          <cell r="F148">
            <v>742.55</v>
          </cell>
        </row>
        <row r="149">
          <cell r="A149" t="str">
            <v>01.28.410</v>
          </cell>
          <cell r="B149" t="str">
            <v>Filtro espiralado galvanizado simples (standard) para poço profundo, diâmetro de 6" (152,40 mm)</v>
          </cell>
          <cell r="C149" t="str">
            <v>M</v>
          </cell>
          <cell r="D149">
            <v>861.16</v>
          </cell>
          <cell r="E149"/>
          <cell r="F149">
            <v>861.16</v>
          </cell>
        </row>
        <row r="150">
          <cell r="A150" t="str">
            <v>01.28.420</v>
          </cell>
          <cell r="B150" t="str">
            <v>Filtro espiralado galvanizado reforçado para poço profundo, diâmetro de 6" (152,40 mm)</v>
          </cell>
          <cell r="C150" t="str">
            <v>M</v>
          </cell>
          <cell r="D150">
            <v>1011.43</v>
          </cell>
          <cell r="E150"/>
          <cell r="F150">
            <v>1011.43</v>
          </cell>
        </row>
        <row r="151">
          <cell r="A151" t="str">
            <v>01.28.430</v>
          </cell>
          <cell r="B151" t="str">
            <v>Filtro espiralado em aço inoxidável reforçado para poço profundo, diâmetro de 6" (152,40 mm)</v>
          </cell>
          <cell r="C151" t="str">
            <v>M</v>
          </cell>
          <cell r="D151">
            <v>2038.71</v>
          </cell>
          <cell r="E151"/>
          <cell r="F151">
            <v>2038.71</v>
          </cell>
        </row>
        <row r="152">
          <cell r="A152" t="str">
            <v>01.28.440</v>
          </cell>
          <cell r="B152" t="str">
            <v>Filtro galvanizado tipo NOLD para poço profundo, diâmetro de 6" (150 mm)</v>
          </cell>
          <cell r="C152" t="str">
            <v>M</v>
          </cell>
          <cell r="D152">
            <v>704.23</v>
          </cell>
          <cell r="E152"/>
          <cell r="F152">
            <v>704.23</v>
          </cell>
        </row>
        <row r="153">
          <cell r="A153" t="str">
            <v>01.28.450</v>
          </cell>
          <cell r="B153" t="str">
            <v>Pré-filtro tipo pérola para poço profundo</v>
          </cell>
          <cell r="C153" t="str">
            <v>M3</v>
          </cell>
          <cell r="D153">
            <v>1344.09</v>
          </cell>
          <cell r="E153"/>
          <cell r="F153">
            <v>1344.09</v>
          </cell>
        </row>
        <row r="154">
          <cell r="A154" t="str">
            <v>01.28.460</v>
          </cell>
          <cell r="B154" t="str">
            <v>Pré-filtro tipo Jacareí para poço profundo</v>
          </cell>
          <cell r="C154" t="str">
            <v>M3</v>
          </cell>
          <cell r="D154">
            <v>1387.76</v>
          </cell>
          <cell r="E154"/>
          <cell r="F154">
            <v>1387.76</v>
          </cell>
        </row>
        <row r="155">
          <cell r="A155" t="str">
            <v>01.28.470</v>
          </cell>
          <cell r="B155" t="str">
            <v>Perfilagem ótica (filmagem / endoscopia) para poço profundo</v>
          </cell>
          <cell r="C155" t="str">
            <v>M</v>
          </cell>
          <cell r="D155">
            <v>73.77</v>
          </cell>
          <cell r="E155"/>
          <cell r="F155">
            <v>73.77</v>
          </cell>
        </row>
        <row r="156">
          <cell r="A156" t="str">
            <v>01.28.480</v>
          </cell>
          <cell r="B156" t="str">
            <v>Perfilagem elétrica de poço profundo</v>
          </cell>
          <cell r="C156" t="str">
            <v>M</v>
          </cell>
          <cell r="D156">
            <v>137.41</v>
          </cell>
          <cell r="E156"/>
          <cell r="F156">
            <v>137.41</v>
          </cell>
        </row>
        <row r="157">
          <cell r="A157" t="str">
            <v>01.28.490</v>
          </cell>
          <cell r="B157" t="str">
            <v>Taxa de mobilização e desmobilização de equipamentos para execução de bombeamento, limpeza, desenvolvimento e teste de vazão</v>
          </cell>
          <cell r="C157" t="str">
            <v>TX</v>
          </cell>
          <cell r="D157">
            <v>2755.61</v>
          </cell>
          <cell r="E157"/>
          <cell r="F157">
            <v>2755.61</v>
          </cell>
        </row>
        <row r="158">
          <cell r="A158" t="str">
            <v>01.28.500</v>
          </cell>
          <cell r="B158" t="str">
            <v>Limpeza e desenvolvimento do poço profundo</v>
          </cell>
          <cell r="C158" t="str">
            <v>H</v>
          </cell>
          <cell r="D158">
            <v>332.87</v>
          </cell>
          <cell r="E158"/>
          <cell r="F158">
            <v>332.87</v>
          </cell>
        </row>
        <row r="159">
          <cell r="A159" t="str">
            <v>01.28.510</v>
          </cell>
          <cell r="B159" t="str">
            <v>Ensaio de vazão (bombeamento) para poço profundo, com bomba submersa</v>
          </cell>
          <cell r="C159" t="str">
            <v>H</v>
          </cell>
          <cell r="D159">
            <v>292.63</v>
          </cell>
          <cell r="E159"/>
          <cell r="F159">
            <v>292.63</v>
          </cell>
        </row>
        <row r="160">
          <cell r="A160" t="str">
            <v>01.28.520</v>
          </cell>
          <cell r="B160" t="str">
            <v>Ensaio de vazão escalonado para poço profundo</v>
          </cell>
          <cell r="C160" t="str">
            <v>H</v>
          </cell>
          <cell r="D160">
            <v>305.62</v>
          </cell>
          <cell r="E160"/>
          <cell r="F160">
            <v>305.62</v>
          </cell>
        </row>
        <row r="161">
          <cell r="A161" t="str">
            <v>01.28.530</v>
          </cell>
          <cell r="B161" t="str">
            <v>Ensaio de recuperação de nível para poço profundo</v>
          </cell>
          <cell r="C161" t="str">
            <v>H</v>
          </cell>
          <cell r="D161">
            <v>290.94</v>
          </cell>
          <cell r="E161"/>
          <cell r="F161">
            <v>290.94</v>
          </cell>
        </row>
        <row r="162">
          <cell r="A162" t="str">
            <v>01.28.540</v>
          </cell>
          <cell r="B162" t="str">
            <v>Desinfecção de poço profundo</v>
          </cell>
          <cell r="C162" t="str">
            <v>UN</v>
          </cell>
          <cell r="D162">
            <v>1577.25</v>
          </cell>
          <cell r="E162"/>
          <cell r="F162">
            <v>1577.25</v>
          </cell>
        </row>
        <row r="163">
          <cell r="A163" t="str">
            <v>01.28.550</v>
          </cell>
          <cell r="B163" t="str">
            <v>Análise físico-química e bacteriológica da água para poço profundo</v>
          </cell>
          <cell r="C163" t="str">
            <v>CJ</v>
          </cell>
          <cell r="D163">
            <v>2769.92</v>
          </cell>
          <cell r="E163"/>
          <cell r="F163">
            <v>2769.92</v>
          </cell>
        </row>
        <row r="164">
          <cell r="A164" t="str">
            <v>01.28.560</v>
          </cell>
          <cell r="B164" t="str">
            <v>Centralizador de coluna para poço profundo, diâmetro de 4" ou 6"</v>
          </cell>
          <cell r="C164" t="str">
            <v>UN</v>
          </cell>
          <cell r="D164">
            <v>322.69</v>
          </cell>
          <cell r="E164"/>
          <cell r="F164">
            <v>322.69</v>
          </cell>
        </row>
        <row r="165">
          <cell r="A165" t="str">
            <v>01.28.570</v>
          </cell>
          <cell r="B165" t="str">
            <v>Cimentação de boca do poço profundo, entre perfuração de maior diâmetro (cimentação do espaço anular)</v>
          </cell>
          <cell r="C165" t="str">
            <v>M3</v>
          </cell>
          <cell r="D165">
            <v>1598.85</v>
          </cell>
          <cell r="E165"/>
          <cell r="F165">
            <v>1598.85</v>
          </cell>
        </row>
        <row r="166">
          <cell r="A166" t="str">
            <v>01.28.580</v>
          </cell>
          <cell r="B166" t="str">
            <v>Laje de proteção em concreto armado para poço profundo (área mínimo de 3,00 m²)</v>
          </cell>
          <cell r="C166" t="str">
            <v>UN</v>
          </cell>
          <cell r="D166">
            <v>1088.4000000000001</v>
          </cell>
          <cell r="E166">
            <v>435.86</v>
          </cell>
          <cell r="F166">
            <v>1524.26</v>
          </cell>
        </row>
        <row r="167">
          <cell r="A167" t="str">
            <v>01.28.590</v>
          </cell>
          <cell r="B167" t="str">
            <v>Lacre do poço profundo (tampa)</v>
          </cell>
          <cell r="C167" t="str">
            <v>UN</v>
          </cell>
          <cell r="D167">
            <v>744.14</v>
          </cell>
          <cell r="E167"/>
          <cell r="F167">
            <v>744.14</v>
          </cell>
        </row>
        <row r="168">
          <cell r="A168" t="str">
            <v>01.28.600</v>
          </cell>
          <cell r="B168" t="str">
            <v>Licença de perfuração para poço profundo</v>
          </cell>
          <cell r="C168" t="str">
            <v>UN</v>
          </cell>
          <cell r="D168">
            <v>5245.64</v>
          </cell>
          <cell r="E168"/>
          <cell r="F168">
            <v>5245.64</v>
          </cell>
        </row>
        <row r="169">
          <cell r="A169" t="str">
            <v>01.28.610</v>
          </cell>
          <cell r="B169" t="str">
            <v>Outorga de direito de uso para poço profundo</v>
          </cell>
          <cell r="C169" t="str">
            <v>UN</v>
          </cell>
          <cell r="D169">
            <v>3893.25</v>
          </cell>
          <cell r="E169"/>
          <cell r="F169">
            <v>3893.25</v>
          </cell>
        </row>
        <row r="170">
          <cell r="A170" t="str">
            <v>01.28.620</v>
          </cell>
          <cell r="B170" t="str">
            <v>Parecer técnico junto a CETESB</v>
          </cell>
          <cell r="C170" t="str">
            <v>UN</v>
          </cell>
          <cell r="D170">
            <v>5891.08</v>
          </cell>
          <cell r="E170"/>
          <cell r="F170">
            <v>5891.08</v>
          </cell>
        </row>
        <row r="171">
          <cell r="A171" t="str">
            <v>02</v>
          </cell>
          <cell r="B171" t="str">
            <v>INICIO, APOIO E ADMINISTRACAO DA OBRA</v>
          </cell>
          <cell r="C171"/>
          <cell r="D171"/>
          <cell r="E171"/>
          <cell r="F171"/>
        </row>
        <row r="172">
          <cell r="A172" t="str">
            <v>02.01</v>
          </cell>
          <cell r="B172" t="str">
            <v>Construcao provisoria</v>
          </cell>
          <cell r="C172"/>
          <cell r="D172"/>
          <cell r="E172"/>
          <cell r="F172"/>
        </row>
        <row r="173">
          <cell r="A173" t="str">
            <v>02.01.021</v>
          </cell>
          <cell r="B173" t="str">
            <v>Construção provisória em madeira - fornecimento e montagem</v>
          </cell>
          <cell r="C173" t="str">
            <v>M2</v>
          </cell>
          <cell r="D173">
            <v>277.35000000000002</v>
          </cell>
          <cell r="E173">
            <v>107.64</v>
          </cell>
          <cell r="F173">
            <v>384.99</v>
          </cell>
        </row>
        <row r="174">
          <cell r="A174" t="str">
            <v>02.01.171</v>
          </cell>
          <cell r="B174" t="str">
            <v>Sanitário/vestiário provisório em alvenaria</v>
          </cell>
          <cell r="C174" t="str">
            <v>M2</v>
          </cell>
          <cell r="D174">
            <v>461.35</v>
          </cell>
          <cell r="E174">
            <v>271.38</v>
          </cell>
          <cell r="F174">
            <v>732.73</v>
          </cell>
        </row>
        <row r="175">
          <cell r="A175" t="str">
            <v>02.01.180</v>
          </cell>
          <cell r="B175" t="str">
            <v>Banheiro químico modelo Standard, com manutenção conforme exigências da CETESB</v>
          </cell>
          <cell r="C175" t="str">
            <v>UNMES</v>
          </cell>
          <cell r="D175">
            <v>563.21</v>
          </cell>
          <cell r="E175"/>
          <cell r="F175">
            <v>563.21</v>
          </cell>
        </row>
        <row r="176">
          <cell r="A176" t="str">
            <v>02.01.200</v>
          </cell>
          <cell r="B176" t="str">
            <v>Desmobilização de construção provisória</v>
          </cell>
          <cell r="C176" t="str">
            <v>M2</v>
          </cell>
          <cell r="D176">
            <v>11.85</v>
          </cell>
          <cell r="E176">
            <v>5.91</v>
          </cell>
          <cell r="F176">
            <v>17.760000000000002</v>
          </cell>
        </row>
        <row r="177">
          <cell r="A177" t="str">
            <v>02.02</v>
          </cell>
          <cell r="B177" t="str">
            <v>Container</v>
          </cell>
          <cell r="C177"/>
          <cell r="D177"/>
          <cell r="E177"/>
          <cell r="F177"/>
        </row>
        <row r="178">
          <cell r="A178" t="str">
            <v>02.02.120</v>
          </cell>
          <cell r="B178" t="str">
            <v>Locação de container tipo alojamento - área mínima de 13,80 m²</v>
          </cell>
          <cell r="C178" t="str">
            <v>UNMES</v>
          </cell>
          <cell r="D178">
            <v>494.78</v>
          </cell>
          <cell r="E178">
            <v>69.209999999999994</v>
          </cell>
          <cell r="F178">
            <v>563.99</v>
          </cell>
        </row>
        <row r="179">
          <cell r="A179" t="str">
            <v>02.02.130</v>
          </cell>
          <cell r="B179" t="str">
            <v>Locação de container tipo escritório com 1 vaso sanitário, 1 lavatório e 1 ponto para chuveiro - área mínima de 13,80 m²</v>
          </cell>
          <cell r="C179" t="str">
            <v>UNMES</v>
          </cell>
          <cell r="D179">
            <v>811.06</v>
          </cell>
          <cell r="E179">
            <v>116.31</v>
          </cell>
          <cell r="F179">
            <v>927.37</v>
          </cell>
        </row>
        <row r="180">
          <cell r="A180" t="str">
            <v>02.02.140</v>
          </cell>
          <cell r="B180" t="str">
            <v>Locação de container tipo sanitário com 2 vasos sanitários, 2 lavatórios, 2 mictórios e 4 pontos para chuveiro - área mínima de 13,80 m²</v>
          </cell>
          <cell r="C180" t="str">
            <v>UNMES</v>
          </cell>
          <cell r="D180">
            <v>730.22</v>
          </cell>
          <cell r="E180">
            <v>116.31</v>
          </cell>
          <cell r="F180">
            <v>846.53</v>
          </cell>
        </row>
        <row r="181">
          <cell r="A181" t="str">
            <v>02.02.150</v>
          </cell>
          <cell r="B181" t="str">
            <v>Locação de container tipo depósito - área mínima de 13,80 m²</v>
          </cell>
          <cell r="C181" t="str">
            <v>UNMES</v>
          </cell>
          <cell r="D181">
            <v>478.94</v>
          </cell>
          <cell r="E181">
            <v>69.209999999999994</v>
          </cell>
          <cell r="F181">
            <v>548.15</v>
          </cell>
        </row>
        <row r="182">
          <cell r="A182" t="str">
            <v>02.02.160</v>
          </cell>
          <cell r="B182" t="str">
            <v>Locação de container tipo guarita - área mínima de 4,60 m²</v>
          </cell>
          <cell r="C182" t="str">
            <v>UNMES</v>
          </cell>
          <cell r="D182">
            <v>383.95</v>
          </cell>
          <cell r="E182">
            <v>23.07</v>
          </cell>
          <cell r="F182">
            <v>407.02</v>
          </cell>
        </row>
        <row r="183">
          <cell r="A183" t="str">
            <v>02.03</v>
          </cell>
          <cell r="B183" t="str">
            <v>Tapume, vedacao e protecoes diversas</v>
          </cell>
          <cell r="C183"/>
          <cell r="D183"/>
          <cell r="E183"/>
          <cell r="F183"/>
        </row>
        <row r="184">
          <cell r="A184" t="str">
            <v>02.03.030</v>
          </cell>
          <cell r="B184" t="str">
            <v>Proteção de superfícies em geral com plástico bolha</v>
          </cell>
          <cell r="C184" t="str">
            <v>M2</v>
          </cell>
          <cell r="D184">
            <v>0.5</v>
          </cell>
          <cell r="E184">
            <v>1.68</v>
          </cell>
          <cell r="F184">
            <v>2.1800000000000002</v>
          </cell>
        </row>
        <row r="185">
          <cell r="A185" t="str">
            <v>02.03.060</v>
          </cell>
          <cell r="B185" t="str">
            <v>Proteção de fachada com tela de nylon</v>
          </cell>
          <cell r="C185" t="str">
            <v>M2</v>
          </cell>
          <cell r="D185">
            <v>4.24</v>
          </cell>
          <cell r="E185">
            <v>16.52</v>
          </cell>
          <cell r="F185">
            <v>20.76</v>
          </cell>
        </row>
        <row r="186">
          <cell r="A186" t="str">
            <v>02.03.080</v>
          </cell>
          <cell r="B186" t="str">
            <v>Fechamento provisório de vãos em chapa de madeira compensada</v>
          </cell>
          <cell r="C186" t="str">
            <v>M2</v>
          </cell>
          <cell r="D186">
            <v>12.8</v>
          </cell>
          <cell r="E186">
            <v>24.63</v>
          </cell>
          <cell r="F186">
            <v>37.43</v>
          </cell>
        </row>
        <row r="187">
          <cell r="A187" t="str">
            <v>02.03.110</v>
          </cell>
          <cell r="B187" t="str">
            <v>Tapume móvel para fechamento de áreas</v>
          </cell>
          <cell r="C187" t="str">
            <v>M2</v>
          </cell>
          <cell r="D187">
            <v>39.630000000000003</v>
          </cell>
          <cell r="E187">
            <v>44.64</v>
          </cell>
          <cell r="F187">
            <v>84.27</v>
          </cell>
        </row>
        <row r="188">
          <cell r="A188" t="str">
            <v>02.03.120</v>
          </cell>
          <cell r="B188" t="str">
            <v>Tapume fixo para fechamento de áreas, com portão</v>
          </cell>
          <cell r="C188" t="str">
            <v>M2</v>
          </cell>
          <cell r="D188">
            <v>39.630000000000003</v>
          </cell>
          <cell r="E188">
            <v>44.35</v>
          </cell>
          <cell r="F188">
            <v>83.98</v>
          </cell>
        </row>
        <row r="189">
          <cell r="A189" t="str">
            <v>02.03.200</v>
          </cell>
          <cell r="B189" t="str">
            <v>Locação de quadros metálicos para plataforma de proteção, inclusive o madeiramento</v>
          </cell>
          <cell r="C189" t="str">
            <v>M2MES</v>
          </cell>
          <cell r="D189">
            <v>29.03</v>
          </cell>
          <cell r="E189">
            <v>0.84</v>
          </cell>
          <cell r="F189">
            <v>29.87</v>
          </cell>
        </row>
        <row r="190">
          <cell r="A190" t="str">
            <v>02.03.240</v>
          </cell>
          <cell r="B190" t="str">
            <v>Proteção de piso com tecido de aniagem e gesso</v>
          </cell>
          <cell r="C190" t="str">
            <v>M2</v>
          </cell>
          <cell r="D190">
            <v>10.119999999999999</v>
          </cell>
          <cell r="E190">
            <v>3.35</v>
          </cell>
          <cell r="F190">
            <v>13.47</v>
          </cell>
        </row>
        <row r="191">
          <cell r="A191" t="str">
            <v>02.03.250</v>
          </cell>
          <cell r="B191" t="str">
            <v>Tapume fixo em painel OSB - espessura 8 mm</v>
          </cell>
          <cell r="C191" t="str">
            <v>M2</v>
          </cell>
          <cell r="D191">
            <v>56.2</v>
          </cell>
          <cell r="E191">
            <v>31.93</v>
          </cell>
          <cell r="F191">
            <v>88.13</v>
          </cell>
        </row>
        <row r="192">
          <cell r="A192" t="str">
            <v>02.03.260</v>
          </cell>
          <cell r="B192" t="str">
            <v>Tapume fixo em painel OSB - espessura 10 mm</v>
          </cell>
          <cell r="C192" t="str">
            <v>M2</v>
          </cell>
          <cell r="D192">
            <v>61.89</v>
          </cell>
          <cell r="E192">
            <v>31.93</v>
          </cell>
          <cell r="F192">
            <v>93.82</v>
          </cell>
        </row>
        <row r="193">
          <cell r="A193" t="str">
            <v>02.03.270</v>
          </cell>
          <cell r="B193" t="str">
            <v>Tapume fixo em painel OSB - espessura 12 mm</v>
          </cell>
          <cell r="C193" t="str">
            <v>M2</v>
          </cell>
          <cell r="D193">
            <v>67.739999999999995</v>
          </cell>
          <cell r="E193">
            <v>31.93</v>
          </cell>
          <cell r="F193">
            <v>99.67</v>
          </cell>
        </row>
        <row r="194">
          <cell r="A194" t="str">
            <v>02.03.500</v>
          </cell>
          <cell r="B194" t="str">
            <v>Proteção em madeira e lona plástica para equipamento mecânico ou informática - para obras de reforma</v>
          </cell>
          <cell r="C194" t="str">
            <v>M3</v>
          </cell>
          <cell r="D194">
            <v>39.630000000000003</v>
          </cell>
          <cell r="E194">
            <v>36.840000000000003</v>
          </cell>
          <cell r="F194">
            <v>76.47</v>
          </cell>
        </row>
        <row r="195">
          <cell r="A195" t="str">
            <v>02.05</v>
          </cell>
          <cell r="B195" t="str">
            <v>Andaime e balancim</v>
          </cell>
          <cell r="C195"/>
          <cell r="D195"/>
          <cell r="E195"/>
          <cell r="F195"/>
        </row>
        <row r="196">
          <cell r="A196" t="str">
            <v>02.05.060</v>
          </cell>
          <cell r="B196" t="str">
            <v>Montagem e desmontagem de andaime torre metálica com altura até 10 m</v>
          </cell>
          <cell r="C196" t="str">
            <v>M</v>
          </cell>
          <cell r="D196"/>
          <cell r="E196">
            <v>10.39</v>
          </cell>
          <cell r="F196">
            <v>10.39</v>
          </cell>
        </row>
        <row r="197">
          <cell r="A197" t="str">
            <v>02.05.080</v>
          </cell>
          <cell r="B197" t="str">
            <v>Montagem e desmontagem de andaime torre metálica com altura superior a 10 m</v>
          </cell>
          <cell r="C197" t="str">
            <v>M</v>
          </cell>
          <cell r="D197"/>
          <cell r="E197">
            <v>26.14</v>
          </cell>
          <cell r="F197">
            <v>26.14</v>
          </cell>
        </row>
        <row r="198">
          <cell r="A198" t="str">
            <v>02.05.090</v>
          </cell>
          <cell r="B198" t="str">
            <v>Montagem e desmontagem de andaime tubular fachadeiro com altura até 10 m</v>
          </cell>
          <cell r="C198" t="str">
            <v>M2</v>
          </cell>
          <cell r="D198"/>
          <cell r="E198">
            <v>10.39</v>
          </cell>
          <cell r="F198">
            <v>10.39</v>
          </cell>
        </row>
        <row r="199">
          <cell r="A199" t="str">
            <v>02.05.100</v>
          </cell>
          <cell r="B199" t="str">
            <v>Montagem e desmontagem de andaime tubular fachadeiro com altura superior a 10 m</v>
          </cell>
          <cell r="C199" t="str">
            <v>M2</v>
          </cell>
          <cell r="D199"/>
          <cell r="E199">
            <v>26.14</v>
          </cell>
          <cell r="F199">
            <v>26.14</v>
          </cell>
        </row>
        <row r="200">
          <cell r="A200" t="str">
            <v>02.05.195</v>
          </cell>
          <cell r="B200" t="str">
            <v>Balancim elétrico tipo plataforma para transporte vertical, com altura até 60 m</v>
          </cell>
          <cell r="C200" t="str">
            <v>UNMES</v>
          </cell>
          <cell r="D200">
            <v>1485.13</v>
          </cell>
          <cell r="E200"/>
          <cell r="F200">
            <v>1485.13</v>
          </cell>
        </row>
        <row r="201">
          <cell r="A201" t="str">
            <v>02.05.202</v>
          </cell>
          <cell r="B201" t="str">
            <v>Andaime torre metálico (1,5 x 1,5 m) com piso metálico</v>
          </cell>
          <cell r="C201" t="str">
            <v>MXMES</v>
          </cell>
          <cell r="D201">
            <v>15.7</v>
          </cell>
          <cell r="E201">
            <v>4.0199999999999996</v>
          </cell>
          <cell r="F201">
            <v>19.72</v>
          </cell>
        </row>
        <row r="202">
          <cell r="A202" t="str">
            <v>02.05.212</v>
          </cell>
          <cell r="B202" t="str">
            <v>Andaime tubular fachadeiro com piso metálico e sapatas ajustáveis</v>
          </cell>
          <cell r="C202" t="str">
            <v>M2MES</v>
          </cell>
          <cell r="D202">
            <v>6.86</v>
          </cell>
          <cell r="E202">
            <v>4.0199999999999996</v>
          </cell>
          <cell r="F202">
            <v>10.88</v>
          </cell>
        </row>
        <row r="203">
          <cell r="A203" t="str">
            <v>02.06</v>
          </cell>
          <cell r="B203" t="str">
            <v>Alocacao de equipe, equipamento e ferramental</v>
          </cell>
          <cell r="C203"/>
          <cell r="D203"/>
          <cell r="E203"/>
          <cell r="F203"/>
        </row>
        <row r="204">
          <cell r="A204" t="str">
            <v>02.06.030</v>
          </cell>
          <cell r="B204" t="str">
            <v>Locação de plataforma elevatória articulada, com altura aproximada de 12,5m, capacidade de carga de 227 kg, elétrica</v>
          </cell>
          <cell r="C204" t="str">
            <v>UNMES</v>
          </cell>
          <cell r="D204">
            <v>6596.86</v>
          </cell>
          <cell r="E204">
            <v>2963.7</v>
          </cell>
          <cell r="F204">
            <v>9560.56</v>
          </cell>
        </row>
        <row r="205">
          <cell r="A205" t="str">
            <v>02.06.040</v>
          </cell>
          <cell r="B205" t="str">
            <v>Locação de plataforma elevatória articulada, com altura aproximada de 20 m, capacidade de carga de 227 kg, diesel</v>
          </cell>
          <cell r="C205" t="str">
            <v>UNMES</v>
          </cell>
          <cell r="D205">
            <v>12388.99</v>
          </cell>
          <cell r="E205">
            <v>2963.7</v>
          </cell>
          <cell r="F205">
            <v>15352.69</v>
          </cell>
        </row>
        <row r="206">
          <cell r="A206" t="str">
            <v>02.08</v>
          </cell>
          <cell r="B206" t="str">
            <v>Sinalizacao de obra</v>
          </cell>
          <cell r="C206"/>
          <cell r="D206"/>
          <cell r="E206"/>
          <cell r="F206"/>
        </row>
        <row r="207">
          <cell r="A207" t="str">
            <v>02.08.020</v>
          </cell>
          <cell r="B207" t="str">
            <v>Placa de identificação para obra</v>
          </cell>
          <cell r="C207" t="str">
            <v>M2</v>
          </cell>
          <cell r="D207">
            <v>545.89</v>
          </cell>
          <cell r="E207">
            <v>76.91</v>
          </cell>
          <cell r="F207">
            <v>622.79999999999995</v>
          </cell>
        </row>
        <row r="208">
          <cell r="A208" t="str">
            <v>02.08.040</v>
          </cell>
          <cell r="B208" t="str">
            <v>Placa em lona com impressão digital e requadro em metalon</v>
          </cell>
          <cell r="C208" t="str">
            <v>M2</v>
          </cell>
          <cell r="D208">
            <v>358.72</v>
          </cell>
          <cell r="E208">
            <v>22.22</v>
          </cell>
          <cell r="F208">
            <v>380.94</v>
          </cell>
        </row>
        <row r="209">
          <cell r="A209" t="str">
            <v>02.08.050</v>
          </cell>
          <cell r="B209" t="str">
            <v>Placa em lona com impressão digital e estrutura em madeira</v>
          </cell>
          <cell r="C209" t="str">
            <v>M2</v>
          </cell>
          <cell r="D209">
            <v>107.42</v>
          </cell>
          <cell r="E209">
            <v>43.91</v>
          </cell>
          <cell r="F209">
            <v>151.33000000000001</v>
          </cell>
        </row>
        <row r="210">
          <cell r="A210" t="str">
            <v>02.09</v>
          </cell>
          <cell r="B210" t="str">
            <v>Limpeza de terreno</v>
          </cell>
          <cell r="C210"/>
          <cell r="D210"/>
          <cell r="E210"/>
          <cell r="F210"/>
        </row>
        <row r="211">
          <cell r="A211" t="str">
            <v>02.09.030</v>
          </cell>
          <cell r="B211" t="str">
            <v>Limpeza manual do terreno, inclusive troncos até 5 cm de diâmetro, com caminhão à disposição dentro da obra, até o raio de 1 km</v>
          </cell>
          <cell r="C211" t="str">
            <v>M2</v>
          </cell>
          <cell r="D211">
            <v>1.82</v>
          </cell>
          <cell r="E211">
            <v>4.1900000000000004</v>
          </cell>
          <cell r="F211">
            <v>6.01</v>
          </cell>
        </row>
        <row r="212">
          <cell r="A212" t="str">
            <v>02.09.040</v>
          </cell>
          <cell r="B212" t="str">
            <v>Limpeza mecanizada do terreno, inclusive troncos até 15 cm de diâmetro, com caminhão à disposição dentro e fora da obra, com transporte no raio de até 1 km</v>
          </cell>
          <cell r="C212" t="str">
            <v>M2</v>
          </cell>
          <cell r="D212">
            <v>2.79</v>
          </cell>
          <cell r="E212">
            <v>0.13</v>
          </cell>
          <cell r="F212">
            <v>2.92</v>
          </cell>
        </row>
        <row r="213">
          <cell r="A213" t="str">
            <v>02.09.130</v>
          </cell>
          <cell r="B213" t="str">
            <v>Limpeza mecanizada do terreno, inclusive troncos com diâmetro acima de 15 cm até 50 cm, com caminhão à disposição dentro da obra, até o raio de 1 km</v>
          </cell>
          <cell r="C213" t="str">
            <v>M2</v>
          </cell>
          <cell r="D213">
            <v>2.98</v>
          </cell>
          <cell r="E213">
            <v>0.13</v>
          </cell>
          <cell r="F213">
            <v>3.11</v>
          </cell>
        </row>
        <row r="214">
          <cell r="A214" t="str">
            <v>02.09.150</v>
          </cell>
          <cell r="B214" t="str">
            <v>Corte e derrubada de eucalipto (1° corte) - idade até 4 anos</v>
          </cell>
          <cell r="C214" t="str">
            <v>M3</v>
          </cell>
          <cell r="D214">
            <v>57.97</v>
          </cell>
          <cell r="E214">
            <v>7.54</v>
          </cell>
          <cell r="F214">
            <v>65.510000000000005</v>
          </cell>
        </row>
        <row r="215">
          <cell r="A215" t="str">
            <v>02.09.160</v>
          </cell>
          <cell r="B215" t="str">
            <v>Corte e derrubada de eucalipto (1° corte) - idade acima de 4 anos</v>
          </cell>
          <cell r="C215" t="str">
            <v>M3</v>
          </cell>
          <cell r="D215">
            <v>68.27</v>
          </cell>
          <cell r="E215">
            <v>8.8800000000000008</v>
          </cell>
          <cell r="F215">
            <v>77.150000000000006</v>
          </cell>
        </row>
        <row r="216">
          <cell r="A216" t="str">
            <v>02.10</v>
          </cell>
          <cell r="B216" t="str">
            <v>Locacao de obra</v>
          </cell>
          <cell r="C216"/>
          <cell r="D216"/>
          <cell r="E216"/>
          <cell r="F216"/>
        </row>
        <row r="217">
          <cell r="A217" t="str">
            <v>02.10.020</v>
          </cell>
          <cell r="B217" t="str">
            <v>Locação de obra de edificação</v>
          </cell>
          <cell r="C217" t="str">
            <v>M2</v>
          </cell>
          <cell r="D217">
            <v>7.1</v>
          </cell>
          <cell r="E217">
            <v>4.83</v>
          </cell>
          <cell r="F217">
            <v>11.93</v>
          </cell>
        </row>
        <row r="218">
          <cell r="A218" t="str">
            <v>02.10.040</v>
          </cell>
          <cell r="B218" t="str">
            <v>Locação de rede de canalização</v>
          </cell>
          <cell r="C218" t="str">
            <v>M</v>
          </cell>
          <cell r="D218">
            <v>0.76</v>
          </cell>
          <cell r="E218">
            <v>0.35</v>
          </cell>
          <cell r="F218">
            <v>1.1100000000000001</v>
          </cell>
        </row>
        <row r="219">
          <cell r="A219" t="str">
            <v>02.10.050</v>
          </cell>
          <cell r="B219" t="str">
            <v>Locação para muros, cercas e alambrados</v>
          </cell>
          <cell r="C219" t="str">
            <v>M</v>
          </cell>
          <cell r="D219">
            <v>0.76</v>
          </cell>
          <cell r="E219">
            <v>0.35</v>
          </cell>
          <cell r="F219">
            <v>1.1100000000000001</v>
          </cell>
        </row>
        <row r="220">
          <cell r="A220" t="str">
            <v>02.10.060</v>
          </cell>
          <cell r="B220" t="str">
            <v>Locação de vias, calçadas, tanques e lagoas</v>
          </cell>
          <cell r="C220" t="str">
            <v>M2</v>
          </cell>
          <cell r="D220">
            <v>0.79</v>
          </cell>
          <cell r="E220">
            <v>0.69</v>
          </cell>
          <cell r="F220">
            <v>1.48</v>
          </cell>
        </row>
        <row r="221">
          <cell r="A221" t="str">
            <v>03</v>
          </cell>
          <cell r="B221" t="str">
            <v>DEMOLICAO SEM REAPROVEITAMENTO</v>
          </cell>
          <cell r="C221"/>
          <cell r="D221"/>
          <cell r="E221"/>
          <cell r="F221"/>
        </row>
        <row r="222">
          <cell r="A222" t="str">
            <v>03.01</v>
          </cell>
          <cell r="B222" t="str">
            <v>Demolicao de concreto, lastro, mistura e afins</v>
          </cell>
          <cell r="C222"/>
          <cell r="D222"/>
          <cell r="E222"/>
          <cell r="F222"/>
        </row>
        <row r="223">
          <cell r="A223" t="str">
            <v>03.01.020</v>
          </cell>
          <cell r="B223" t="str">
            <v>Demolição manual de concreto simples</v>
          </cell>
          <cell r="C223" t="str">
            <v>M3</v>
          </cell>
          <cell r="D223"/>
          <cell r="E223">
            <v>184.25</v>
          </cell>
          <cell r="F223">
            <v>184.25</v>
          </cell>
        </row>
        <row r="224">
          <cell r="A224" t="str">
            <v>03.01.040</v>
          </cell>
          <cell r="B224" t="str">
            <v>Demolição manual de concreto armado</v>
          </cell>
          <cell r="C224" t="str">
            <v>M3</v>
          </cell>
          <cell r="D224"/>
          <cell r="E224">
            <v>335</v>
          </cell>
          <cell r="F224">
            <v>335</v>
          </cell>
        </row>
        <row r="225">
          <cell r="A225" t="str">
            <v>03.01.060</v>
          </cell>
          <cell r="B225" t="str">
            <v>Demolição manual de lajes pré-moldadas, incluindo revestimento</v>
          </cell>
          <cell r="C225" t="str">
            <v>M2</v>
          </cell>
          <cell r="D225"/>
          <cell r="E225">
            <v>25.13</v>
          </cell>
          <cell r="F225">
            <v>25.13</v>
          </cell>
        </row>
        <row r="226">
          <cell r="A226" t="str">
            <v>03.01.200</v>
          </cell>
          <cell r="B226" t="str">
            <v>Demolição mecanizada de concreto armado, inclusive fragmentação, carregamento, transporte até 1 quilômetro e descarregamento</v>
          </cell>
          <cell r="C226" t="str">
            <v>M3</v>
          </cell>
          <cell r="D226">
            <v>341.46</v>
          </cell>
          <cell r="E226">
            <v>100.5</v>
          </cell>
          <cell r="F226">
            <v>441.96</v>
          </cell>
        </row>
        <row r="227">
          <cell r="A227" t="str">
            <v>03.01.210</v>
          </cell>
          <cell r="B227" t="str">
            <v>Demolição mecanizada de concreto armado, inclusive fragmentação e acomodação do material</v>
          </cell>
          <cell r="C227" t="str">
            <v>M3</v>
          </cell>
          <cell r="D227">
            <v>326.66000000000003</v>
          </cell>
          <cell r="E227">
            <v>100.5</v>
          </cell>
          <cell r="F227">
            <v>427.16</v>
          </cell>
        </row>
        <row r="228">
          <cell r="A228" t="str">
            <v>03.01.220</v>
          </cell>
          <cell r="B228" t="str">
            <v>Demolição mecanizada de concreto simples, inclusive fragmentação, carregamento, transporte até 1 quilômetro e descarregamento</v>
          </cell>
          <cell r="C228" t="str">
            <v>M3</v>
          </cell>
          <cell r="D228">
            <v>178.13</v>
          </cell>
          <cell r="E228">
            <v>67</v>
          </cell>
          <cell r="F228">
            <v>245.13</v>
          </cell>
        </row>
        <row r="229">
          <cell r="A229" t="str">
            <v>03.01.230</v>
          </cell>
          <cell r="B229" t="str">
            <v>Demolição mecanizada de concreto simples, inclusive fragmentação e acomodação do material</v>
          </cell>
          <cell r="C229" t="str">
            <v>M3</v>
          </cell>
          <cell r="D229">
            <v>163.33000000000001</v>
          </cell>
          <cell r="E229">
            <v>67</v>
          </cell>
          <cell r="F229">
            <v>230.33</v>
          </cell>
        </row>
        <row r="230">
          <cell r="A230" t="str">
            <v>03.01.240</v>
          </cell>
          <cell r="B230" t="str">
            <v>Demolição mecanizada de pavimento ou piso em concreto, inclusive fragmentação, carregamento, transporte até 1 quilômetro e descarregamento</v>
          </cell>
          <cell r="C230" t="str">
            <v>M2</v>
          </cell>
          <cell r="D230">
            <v>17.5</v>
          </cell>
          <cell r="E230">
            <v>6.7</v>
          </cell>
          <cell r="F230">
            <v>24.2</v>
          </cell>
        </row>
        <row r="231">
          <cell r="A231" t="str">
            <v>03.01.250</v>
          </cell>
          <cell r="B231" t="str">
            <v>Demolição mecanizada de pavimento ou piso em concreto, inclusive fragmentação e acomodação do material</v>
          </cell>
          <cell r="C231" t="str">
            <v>M2</v>
          </cell>
          <cell r="D231">
            <v>16.34</v>
          </cell>
          <cell r="E231">
            <v>6.7</v>
          </cell>
          <cell r="F231">
            <v>23.04</v>
          </cell>
        </row>
        <row r="232">
          <cell r="A232" t="str">
            <v>03.01.260</v>
          </cell>
          <cell r="B232" t="str">
            <v>Demolição mecanizada de sarjeta ou sarjetão, inclusive fragmentação, carregamento, transporte até 1 quilômetro e descarregamento</v>
          </cell>
          <cell r="C232" t="str">
            <v>M3</v>
          </cell>
          <cell r="D232">
            <v>174.91</v>
          </cell>
          <cell r="E232">
            <v>67</v>
          </cell>
          <cell r="F232">
            <v>241.91</v>
          </cell>
        </row>
        <row r="233">
          <cell r="A233" t="str">
            <v>03.01.270</v>
          </cell>
          <cell r="B233" t="str">
            <v>Demolição mecanizada de sarjeta ou sarjetão, inclusive fragmentação e acomodação do material</v>
          </cell>
          <cell r="C233" t="str">
            <v>M3</v>
          </cell>
          <cell r="D233">
            <v>163.33000000000001</v>
          </cell>
          <cell r="E233">
            <v>67</v>
          </cell>
          <cell r="F233">
            <v>230.33</v>
          </cell>
        </row>
        <row r="234">
          <cell r="A234" t="str">
            <v>03.02</v>
          </cell>
          <cell r="B234" t="str">
            <v>Demolicao de alvenaria</v>
          </cell>
          <cell r="C234"/>
          <cell r="D234"/>
          <cell r="E234"/>
          <cell r="F234"/>
        </row>
        <row r="235">
          <cell r="A235" t="str">
            <v>03.02.020</v>
          </cell>
          <cell r="B235" t="str">
            <v>Demolição manual de alvenaria de fundação/embasamento</v>
          </cell>
          <cell r="C235" t="str">
            <v>M3</v>
          </cell>
          <cell r="D235"/>
          <cell r="E235">
            <v>100.5</v>
          </cell>
          <cell r="F235">
            <v>100.5</v>
          </cell>
        </row>
        <row r="236">
          <cell r="A236" t="str">
            <v>03.02.040</v>
          </cell>
          <cell r="B236" t="str">
            <v>Demolição manual de alvenaria de elevação ou elemento vazado, incluindo revestimento</v>
          </cell>
          <cell r="C236" t="str">
            <v>M3</v>
          </cell>
          <cell r="D236"/>
          <cell r="E236">
            <v>67</v>
          </cell>
          <cell r="F236">
            <v>67</v>
          </cell>
        </row>
        <row r="237">
          <cell r="A237" t="str">
            <v>03.03</v>
          </cell>
          <cell r="B237" t="str">
            <v>Demolicao de revestimento em massa</v>
          </cell>
          <cell r="C237"/>
          <cell r="D237"/>
          <cell r="E237"/>
          <cell r="F237"/>
        </row>
        <row r="238">
          <cell r="A238" t="str">
            <v>03.03.020</v>
          </cell>
          <cell r="B238" t="str">
            <v>Apicoamento manual de piso, parede ou teto</v>
          </cell>
          <cell r="C238" t="str">
            <v>M2</v>
          </cell>
          <cell r="D238"/>
          <cell r="E238">
            <v>2.5099999999999998</v>
          </cell>
          <cell r="F238">
            <v>2.5099999999999998</v>
          </cell>
        </row>
        <row r="239">
          <cell r="A239" t="str">
            <v>03.03.040</v>
          </cell>
          <cell r="B239" t="str">
            <v>Demolição manual de revestimento em massa de parede ou teto</v>
          </cell>
          <cell r="C239" t="str">
            <v>M2</v>
          </cell>
          <cell r="D239"/>
          <cell r="E239">
            <v>5.03</v>
          </cell>
          <cell r="F239">
            <v>5.03</v>
          </cell>
        </row>
        <row r="240">
          <cell r="A240" t="str">
            <v>03.03.060</v>
          </cell>
          <cell r="B240" t="str">
            <v>Demolição manual de revestimento em massa de piso</v>
          </cell>
          <cell r="C240" t="str">
            <v>M2</v>
          </cell>
          <cell r="D240"/>
          <cell r="E240">
            <v>8.3800000000000008</v>
          </cell>
          <cell r="F240">
            <v>8.3800000000000008</v>
          </cell>
        </row>
        <row r="241">
          <cell r="A241" t="str">
            <v>03.04</v>
          </cell>
          <cell r="B241" t="str">
            <v>Demolicao de revestimento ceramico e ladrilho hidraulico</v>
          </cell>
          <cell r="C241"/>
          <cell r="D241"/>
          <cell r="E241"/>
          <cell r="F241"/>
        </row>
        <row r="242">
          <cell r="A242" t="str">
            <v>03.04.020</v>
          </cell>
          <cell r="B242" t="str">
            <v>Demolição manual de revestimento cerâmico, incluindo a base</v>
          </cell>
          <cell r="C242" t="str">
            <v>M2</v>
          </cell>
          <cell r="D242"/>
          <cell r="E242">
            <v>10.050000000000001</v>
          </cell>
          <cell r="F242">
            <v>10.050000000000001</v>
          </cell>
        </row>
        <row r="243">
          <cell r="A243" t="str">
            <v>03.04.030</v>
          </cell>
          <cell r="B243" t="str">
            <v>Demolição manual de revestimento em ladrilho hidráulico, incluindo a base</v>
          </cell>
          <cell r="C243" t="str">
            <v>M2</v>
          </cell>
          <cell r="D243"/>
          <cell r="E243">
            <v>8.3800000000000008</v>
          </cell>
          <cell r="F243">
            <v>8.3800000000000008</v>
          </cell>
        </row>
        <row r="244">
          <cell r="A244" t="str">
            <v>03.04.040</v>
          </cell>
          <cell r="B244" t="str">
            <v>Demolição manual de rodapé, soleira ou peitoril, em material cerâmico e/ou ladrilho hidráulico, incluindo a base</v>
          </cell>
          <cell r="C244" t="str">
            <v>M</v>
          </cell>
          <cell r="D244"/>
          <cell r="E244">
            <v>2.5099999999999998</v>
          </cell>
          <cell r="F244">
            <v>2.5099999999999998</v>
          </cell>
        </row>
        <row r="245">
          <cell r="A245" t="str">
            <v>03.05</v>
          </cell>
          <cell r="B245" t="str">
            <v>Demolicao de revestimento sintetico</v>
          </cell>
          <cell r="C245"/>
          <cell r="D245"/>
          <cell r="E245"/>
          <cell r="F245"/>
        </row>
        <row r="246">
          <cell r="A246" t="str">
            <v>03.05.020</v>
          </cell>
          <cell r="B246" t="str">
            <v>Demolição manual de revestimento sintético, incluindo a base</v>
          </cell>
          <cell r="C246" t="str">
            <v>M2</v>
          </cell>
          <cell r="D246"/>
          <cell r="E246">
            <v>6.7</v>
          </cell>
          <cell r="F246">
            <v>6.7</v>
          </cell>
        </row>
        <row r="247">
          <cell r="A247" t="str">
            <v>03.06</v>
          </cell>
          <cell r="B247" t="str">
            <v>Demolicao de revestimento em pedra e blocos macicos</v>
          </cell>
          <cell r="C247"/>
          <cell r="D247"/>
          <cell r="E247"/>
          <cell r="F247"/>
        </row>
        <row r="248">
          <cell r="A248" t="str">
            <v>03.06.050</v>
          </cell>
          <cell r="B248" t="str">
            <v>Desmonte (levantamento) mecanizado de pavimento em paralelepípedo ou lajota de concreto, inclusive carregamento, transporte até 1 quilômetro e descarregamento</v>
          </cell>
          <cell r="C248" t="str">
            <v>M2</v>
          </cell>
          <cell r="D248">
            <v>11.87</v>
          </cell>
          <cell r="E248">
            <v>8.3800000000000008</v>
          </cell>
          <cell r="F248">
            <v>20.25</v>
          </cell>
        </row>
        <row r="249">
          <cell r="A249" t="str">
            <v>03.06.060</v>
          </cell>
          <cell r="B249" t="str">
            <v>Desmonte (levantamento) mecanizado de pavimento em paralelepípedo ou lajota de concreto, inclusive acomodação do material</v>
          </cell>
          <cell r="C249" t="str">
            <v>M2</v>
          </cell>
          <cell r="D249">
            <v>1.1000000000000001</v>
          </cell>
          <cell r="E249">
            <v>8.3800000000000008</v>
          </cell>
          <cell r="F249">
            <v>9.48</v>
          </cell>
        </row>
        <row r="250">
          <cell r="A250" t="str">
            <v>03.07</v>
          </cell>
          <cell r="B250" t="str">
            <v>Demolicao de revestimento asfaltico</v>
          </cell>
          <cell r="C250"/>
          <cell r="D250"/>
          <cell r="E250"/>
          <cell r="F250"/>
        </row>
        <row r="251">
          <cell r="A251" t="str">
            <v>03.07.010</v>
          </cell>
          <cell r="B251" t="str">
            <v>Demolição (levantamento) mecanizada de pavimento asfáltico, inclusive carregamento, transporte até 1 quilômetro e descarregamento</v>
          </cell>
          <cell r="C251" t="str">
            <v>M2</v>
          </cell>
          <cell r="D251">
            <v>17.940000000000001</v>
          </cell>
          <cell r="E251">
            <v>3.35</v>
          </cell>
          <cell r="F251">
            <v>21.29</v>
          </cell>
        </row>
        <row r="252">
          <cell r="A252" t="str">
            <v>03.07.030</v>
          </cell>
          <cell r="B252" t="str">
            <v>Demolição (levantamento) mecanizada de pavimento asfáltico, inclusive fragmentação e acomodação do material</v>
          </cell>
          <cell r="C252" t="str">
            <v>M2</v>
          </cell>
          <cell r="D252">
            <v>16.34</v>
          </cell>
          <cell r="E252">
            <v>3.35</v>
          </cell>
          <cell r="F252">
            <v>19.690000000000001</v>
          </cell>
        </row>
        <row r="253">
          <cell r="A253" t="str">
            <v>03.07.050</v>
          </cell>
          <cell r="B253" t="str">
            <v>Fresagem de pavimento asfáltico com espessura até 5 cm, inclusive carregamento, transporte até 1 quilômetro e descarregamento</v>
          </cell>
          <cell r="C253" t="str">
            <v>M2</v>
          </cell>
          <cell r="D253">
            <v>6.97</v>
          </cell>
          <cell r="E253">
            <v>1.17</v>
          </cell>
          <cell r="F253">
            <v>8.14</v>
          </cell>
        </row>
        <row r="254">
          <cell r="A254" t="str">
            <v>03.07.070</v>
          </cell>
          <cell r="B254" t="str">
            <v>Fresagem de pavimento asfáltico com espessura até 5 cm, inclusive acomodação do material</v>
          </cell>
          <cell r="C254" t="str">
            <v>M2</v>
          </cell>
          <cell r="D254">
            <v>5.18</v>
          </cell>
          <cell r="E254">
            <v>1.17</v>
          </cell>
          <cell r="F254">
            <v>6.35</v>
          </cell>
        </row>
        <row r="255">
          <cell r="A255" t="str">
            <v>03.07.080</v>
          </cell>
          <cell r="B255" t="str">
            <v>Fresagem de pavimento asfáltico com espessura até 5 cm, inclusive remoção do material fresado até 10 quilômetros e varrição</v>
          </cell>
          <cell r="C255" t="str">
            <v>M2</v>
          </cell>
          <cell r="D255">
            <v>9.32</v>
          </cell>
          <cell r="E255">
            <v>0.5</v>
          </cell>
          <cell r="F255">
            <v>9.82</v>
          </cell>
        </row>
        <row r="256">
          <cell r="A256" t="str">
            <v>03.08</v>
          </cell>
          <cell r="B256" t="str">
            <v>Demolicao de forro / divisorias</v>
          </cell>
          <cell r="C256"/>
          <cell r="D256"/>
          <cell r="E256"/>
          <cell r="F256"/>
        </row>
        <row r="257">
          <cell r="A257" t="str">
            <v>03.08.020</v>
          </cell>
          <cell r="B257" t="str">
            <v>Demolição manual de forro em estuque, inclusive sistema de fixação/tarugamento</v>
          </cell>
          <cell r="C257" t="str">
            <v>M2</v>
          </cell>
          <cell r="D257"/>
          <cell r="E257">
            <v>8.7100000000000009</v>
          </cell>
          <cell r="F257">
            <v>8.7100000000000009</v>
          </cell>
        </row>
        <row r="258">
          <cell r="A258" t="str">
            <v>03.08.040</v>
          </cell>
          <cell r="B258" t="str">
            <v>Demolição manual de forro qualquer, inclusive sistema de fixação/tarugamento</v>
          </cell>
          <cell r="C258" t="str">
            <v>M2</v>
          </cell>
          <cell r="D258"/>
          <cell r="E258">
            <v>5.03</v>
          </cell>
          <cell r="F258">
            <v>5.03</v>
          </cell>
        </row>
        <row r="259">
          <cell r="A259" t="str">
            <v>03.08.060</v>
          </cell>
          <cell r="B259" t="str">
            <v>Demolição manual de forro em gesso, inclusive sistema de fixação</v>
          </cell>
          <cell r="C259" t="str">
            <v>M2</v>
          </cell>
          <cell r="D259"/>
          <cell r="E259">
            <v>5.03</v>
          </cell>
          <cell r="F259">
            <v>5.03</v>
          </cell>
        </row>
        <row r="260">
          <cell r="A260" t="str">
            <v>03.08.200</v>
          </cell>
          <cell r="B260" t="str">
            <v>Demolição manual de painéis divisórias, inclusive montantes metálicos</v>
          </cell>
          <cell r="C260" t="str">
            <v>M2</v>
          </cell>
          <cell r="D260"/>
          <cell r="E260">
            <v>5.53</v>
          </cell>
          <cell r="F260">
            <v>5.53</v>
          </cell>
        </row>
        <row r="261">
          <cell r="A261" t="str">
            <v>03.09</v>
          </cell>
          <cell r="B261" t="str">
            <v>Demolicao de impermeabilizacao e afins</v>
          </cell>
          <cell r="C261"/>
          <cell r="D261"/>
          <cell r="E261"/>
          <cell r="F261"/>
        </row>
        <row r="262">
          <cell r="A262" t="str">
            <v>03.09.020</v>
          </cell>
          <cell r="B262" t="str">
            <v>Demolição manual de camada impermeabilizante</v>
          </cell>
          <cell r="C262" t="str">
            <v>M2</v>
          </cell>
          <cell r="D262"/>
          <cell r="E262">
            <v>13.47</v>
          </cell>
          <cell r="F262">
            <v>13.47</v>
          </cell>
        </row>
        <row r="263">
          <cell r="A263" t="str">
            <v>03.09.040</v>
          </cell>
          <cell r="B263" t="str">
            <v>Demolição manual de argamassa regularizante, isolante ou protetora e papel Kraft</v>
          </cell>
          <cell r="C263" t="str">
            <v>M2</v>
          </cell>
          <cell r="D263"/>
          <cell r="E263">
            <v>16.16</v>
          </cell>
          <cell r="F263">
            <v>16.16</v>
          </cell>
        </row>
        <row r="264">
          <cell r="A264" t="str">
            <v>03.09.060</v>
          </cell>
          <cell r="B264" t="str">
            <v>Remoção manual de junta de dilatação ou retração, inclusive apoio</v>
          </cell>
          <cell r="C264" t="str">
            <v>M</v>
          </cell>
          <cell r="D264"/>
          <cell r="E264">
            <v>5.39</v>
          </cell>
          <cell r="F264">
            <v>5.39</v>
          </cell>
        </row>
        <row r="265">
          <cell r="A265" t="str">
            <v>03.10</v>
          </cell>
          <cell r="B265" t="str">
            <v>Remocao de pintura</v>
          </cell>
          <cell r="C265"/>
          <cell r="D265"/>
          <cell r="E265"/>
          <cell r="F265"/>
        </row>
        <row r="266">
          <cell r="A266" t="str">
            <v>03.10.020</v>
          </cell>
          <cell r="B266" t="str">
            <v>Remoção de pintura em rodapé, baguete ou moldura com lixa</v>
          </cell>
          <cell r="C266" t="str">
            <v>M</v>
          </cell>
          <cell r="D266">
            <v>7.0000000000000007E-2</v>
          </cell>
          <cell r="E266">
            <v>1.22</v>
          </cell>
          <cell r="F266">
            <v>1.29</v>
          </cell>
        </row>
        <row r="267">
          <cell r="A267" t="str">
            <v>03.10.040</v>
          </cell>
          <cell r="B267" t="str">
            <v>Remoção de pintura em rodapé, baguete ou moldura com produto químico</v>
          </cell>
          <cell r="C267" t="str">
            <v>M</v>
          </cell>
          <cell r="D267">
            <v>0.57999999999999996</v>
          </cell>
          <cell r="E267">
            <v>1.22</v>
          </cell>
          <cell r="F267">
            <v>1.8</v>
          </cell>
        </row>
        <row r="268">
          <cell r="A268" t="str">
            <v>03.10.080</v>
          </cell>
          <cell r="B268" t="str">
            <v>Remoção de pintura em superfícies de madeira e/ou metálicas com produtos químicos</v>
          </cell>
          <cell r="C268" t="str">
            <v>M2</v>
          </cell>
          <cell r="D268">
            <v>2.88</v>
          </cell>
          <cell r="E268">
            <v>9.76</v>
          </cell>
          <cell r="F268">
            <v>12.64</v>
          </cell>
        </row>
        <row r="269">
          <cell r="A269" t="str">
            <v>03.10.100</v>
          </cell>
          <cell r="B269" t="str">
            <v>Remoção de pintura em superfícies de madeira e/ou metálicas com lixamento</v>
          </cell>
          <cell r="C269" t="str">
            <v>M2</v>
          </cell>
          <cell r="D269">
            <v>0.37</v>
          </cell>
          <cell r="E269">
            <v>7.32</v>
          </cell>
          <cell r="F269">
            <v>7.69</v>
          </cell>
        </row>
        <row r="270">
          <cell r="A270" t="str">
            <v>03.10.120</v>
          </cell>
          <cell r="B270" t="str">
            <v>Remoção de pintura em massa com produtos químicos</v>
          </cell>
          <cell r="C270" t="str">
            <v>M2</v>
          </cell>
          <cell r="D270">
            <v>2.88</v>
          </cell>
          <cell r="E270">
            <v>7.32</v>
          </cell>
          <cell r="F270">
            <v>10.199999999999999</v>
          </cell>
        </row>
        <row r="271">
          <cell r="A271" t="str">
            <v>03.10.140</v>
          </cell>
          <cell r="B271" t="str">
            <v>Remoção de pintura em massa com lixamento</v>
          </cell>
          <cell r="C271" t="str">
            <v>M2</v>
          </cell>
          <cell r="D271">
            <v>0.37</v>
          </cell>
          <cell r="E271">
            <v>4.88</v>
          </cell>
          <cell r="F271">
            <v>5.25</v>
          </cell>
        </row>
        <row r="272">
          <cell r="A272" t="str">
            <v>03.16</v>
          </cell>
          <cell r="B272" t="str">
            <v>Remocao de sinalizacao horizontal</v>
          </cell>
          <cell r="C272"/>
          <cell r="D272"/>
          <cell r="E272"/>
          <cell r="F272"/>
        </row>
        <row r="273">
          <cell r="A273" t="str">
            <v>03.16.010</v>
          </cell>
          <cell r="B273" t="str">
            <v>Remoção de sinalização horizontal existente</v>
          </cell>
          <cell r="C273" t="str">
            <v>M2</v>
          </cell>
          <cell r="D273">
            <v>87.71</v>
          </cell>
          <cell r="E273"/>
          <cell r="F273">
            <v>87.71</v>
          </cell>
        </row>
        <row r="274">
          <cell r="A274" t="str">
            <v>03.16.011</v>
          </cell>
          <cell r="B274" t="str">
            <v>Remoção de tacha/tachões</v>
          </cell>
          <cell r="C274" t="str">
            <v>UN</v>
          </cell>
          <cell r="D274">
            <v>2.04</v>
          </cell>
          <cell r="E274">
            <v>7.42</v>
          </cell>
          <cell r="F274">
            <v>9.4600000000000009</v>
          </cell>
        </row>
        <row r="275">
          <cell r="A275" t="str">
            <v>04</v>
          </cell>
          <cell r="B275" t="str">
            <v>RETIRADA COM PROVAVEL REAPROVEITAMENTO</v>
          </cell>
          <cell r="C275"/>
          <cell r="D275"/>
          <cell r="E275"/>
          <cell r="F275"/>
        </row>
        <row r="276">
          <cell r="A276" t="str">
            <v>04.01</v>
          </cell>
          <cell r="B276" t="str">
            <v>Retirada de fechamento e elemento divisor</v>
          </cell>
          <cell r="C276"/>
          <cell r="D276"/>
          <cell r="E276"/>
          <cell r="F276"/>
        </row>
        <row r="277">
          <cell r="A277" t="str">
            <v>04.01.020</v>
          </cell>
          <cell r="B277" t="str">
            <v>Retirada de divisória em placa de madeira ou fibrocimento tarugada</v>
          </cell>
          <cell r="C277" t="str">
            <v>M2</v>
          </cell>
          <cell r="D277"/>
          <cell r="E277">
            <v>30.54</v>
          </cell>
          <cell r="F277">
            <v>30.54</v>
          </cell>
        </row>
        <row r="278">
          <cell r="A278" t="str">
            <v>04.01.040</v>
          </cell>
          <cell r="B278" t="str">
            <v>Retirada de divisória em placa de madeira ou fibrocimento com montantes metálicos</v>
          </cell>
          <cell r="C278" t="str">
            <v>M2</v>
          </cell>
          <cell r="D278"/>
          <cell r="E278">
            <v>26.47</v>
          </cell>
          <cell r="F278">
            <v>26.47</v>
          </cell>
        </row>
        <row r="279">
          <cell r="A279" t="str">
            <v>04.01.060</v>
          </cell>
          <cell r="B279" t="str">
            <v>Retirada de divisória em placa de concreto, granito, granilite ou mármore</v>
          </cell>
          <cell r="C279" t="str">
            <v>M2</v>
          </cell>
          <cell r="D279"/>
          <cell r="E279">
            <v>16.29</v>
          </cell>
          <cell r="F279">
            <v>16.29</v>
          </cell>
        </row>
        <row r="280">
          <cell r="A280" t="str">
            <v>04.01.080</v>
          </cell>
          <cell r="B280" t="str">
            <v>Retirada de fechamento em placas pré-moldadas, inclusive pilares</v>
          </cell>
          <cell r="C280" t="str">
            <v>M2</v>
          </cell>
          <cell r="D280">
            <v>1.87</v>
          </cell>
          <cell r="E280">
            <v>0.56999999999999995</v>
          </cell>
          <cell r="F280">
            <v>2.44</v>
          </cell>
        </row>
        <row r="281">
          <cell r="A281" t="str">
            <v>04.01.090</v>
          </cell>
          <cell r="B281" t="str">
            <v>Retirada de barreira de proteção com arame de alta segurança, simples ou duplo</v>
          </cell>
          <cell r="C281" t="str">
            <v>M</v>
          </cell>
          <cell r="D281"/>
          <cell r="E281">
            <v>3.53</v>
          </cell>
          <cell r="F281">
            <v>3.53</v>
          </cell>
        </row>
        <row r="282">
          <cell r="A282" t="str">
            <v>04.01.100</v>
          </cell>
          <cell r="B282" t="str">
            <v>Retirada de cerca</v>
          </cell>
          <cell r="C282" t="str">
            <v>M</v>
          </cell>
          <cell r="D282"/>
          <cell r="E282">
            <v>10.39</v>
          </cell>
          <cell r="F282">
            <v>10.39</v>
          </cell>
        </row>
        <row r="283">
          <cell r="A283" t="str">
            <v>04.02</v>
          </cell>
          <cell r="B283" t="str">
            <v>Retirada de elementos de estrutura (concreto, ferro, aluminio e madeira)</v>
          </cell>
          <cell r="C283"/>
          <cell r="D283"/>
          <cell r="E283"/>
          <cell r="F283"/>
        </row>
        <row r="284">
          <cell r="A284" t="str">
            <v>04.02.020</v>
          </cell>
          <cell r="B284" t="str">
            <v>Retirada de peças lineares em madeira com seção até 60 cm²</v>
          </cell>
          <cell r="C284" t="str">
            <v>M</v>
          </cell>
          <cell r="D284"/>
          <cell r="E284">
            <v>1.1100000000000001</v>
          </cell>
          <cell r="F284">
            <v>1.1100000000000001</v>
          </cell>
        </row>
        <row r="285">
          <cell r="A285" t="str">
            <v>04.02.030</v>
          </cell>
          <cell r="B285" t="str">
            <v>Retirada de peças lineares em madeira com seção superior a 60 cm²</v>
          </cell>
          <cell r="C285" t="str">
            <v>M</v>
          </cell>
          <cell r="D285"/>
          <cell r="E285">
            <v>3.72</v>
          </cell>
          <cell r="F285">
            <v>3.72</v>
          </cell>
        </row>
        <row r="286">
          <cell r="A286" t="str">
            <v>04.02.050</v>
          </cell>
          <cell r="B286" t="str">
            <v>Retirada de estrutura em madeira tesoura - telhas de barro</v>
          </cell>
          <cell r="C286" t="str">
            <v>M2</v>
          </cell>
          <cell r="D286"/>
          <cell r="E286">
            <v>20.41</v>
          </cell>
          <cell r="F286">
            <v>20.41</v>
          </cell>
        </row>
        <row r="287">
          <cell r="A287" t="str">
            <v>04.02.070</v>
          </cell>
          <cell r="B287" t="str">
            <v>Retirada de estrutura em madeira tesoura - telhas perfil qualquer</v>
          </cell>
          <cell r="C287" t="str">
            <v>M2</v>
          </cell>
          <cell r="D287"/>
          <cell r="E287">
            <v>16.7</v>
          </cell>
          <cell r="F287">
            <v>16.7</v>
          </cell>
        </row>
        <row r="288">
          <cell r="A288" t="str">
            <v>04.02.090</v>
          </cell>
          <cell r="B288" t="str">
            <v>Retirada de estrutura em madeira pontaletada - telhas de barro</v>
          </cell>
          <cell r="C288" t="str">
            <v>M2</v>
          </cell>
          <cell r="D288"/>
          <cell r="E288">
            <v>14.84</v>
          </cell>
          <cell r="F288">
            <v>14.84</v>
          </cell>
        </row>
        <row r="289">
          <cell r="A289" t="str">
            <v>04.02.110</v>
          </cell>
          <cell r="B289" t="str">
            <v>Retirada de estrutura em madeira pontaletada - telhas perfil qualquer</v>
          </cell>
          <cell r="C289" t="str">
            <v>M2</v>
          </cell>
          <cell r="D289"/>
          <cell r="E289">
            <v>11.14</v>
          </cell>
          <cell r="F289">
            <v>11.14</v>
          </cell>
        </row>
        <row r="290">
          <cell r="A290" t="str">
            <v>04.02.140</v>
          </cell>
          <cell r="B290" t="str">
            <v>Retirada de estrutura metálica</v>
          </cell>
          <cell r="C290" t="str">
            <v>KG</v>
          </cell>
          <cell r="D290">
            <v>1.75</v>
          </cell>
          <cell r="E290"/>
          <cell r="F290">
            <v>1.75</v>
          </cell>
        </row>
        <row r="291">
          <cell r="A291" t="str">
            <v>04.03</v>
          </cell>
          <cell r="B291" t="str">
            <v>Retirada de telhamento e protecao</v>
          </cell>
          <cell r="C291"/>
          <cell r="D291"/>
          <cell r="E291"/>
          <cell r="F291"/>
        </row>
        <row r="292">
          <cell r="A292" t="str">
            <v>04.03.020</v>
          </cell>
          <cell r="B292" t="str">
            <v>Retirada de telhamento em barro</v>
          </cell>
          <cell r="C292" t="str">
            <v>M2</v>
          </cell>
          <cell r="D292"/>
          <cell r="E292">
            <v>13.4</v>
          </cell>
          <cell r="F292">
            <v>13.4</v>
          </cell>
        </row>
        <row r="293">
          <cell r="A293" t="str">
            <v>04.03.040</v>
          </cell>
          <cell r="B293" t="str">
            <v>Retirada de telhamento perfil e material qualquer, exceto barro</v>
          </cell>
          <cell r="C293" t="str">
            <v>M2</v>
          </cell>
          <cell r="D293"/>
          <cell r="E293">
            <v>6.7</v>
          </cell>
          <cell r="F293">
            <v>6.7</v>
          </cell>
        </row>
        <row r="294">
          <cell r="A294" t="str">
            <v>04.03.060</v>
          </cell>
          <cell r="B294" t="str">
            <v>Retirada de cumeeira ou espigão em barro</v>
          </cell>
          <cell r="C294" t="str">
            <v>M</v>
          </cell>
          <cell r="D294"/>
          <cell r="E294">
            <v>5.03</v>
          </cell>
          <cell r="F294">
            <v>5.03</v>
          </cell>
        </row>
        <row r="295">
          <cell r="A295" t="str">
            <v>04.03.080</v>
          </cell>
          <cell r="B295" t="str">
            <v>Retirada de cumeeira, espigão ou rufo perfil qualquer</v>
          </cell>
          <cell r="C295" t="str">
            <v>M</v>
          </cell>
          <cell r="D295"/>
          <cell r="E295">
            <v>8.3800000000000008</v>
          </cell>
          <cell r="F295">
            <v>8.3800000000000008</v>
          </cell>
        </row>
        <row r="296">
          <cell r="A296" t="str">
            <v>04.03.090</v>
          </cell>
          <cell r="B296" t="str">
            <v>Retirada de domo de acrílico, inclusive perfis metálicos de fixação</v>
          </cell>
          <cell r="C296" t="str">
            <v>M2</v>
          </cell>
          <cell r="D296"/>
          <cell r="E296">
            <v>10.18</v>
          </cell>
          <cell r="F296">
            <v>10.18</v>
          </cell>
        </row>
        <row r="297">
          <cell r="A297" t="str">
            <v>04.04</v>
          </cell>
          <cell r="B297" t="str">
            <v>Retirada de revestimento em pedra e blocos macicos</v>
          </cell>
          <cell r="C297"/>
          <cell r="D297"/>
          <cell r="E297"/>
          <cell r="F297"/>
        </row>
        <row r="298">
          <cell r="A298" t="str">
            <v>04.04.010</v>
          </cell>
          <cell r="B298" t="str">
            <v>Retirada de revestimento em pedra, granito ou mármore, em parede ou fachada</v>
          </cell>
          <cell r="C298" t="str">
            <v>M2</v>
          </cell>
          <cell r="D298"/>
          <cell r="E298">
            <v>35.82</v>
          </cell>
          <cell r="F298">
            <v>35.82</v>
          </cell>
        </row>
        <row r="299">
          <cell r="A299" t="str">
            <v>04.04.020</v>
          </cell>
          <cell r="B299" t="str">
            <v>Retirada de revestimento em pedra, granito ou mármore, em piso</v>
          </cell>
          <cell r="C299" t="str">
            <v>M2</v>
          </cell>
          <cell r="D299"/>
          <cell r="E299">
            <v>21.78</v>
          </cell>
          <cell r="F299">
            <v>21.78</v>
          </cell>
        </row>
        <row r="300">
          <cell r="A300" t="str">
            <v>04.04.030</v>
          </cell>
          <cell r="B300" t="str">
            <v>Retirada de soleira ou peitoril em pedra, granito ou mármore</v>
          </cell>
          <cell r="C300" t="str">
            <v>M</v>
          </cell>
          <cell r="D300"/>
          <cell r="E300">
            <v>15.08</v>
          </cell>
          <cell r="F300">
            <v>15.08</v>
          </cell>
        </row>
        <row r="301">
          <cell r="A301" t="str">
            <v>04.04.040</v>
          </cell>
          <cell r="B301" t="str">
            <v>Retirada de degrau em pedra, granito ou mármore</v>
          </cell>
          <cell r="C301" t="str">
            <v>M</v>
          </cell>
          <cell r="D301"/>
          <cell r="E301">
            <v>16.75</v>
          </cell>
          <cell r="F301">
            <v>16.75</v>
          </cell>
        </row>
        <row r="302">
          <cell r="A302" t="str">
            <v>04.04.060</v>
          </cell>
          <cell r="B302" t="str">
            <v>Retirada de rodapé em pedra, granito ou mármore</v>
          </cell>
          <cell r="C302" t="str">
            <v>M</v>
          </cell>
          <cell r="D302"/>
          <cell r="E302">
            <v>13.4</v>
          </cell>
          <cell r="F302">
            <v>13.4</v>
          </cell>
        </row>
        <row r="303">
          <cell r="A303" t="str">
            <v>04.05</v>
          </cell>
          <cell r="B303" t="str">
            <v>Retirada de revestimentos em madeira</v>
          </cell>
          <cell r="C303"/>
          <cell r="D303"/>
          <cell r="E303"/>
          <cell r="F303"/>
        </row>
        <row r="304">
          <cell r="A304" t="str">
            <v>04.05.010</v>
          </cell>
          <cell r="B304" t="str">
            <v>Retirada de revestimento em lambris de madeira</v>
          </cell>
          <cell r="C304" t="str">
            <v>M2</v>
          </cell>
          <cell r="D304"/>
          <cell r="E304">
            <v>46.97</v>
          </cell>
          <cell r="F304">
            <v>46.97</v>
          </cell>
        </row>
        <row r="305">
          <cell r="A305" t="str">
            <v>04.05.020</v>
          </cell>
          <cell r="B305" t="str">
            <v>Retirada de piso em tacos de madeira</v>
          </cell>
          <cell r="C305" t="str">
            <v>M2</v>
          </cell>
          <cell r="D305"/>
          <cell r="E305">
            <v>10.050000000000001</v>
          </cell>
          <cell r="F305">
            <v>10.050000000000001</v>
          </cell>
        </row>
        <row r="306">
          <cell r="A306" t="str">
            <v>04.05.040</v>
          </cell>
          <cell r="B306" t="str">
            <v>Retirada de soalho somente o tablado</v>
          </cell>
          <cell r="C306" t="str">
            <v>M2</v>
          </cell>
          <cell r="D306"/>
          <cell r="E306">
            <v>12.99</v>
          </cell>
          <cell r="F306">
            <v>12.99</v>
          </cell>
        </row>
        <row r="307">
          <cell r="A307" t="str">
            <v>04.05.060</v>
          </cell>
          <cell r="B307" t="str">
            <v>Retirada de soalho inclusive vigamento</v>
          </cell>
          <cell r="C307" t="str">
            <v>M2</v>
          </cell>
          <cell r="D307"/>
          <cell r="E307">
            <v>22.27</v>
          </cell>
          <cell r="F307">
            <v>22.27</v>
          </cell>
        </row>
        <row r="308">
          <cell r="A308" t="str">
            <v>04.05.080</v>
          </cell>
          <cell r="B308" t="str">
            <v>Retirada de degrau em madeira</v>
          </cell>
          <cell r="C308" t="str">
            <v>M</v>
          </cell>
          <cell r="D308"/>
          <cell r="E308">
            <v>11.14</v>
          </cell>
          <cell r="F308">
            <v>11.14</v>
          </cell>
        </row>
        <row r="309">
          <cell r="A309" t="str">
            <v>04.05.100</v>
          </cell>
          <cell r="B309" t="str">
            <v>Retirada de rodapé inclusive cordão em madeira</v>
          </cell>
          <cell r="C309" t="str">
            <v>M</v>
          </cell>
          <cell r="D309"/>
          <cell r="E309">
            <v>2.5099999999999998</v>
          </cell>
          <cell r="F309">
            <v>2.5099999999999998</v>
          </cell>
        </row>
        <row r="310">
          <cell r="A310" t="str">
            <v>04.06</v>
          </cell>
          <cell r="B310" t="str">
            <v>Retirada de revestimentos sinteticos e metalicos</v>
          </cell>
          <cell r="C310"/>
          <cell r="D310"/>
          <cell r="E310"/>
          <cell r="F310"/>
        </row>
        <row r="311">
          <cell r="A311" t="str">
            <v>04.06.010</v>
          </cell>
          <cell r="B311" t="str">
            <v>Retirada de revestimento em lambris metálicos</v>
          </cell>
          <cell r="C311" t="str">
            <v>M2</v>
          </cell>
          <cell r="D311"/>
          <cell r="E311">
            <v>46.97</v>
          </cell>
          <cell r="F311">
            <v>46.97</v>
          </cell>
        </row>
        <row r="312">
          <cell r="A312" t="str">
            <v>04.06.020</v>
          </cell>
          <cell r="B312" t="str">
            <v>Retirada de piso em material sintético assentado a cola</v>
          </cell>
          <cell r="C312" t="str">
            <v>M2</v>
          </cell>
          <cell r="D312"/>
          <cell r="E312">
            <v>3.72</v>
          </cell>
          <cell r="F312">
            <v>3.72</v>
          </cell>
        </row>
        <row r="313">
          <cell r="A313" t="str">
            <v>04.06.040</v>
          </cell>
          <cell r="B313" t="str">
            <v>Retirada de degrau em material sintético assentado a cola</v>
          </cell>
          <cell r="C313" t="str">
            <v>M</v>
          </cell>
          <cell r="D313"/>
          <cell r="E313">
            <v>3.45</v>
          </cell>
          <cell r="F313">
            <v>3.45</v>
          </cell>
        </row>
        <row r="314">
          <cell r="A314" t="str">
            <v>04.06.060</v>
          </cell>
          <cell r="B314" t="str">
            <v>Retirada de rodapé inclusive cordão em material sintético</v>
          </cell>
          <cell r="C314" t="str">
            <v>M</v>
          </cell>
          <cell r="D314"/>
          <cell r="E314">
            <v>0.84</v>
          </cell>
          <cell r="F314">
            <v>0.84</v>
          </cell>
        </row>
        <row r="315">
          <cell r="A315" t="str">
            <v>04.06.100</v>
          </cell>
          <cell r="B315" t="str">
            <v>Retirada de piso elevado telescópico metálico, inclusive estrutura de sustentação</v>
          </cell>
          <cell r="C315" t="str">
            <v>M2</v>
          </cell>
          <cell r="D315"/>
          <cell r="E315">
            <v>41.66</v>
          </cell>
          <cell r="F315">
            <v>41.66</v>
          </cell>
        </row>
        <row r="316">
          <cell r="A316" t="str">
            <v>04.07</v>
          </cell>
          <cell r="B316" t="str">
            <v>Retirada de forro, brise e fachada</v>
          </cell>
          <cell r="C316"/>
          <cell r="D316"/>
          <cell r="E316"/>
          <cell r="F316"/>
        </row>
        <row r="317">
          <cell r="A317" t="str">
            <v>04.07.020</v>
          </cell>
          <cell r="B317" t="str">
            <v>Retirada de forro qualquer em placas ou tiras fixadas</v>
          </cell>
          <cell r="C317" t="str">
            <v>M2</v>
          </cell>
          <cell r="D317"/>
          <cell r="E317">
            <v>10.39</v>
          </cell>
          <cell r="F317">
            <v>10.39</v>
          </cell>
        </row>
        <row r="318">
          <cell r="A318" t="str">
            <v>04.07.040</v>
          </cell>
          <cell r="B318" t="str">
            <v>Retirada de forro qualquer em placas ou tiras apoiadas</v>
          </cell>
          <cell r="C318" t="str">
            <v>M2</v>
          </cell>
          <cell r="D318"/>
          <cell r="E318">
            <v>5.56</v>
          </cell>
          <cell r="F318">
            <v>5.56</v>
          </cell>
        </row>
        <row r="319">
          <cell r="A319" t="str">
            <v>04.07.060</v>
          </cell>
          <cell r="B319" t="str">
            <v>Retirada de sistema de fixação ou tarugamento de forro</v>
          </cell>
          <cell r="C319" t="str">
            <v>M2</v>
          </cell>
          <cell r="D319"/>
          <cell r="E319">
            <v>4.1900000000000004</v>
          </cell>
          <cell r="F319">
            <v>4.1900000000000004</v>
          </cell>
        </row>
        <row r="320">
          <cell r="A320" t="str">
            <v>04.08</v>
          </cell>
          <cell r="B320" t="str">
            <v>Retirada de esquadria e elemento de madeira</v>
          </cell>
          <cell r="C320"/>
          <cell r="D320"/>
          <cell r="E320"/>
          <cell r="F320"/>
        </row>
        <row r="321">
          <cell r="A321" t="str">
            <v>04.08.020</v>
          </cell>
          <cell r="B321" t="str">
            <v>Retirada de folha de esquadria em madeira</v>
          </cell>
          <cell r="C321" t="str">
            <v>UN</v>
          </cell>
          <cell r="D321"/>
          <cell r="E321">
            <v>18.559999999999999</v>
          </cell>
          <cell r="F321">
            <v>18.559999999999999</v>
          </cell>
        </row>
        <row r="322">
          <cell r="A322" t="str">
            <v>04.08.040</v>
          </cell>
          <cell r="B322" t="str">
            <v>Retirada de guarnição, moldura e peças lineares em madeira, fixadas</v>
          </cell>
          <cell r="C322" t="str">
            <v>M</v>
          </cell>
          <cell r="D322"/>
          <cell r="E322">
            <v>1.43</v>
          </cell>
          <cell r="F322">
            <v>1.43</v>
          </cell>
        </row>
        <row r="323">
          <cell r="A323" t="str">
            <v>04.08.060</v>
          </cell>
          <cell r="B323" t="str">
            <v>Retirada de batente com guarnição e peças lineares em madeira, chumbados</v>
          </cell>
          <cell r="C323" t="str">
            <v>M</v>
          </cell>
          <cell r="D323"/>
          <cell r="E323">
            <v>11.14</v>
          </cell>
          <cell r="F323">
            <v>11.14</v>
          </cell>
        </row>
        <row r="324">
          <cell r="A324" t="str">
            <v>04.08.080</v>
          </cell>
          <cell r="B324" t="str">
            <v>Retirada de elemento em madeira e sistema de fixação tipo quadro, lousa, etc.</v>
          </cell>
          <cell r="C324" t="str">
            <v>M2</v>
          </cell>
          <cell r="D324"/>
          <cell r="E324">
            <v>5.03</v>
          </cell>
          <cell r="F324">
            <v>5.03</v>
          </cell>
        </row>
        <row r="325">
          <cell r="A325" t="str">
            <v>04.08.100</v>
          </cell>
          <cell r="B325" t="str">
            <v>Retirada de armário em madeira ou metal</v>
          </cell>
          <cell r="C325" t="str">
            <v>M2</v>
          </cell>
          <cell r="D325"/>
          <cell r="E325">
            <v>16.7</v>
          </cell>
          <cell r="F325">
            <v>16.7</v>
          </cell>
        </row>
        <row r="326">
          <cell r="A326" t="str">
            <v>04.09</v>
          </cell>
          <cell r="B326" t="str">
            <v>Retirada de esquadria e elementos metalicos</v>
          </cell>
          <cell r="C326"/>
          <cell r="D326"/>
          <cell r="E326"/>
          <cell r="F326"/>
        </row>
        <row r="327">
          <cell r="A327" t="str">
            <v>04.09.020</v>
          </cell>
          <cell r="B327" t="str">
            <v>Retirada de esquadria metálica em geral</v>
          </cell>
          <cell r="C327" t="str">
            <v>M2</v>
          </cell>
          <cell r="D327"/>
          <cell r="E327">
            <v>25.98</v>
          </cell>
          <cell r="F327">
            <v>25.98</v>
          </cell>
        </row>
        <row r="328">
          <cell r="A328" t="str">
            <v>04.09.040</v>
          </cell>
          <cell r="B328" t="str">
            <v>Retirada de folha de esquadria metálica</v>
          </cell>
          <cell r="C328" t="str">
            <v>UN</v>
          </cell>
          <cell r="D328"/>
          <cell r="E328">
            <v>22.22</v>
          </cell>
          <cell r="F328">
            <v>22.22</v>
          </cell>
        </row>
        <row r="329">
          <cell r="A329" t="str">
            <v>04.09.060</v>
          </cell>
          <cell r="B329" t="str">
            <v>Retirada de batente, corrimão ou peças lineares metálicas, chumbados</v>
          </cell>
          <cell r="C329" t="str">
            <v>M</v>
          </cell>
          <cell r="D329"/>
          <cell r="E329">
            <v>8.91</v>
          </cell>
          <cell r="F329">
            <v>8.91</v>
          </cell>
        </row>
        <row r="330">
          <cell r="A330" t="str">
            <v>04.09.080</v>
          </cell>
          <cell r="B330" t="str">
            <v>Retirada de batente, corrimão ou peças lineares metálicas, fixados</v>
          </cell>
          <cell r="C330" t="str">
            <v>M</v>
          </cell>
          <cell r="D330"/>
          <cell r="E330">
            <v>6.11</v>
          </cell>
          <cell r="F330">
            <v>6.11</v>
          </cell>
        </row>
        <row r="331">
          <cell r="A331" t="str">
            <v>04.09.100</v>
          </cell>
          <cell r="B331" t="str">
            <v>Retirada de guarda-corpo ou gradil em geral</v>
          </cell>
          <cell r="C331" t="str">
            <v>M2</v>
          </cell>
          <cell r="D331"/>
          <cell r="E331">
            <v>25.98</v>
          </cell>
          <cell r="F331">
            <v>25.98</v>
          </cell>
        </row>
        <row r="332">
          <cell r="A332" t="str">
            <v>04.09.120</v>
          </cell>
          <cell r="B332" t="str">
            <v>Retirada de escada de marinheiro com ou sem guarda-corpo</v>
          </cell>
          <cell r="C332" t="str">
            <v>M</v>
          </cell>
          <cell r="D332"/>
          <cell r="E332">
            <v>29.69</v>
          </cell>
          <cell r="F332">
            <v>29.69</v>
          </cell>
        </row>
        <row r="333">
          <cell r="A333" t="str">
            <v>04.09.140</v>
          </cell>
          <cell r="B333" t="str">
            <v>Retirada de poste ou sistema de sustentação para alambrado ou fechamento</v>
          </cell>
          <cell r="C333" t="str">
            <v>UN</v>
          </cell>
          <cell r="D333"/>
          <cell r="E333">
            <v>21.78</v>
          </cell>
          <cell r="F333">
            <v>21.78</v>
          </cell>
        </row>
        <row r="334">
          <cell r="A334" t="str">
            <v>04.09.160</v>
          </cell>
          <cell r="B334" t="str">
            <v>Retirada de entelamento metálico em geral</v>
          </cell>
          <cell r="C334" t="str">
            <v>M2</v>
          </cell>
          <cell r="D334"/>
          <cell r="E334">
            <v>3.53</v>
          </cell>
          <cell r="F334">
            <v>3.53</v>
          </cell>
        </row>
        <row r="335">
          <cell r="A335" t="str">
            <v>04.10</v>
          </cell>
          <cell r="B335" t="str">
            <v>Retirada de ferragens e acessorios para esquadrias</v>
          </cell>
          <cell r="C335"/>
          <cell r="D335"/>
          <cell r="E335"/>
          <cell r="F335"/>
        </row>
        <row r="336">
          <cell r="A336" t="str">
            <v>04.10.020</v>
          </cell>
          <cell r="B336" t="str">
            <v>Retirada de fechadura ou fecho de embutir</v>
          </cell>
          <cell r="C336" t="str">
            <v>UN</v>
          </cell>
          <cell r="D336"/>
          <cell r="E336">
            <v>10.18</v>
          </cell>
          <cell r="F336">
            <v>10.18</v>
          </cell>
        </row>
        <row r="337">
          <cell r="A337" t="str">
            <v>04.10.040</v>
          </cell>
          <cell r="B337" t="str">
            <v>Retirada de fechadura ou fecho de sobrepor</v>
          </cell>
          <cell r="C337" t="str">
            <v>UN</v>
          </cell>
          <cell r="D337"/>
          <cell r="E337">
            <v>4.07</v>
          </cell>
          <cell r="F337">
            <v>4.07</v>
          </cell>
        </row>
        <row r="338">
          <cell r="A338" t="str">
            <v>04.10.060</v>
          </cell>
          <cell r="B338" t="str">
            <v>Retirada de dobradiça</v>
          </cell>
          <cell r="C338" t="str">
            <v>UN</v>
          </cell>
          <cell r="D338"/>
          <cell r="E338">
            <v>2.04</v>
          </cell>
          <cell r="F338">
            <v>2.04</v>
          </cell>
        </row>
        <row r="339">
          <cell r="A339" t="str">
            <v>04.10.080</v>
          </cell>
          <cell r="B339" t="str">
            <v>Retirada de peça ou acessório complementar em geral de esquadria</v>
          </cell>
          <cell r="C339" t="str">
            <v>UN</v>
          </cell>
          <cell r="D339"/>
          <cell r="E339">
            <v>16.61</v>
          </cell>
          <cell r="F339">
            <v>16.61</v>
          </cell>
        </row>
        <row r="340">
          <cell r="A340" t="str">
            <v>04.11</v>
          </cell>
          <cell r="B340" t="str">
            <v>Retirada de aparelhos, metais sanitarios e registro</v>
          </cell>
          <cell r="C340"/>
          <cell r="D340"/>
          <cell r="E340"/>
          <cell r="F340"/>
        </row>
        <row r="341">
          <cell r="A341" t="str">
            <v>04.11.020</v>
          </cell>
          <cell r="B341" t="str">
            <v>Retirada de aparelho sanitário incluindo acessórios</v>
          </cell>
          <cell r="C341" t="str">
            <v>UN</v>
          </cell>
          <cell r="D341"/>
          <cell r="E341">
            <v>37.86</v>
          </cell>
          <cell r="F341">
            <v>37.86</v>
          </cell>
        </row>
        <row r="342">
          <cell r="A342" t="str">
            <v>04.11.030</v>
          </cell>
          <cell r="B342" t="str">
            <v>Retirada de bancada incluindo pertences</v>
          </cell>
          <cell r="C342" t="str">
            <v>M2</v>
          </cell>
          <cell r="D342"/>
          <cell r="E342">
            <v>51.95</v>
          </cell>
          <cell r="F342">
            <v>51.95</v>
          </cell>
        </row>
        <row r="343">
          <cell r="A343" t="str">
            <v>04.11.040</v>
          </cell>
          <cell r="B343" t="str">
            <v>Retirada de complemento sanitário chumbado</v>
          </cell>
          <cell r="C343" t="str">
            <v>UN</v>
          </cell>
          <cell r="D343"/>
          <cell r="E343">
            <v>12.22</v>
          </cell>
          <cell r="F343">
            <v>12.22</v>
          </cell>
        </row>
        <row r="344">
          <cell r="A344" t="str">
            <v>04.11.060</v>
          </cell>
          <cell r="B344" t="str">
            <v>Retirada de complemento sanitário fixado ou de sobrepor</v>
          </cell>
          <cell r="C344" t="str">
            <v>UN</v>
          </cell>
          <cell r="D344"/>
          <cell r="E344">
            <v>5.09</v>
          </cell>
          <cell r="F344">
            <v>5.09</v>
          </cell>
        </row>
        <row r="345">
          <cell r="A345" t="str">
            <v>04.11.080</v>
          </cell>
          <cell r="B345" t="str">
            <v>Retirada de registro ou válvula embutidos</v>
          </cell>
          <cell r="C345" t="str">
            <v>UN</v>
          </cell>
          <cell r="D345"/>
          <cell r="E345">
            <v>48.04</v>
          </cell>
          <cell r="F345">
            <v>48.04</v>
          </cell>
        </row>
        <row r="346">
          <cell r="A346" t="str">
            <v>04.11.100</v>
          </cell>
          <cell r="B346" t="str">
            <v>Retirada de registro ou válvula aparentes</v>
          </cell>
          <cell r="C346" t="str">
            <v>UN</v>
          </cell>
          <cell r="D346"/>
          <cell r="E346">
            <v>27.76</v>
          </cell>
          <cell r="F346">
            <v>27.76</v>
          </cell>
        </row>
        <row r="347">
          <cell r="A347" t="str">
            <v>04.11.110</v>
          </cell>
          <cell r="B347" t="str">
            <v>Retirada de purificador/bebedouro</v>
          </cell>
          <cell r="C347" t="str">
            <v>UN</v>
          </cell>
          <cell r="D347"/>
          <cell r="E347">
            <v>27.76</v>
          </cell>
          <cell r="F347">
            <v>27.76</v>
          </cell>
        </row>
        <row r="348">
          <cell r="A348" t="str">
            <v>04.11.120</v>
          </cell>
          <cell r="B348" t="str">
            <v>Retirada de torneira ou chuveiro</v>
          </cell>
          <cell r="C348" t="str">
            <v>UN</v>
          </cell>
          <cell r="D348"/>
          <cell r="E348">
            <v>6.56</v>
          </cell>
          <cell r="F348">
            <v>6.56</v>
          </cell>
        </row>
        <row r="349">
          <cell r="A349" t="str">
            <v>04.11.140</v>
          </cell>
          <cell r="B349" t="str">
            <v>Retirada de sifão ou metais sanitários diversos</v>
          </cell>
          <cell r="C349" t="str">
            <v>UN</v>
          </cell>
          <cell r="D349"/>
          <cell r="E349">
            <v>10.1</v>
          </cell>
          <cell r="F349">
            <v>10.1</v>
          </cell>
        </row>
        <row r="350">
          <cell r="A350" t="str">
            <v>04.11.160</v>
          </cell>
          <cell r="B350" t="str">
            <v>Retirada de caixa de descarga de sobrepor ou acoplada</v>
          </cell>
          <cell r="C350" t="str">
            <v>UN</v>
          </cell>
          <cell r="D350"/>
          <cell r="E350">
            <v>19.18</v>
          </cell>
          <cell r="F350">
            <v>19.18</v>
          </cell>
        </row>
        <row r="351">
          <cell r="A351" t="str">
            <v>04.12</v>
          </cell>
          <cell r="B351" t="str">
            <v>Retirada de aparelhos eletricos e hidraulicos</v>
          </cell>
          <cell r="C351"/>
          <cell r="D351"/>
          <cell r="E351"/>
          <cell r="F351"/>
        </row>
        <row r="352">
          <cell r="A352" t="str">
            <v>04.12.020</v>
          </cell>
          <cell r="B352" t="str">
            <v>Retirada de conjunto motor-bomba</v>
          </cell>
          <cell r="C352" t="str">
            <v>UN</v>
          </cell>
          <cell r="D352"/>
          <cell r="E352">
            <v>79.849999999999994</v>
          </cell>
          <cell r="F352">
            <v>79.849999999999994</v>
          </cell>
        </row>
        <row r="353">
          <cell r="A353" t="str">
            <v>04.12.040</v>
          </cell>
          <cell r="B353" t="str">
            <v>Retirada de motor de bomba de recalque</v>
          </cell>
          <cell r="C353" t="str">
            <v>UN</v>
          </cell>
          <cell r="D353"/>
          <cell r="E353">
            <v>62.99</v>
          </cell>
          <cell r="F353">
            <v>62.99</v>
          </cell>
        </row>
        <row r="354">
          <cell r="A354" t="str">
            <v>04.13</v>
          </cell>
          <cell r="B354" t="str">
            <v>Retirada de impermeabilizacao e afins</v>
          </cell>
          <cell r="C354"/>
          <cell r="D354"/>
          <cell r="E354"/>
          <cell r="F354"/>
        </row>
        <row r="355">
          <cell r="A355" t="str">
            <v>04.13.020</v>
          </cell>
          <cell r="B355" t="str">
            <v>Retirada de isolamento térmico com material monolítico</v>
          </cell>
          <cell r="C355" t="str">
            <v>M2</v>
          </cell>
          <cell r="D355"/>
          <cell r="E355">
            <v>5.03</v>
          </cell>
          <cell r="F355">
            <v>5.03</v>
          </cell>
        </row>
        <row r="356">
          <cell r="A356" t="str">
            <v>04.13.060</v>
          </cell>
          <cell r="B356" t="str">
            <v>Retirada de isolamento térmico com material em panos</v>
          </cell>
          <cell r="C356" t="str">
            <v>M2</v>
          </cell>
          <cell r="D356"/>
          <cell r="E356">
            <v>0.84</v>
          </cell>
          <cell r="F356">
            <v>0.84</v>
          </cell>
        </row>
        <row r="357">
          <cell r="A357" t="str">
            <v>04.14</v>
          </cell>
          <cell r="B357" t="str">
            <v>Retirada de vidro</v>
          </cell>
          <cell r="C357"/>
          <cell r="D357"/>
          <cell r="E357"/>
          <cell r="F357"/>
        </row>
        <row r="358">
          <cell r="A358" t="str">
            <v>04.14.020</v>
          </cell>
          <cell r="B358" t="str">
            <v>Retirada de vidro ou espelho com raspagem da massa ou retirada de baguete</v>
          </cell>
          <cell r="C358" t="str">
            <v>M2</v>
          </cell>
          <cell r="D358"/>
          <cell r="E358">
            <v>12.62</v>
          </cell>
          <cell r="F358">
            <v>12.62</v>
          </cell>
        </row>
        <row r="359">
          <cell r="A359" t="str">
            <v>04.14.040</v>
          </cell>
          <cell r="B359" t="str">
            <v>Retirada de esquadria em vidro</v>
          </cell>
          <cell r="C359" t="str">
            <v>M2</v>
          </cell>
          <cell r="D359"/>
          <cell r="E359">
            <v>37.11</v>
          </cell>
          <cell r="F359">
            <v>37.11</v>
          </cell>
        </row>
        <row r="360">
          <cell r="A360" t="str">
            <v>04.17</v>
          </cell>
          <cell r="B360" t="str">
            <v>Retirada em instalacao eletrica - letra A ate B</v>
          </cell>
          <cell r="C360"/>
          <cell r="D360"/>
          <cell r="E360"/>
          <cell r="F360"/>
        </row>
        <row r="361">
          <cell r="A361" t="str">
            <v>04.17.020</v>
          </cell>
          <cell r="B361" t="str">
            <v>Remoção de aparelho de iluminação ou projetor fixo em teto, piso ou parede</v>
          </cell>
          <cell r="C361" t="str">
            <v>UN</v>
          </cell>
          <cell r="D361"/>
          <cell r="E361">
            <v>16.8</v>
          </cell>
          <cell r="F361">
            <v>16.8</v>
          </cell>
        </row>
        <row r="362">
          <cell r="A362" t="str">
            <v>04.17.040</v>
          </cell>
          <cell r="B362" t="str">
            <v>Remoção de aparelho de iluminação ou projetor fixo em poste ou braço</v>
          </cell>
          <cell r="C362" t="str">
            <v>UN</v>
          </cell>
          <cell r="D362"/>
          <cell r="E362">
            <v>62.99</v>
          </cell>
          <cell r="F362">
            <v>62.99</v>
          </cell>
        </row>
        <row r="363">
          <cell r="A363" t="str">
            <v>04.17.060</v>
          </cell>
          <cell r="B363" t="str">
            <v>Remoção de suporte tipo braquet</v>
          </cell>
          <cell r="C363" t="str">
            <v>UN</v>
          </cell>
          <cell r="D363"/>
          <cell r="E363">
            <v>21</v>
          </cell>
          <cell r="F363">
            <v>21</v>
          </cell>
        </row>
        <row r="364">
          <cell r="A364" t="str">
            <v>04.17.080</v>
          </cell>
          <cell r="B364" t="str">
            <v>Remoção de barramento de cobre</v>
          </cell>
          <cell r="C364" t="str">
            <v>M</v>
          </cell>
          <cell r="D364"/>
          <cell r="E364">
            <v>16.8</v>
          </cell>
          <cell r="F364">
            <v>16.8</v>
          </cell>
        </row>
        <row r="365">
          <cell r="A365" t="str">
            <v>04.17.100</v>
          </cell>
          <cell r="B365" t="str">
            <v>Remoção de base de disjuntor tipo QUIK-LAG</v>
          </cell>
          <cell r="C365" t="str">
            <v>UN</v>
          </cell>
          <cell r="D365"/>
          <cell r="E365">
            <v>6.3</v>
          </cell>
          <cell r="F365">
            <v>6.3</v>
          </cell>
        </row>
        <row r="366">
          <cell r="A366" t="str">
            <v>04.17.120</v>
          </cell>
          <cell r="B366" t="str">
            <v>Remoção de base de fusível tipo Diazed</v>
          </cell>
          <cell r="C366" t="str">
            <v>UN</v>
          </cell>
          <cell r="D366"/>
          <cell r="E366">
            <v>6.3</v>
          </cell>
          <cell r="F366">
            <v>6.3</v>
          </cell>
        </row>
        <row r="367">
          <cell r="A367" t="str">
            <v>04.17.140</v>
          </cell>
          <cell r="B367" t="str">
            <v>Remoção de base e haste de para-raios</v>
          </cell>
          <cell r="C367" t="str">
            <v>UN</v>
          </cell>
          <cell r="D367"/>
          <cell r="E367">
            <v>41.99</v>
          </cell>
          <cell r="F367">
            <v>41.99</v>
          </cell>
        </row>
        <row r="368">
          <cell r="A368" t="str">
            <v>04.17.160</v>
          </cell>
          <cell r="B368" t="str">
            <v>Remoção de base ou chave para fusível NH tipo tripolar</v>
          </cell>
          <cell r="C368" t="str">
            <v>UN</v>
          </cell>
          <cell r="D368"/>
          <cell r="E368">
            <v>21</v>
          </cell>
          <cell r="F368">
            <v>21</v>
          </cell>
        </row>
        <row r="369">
          <cell r="A369" t="str">
            <v>04.17.180</v>
          </cell>
          <cell r="B369" t="str">
            <v>Remoção de base ou chave para fusível NH tipo unipolar</v>
          </cell>
          <cell r="C369" t="str">
            <v>UN</v>
          </cell>
          <cell r="D369"/>
          <cell r="E369">
            <v>18.899999999999999</v>
          </cell>
          <cell r="F369">
            <v>18.899999999999999</v>
          </cell>
        </row>
        <row r="370">
          <cell r="A370" t="str">
            <v>04.17.200</v>
          </cell>
          <cell r="B370" t="str">
            <v>Remoção de braçadeira para passagem de cordoalha</v>
          </cell>
          <cell r="C370" t="str">
            <v>UN</v>
          </cell>
          <cell r="D370"/>
          <cell r="E370">
            <v>16.8</v>
          </cell>
          <cell r="F370">
            <v>16.8</v>
          </cell>
        </row>
        <row r="371">
          <cell r="A371" t="str">
            <v>04.17.220</v>
          </cell>
          <cell r="B371" t="str">
            <v>Remoção de bucha de passagem interna ou externa</v>
          </cell>
          <cell r="C371" t="str">
            <v>UN</v>
          </cell>
          <cell r="D371"/>
          <cell r="E371">
            <v>16.8</v>
          </cell>
          <cell r="F371">
            <v>16.8</v>
          </cell>
        </row>
        <row r="372">
          <cell r="A372" t="str">
            <v>04.17.240</v>
          </cell>
          <cell r="B372" t="str">
            <v>Remoção de bucha de passagem para neutro</v>
          </cell>
          <cell r="C372" t="str">
            <v>UN</v>
          </cell>
          <cell r="D372"/>
          <cell r="E372">
            <v>12.6</v>
          </cell>
          <cell r="F372">
            <v>12.6</v>
          </cell>
        </row>
        <row r="373">
          <cell r="A373" t="str">
            <v>04.18</v>
          </cell>
          <cell r="B373" t="str">
            <v>Retirada em instalacao eletrica - letra C</v>
          </cell>
          <cell r="C373"/>
          <cell r="D373"/>
          <cell r="E373"/>
          <cell r="F373"/>
        </row>
        <row r="374">
          <cell r="A374" t="str">
            <v>04.18.020</v>
          </cell>
          <cell r="B374" t="str">
            <v>Remoção de cabeçote em rede de telefonia</v>
          </cell>
          <cell r="C374" t="str">
            <v>UN</v>
          </cell>
          <cell r="D374"/>
          <cell r="E374">
            <v>10.5</v>
          </cell>
          <cell r="F374">
            <v>10.5</v>
          </cell>
        </row>
        <row r="375">
          <cell r="A375" t="str">
            <v>04.18.040</v>
          </cell>
          <cell r="B375" t="str">
            <v>Remoção de cabo de aço e esticadores de para-raios</v>
          </cell>
          <cell r="C375" t="str">
            <v>M</v>
          </cell>
          <cell r="D375"/>
          <cell r="E375">
            <v>14.69</v>
          </cell>
          <cell r="F375">
            <v>14.69</v>
          </cell>
        </row>
        <row r="376">
          <cell r="A376" t="str">
            <v>04.18.060</v>
          </cell>
          <cell r="B376" t="str">
            <v>Remoção de caixa de entrada de energia padrão medição indireta completa</v>
          </cell>
          <cell r="C376" t="str">
            <v>UN</v>
          </cell>
          <cell r="D376"/>
          <cell r="E376">
            <v>209.95</v>
          </cell>
          <cell r="F376">
            <v>209.95</v>
          </cell>
        </row>
        <row r="377">
          <cell r="A377" t="str">
            <v>04.18.070</v>
          </cell>
          <cell r="B377" t="str">
            <v>Remoção de caixa de entrada de energia padrão residencial completa</v>
          </cell>
          <cell r="C377" t="str">
            <v>UN</v>
          </cell>
          <cell r="D377"/>
          <cell r="E377">
            <v>167.96</v>
          </cell>
          <cell r="F377">
            <v>167.96</v>
          </cell>
        </row>
        <row r="378">
          <cell r="A378" t="str">
            <v>04.18.080</v>
          </cell>
          <cell r="B378" t="str">
            <v>Remoção de caixa de entrada telefônica completa</v>
          </cell>
          <cell r="C378" t="str">
            <v>UN</v>
          </cell>
          <cell r="D378"/>
          <cell r="E378">
            <v>83.98</v>
          </cell>
          <cell r="F378">
            <v>83.98</v>
          </cell>
        </row>
        <row r="379">
          <cell r="A379" t="str">
            <v>04.18.090</v>
          </cell>
          <cell r="B379" t="str">
            <v>Remoção de caixa de medição padrão completa</v>
          </cell>
          <cell r="C379" t="str">
            <v>UN</v>
          </cell>
          <cell r="D379"/>
          <cell r="E379">
            <v>46.12</v>
          </cell>
          <cell r="F379">
            <v>46.12</v>
          </cell>
        </row>
        <row r="380">
          <cell r="A380" t="str">
            <v>04.18.120</v>
          </cell>
          <cell r="B380" t="str">
            <v>Remoção de caixa estampada</v>
          </cell>
          <cell r="C380" t="str">
            <v>UN</v>
          </cell>
          <cell r="D380"/>
          <cell r="E380">
            <v>6.31</v>
          </cell>
          <cell r="F380">
            <v>6.31</v>
          </cell>
        </row>
        <row r="381">
          <cell r="A381" t="str">
            <v>04.18.130</v>
          </cell>
          <cell r="B381" t="str">
            <v>Remoção de caixa para fusível ou tomada instalada em perfilado</v>
          </cell>
          <cell r="C381" t="str">
            <v>UN</v>
          </cell>
          <cell r="D381"/>
          <cell r="E381">
            <v>7.57</v>
          </cell>
          <cell r="F381">
            <v>7.57</v>
          </cell>
        </row>
        <row r="382">
          <cell r="A382" t="str">
            <v>04.18.140</v>
          </cell>
          <cell r="B382" t="str">
            <v>Remoção de caixa para transformador de corrente</v>
          </cell>
          <cell r="C382" t="str">
            <v>UN</v>
          </cell>
          <cell r="D382"/>
          <cell r="E382">
            <v>46.12</v>
          </cell>
          <cell r="F382">
            <v>46.12</v>
          </cell>
        </row>
        <row r="383">
          <cell r="A383" t="str">
            <v>04.18.180</v>
          </cell>
          <cell r="B383" t="str">
            <v>Remoção de cantoneira metálica</v>
          </cell>
          <cell r="C383" t="str">
            <v>M</v>
          </cell>
          <cell r="D383"/>
          <cell r="E383">
            <v>10.5</v>
          </cell>
          <cell r="F383">
            <v>10.5</v>
          </cell>
        </row>
        <row r="384">
          <cell r="A384" t="str">
            <v>04.18.200</v>
          </cell>
          <cell r="B384" t="str">
            <v>Remoção de captor de para-raios tipo Franklin</v>
          </cell>
          <cell r="C384" t="str">
            <v>UN</v>
          </cell>
          <cell r="D384"/>
          <cell r="E384">
            <v>21</v>
          </cell>
          <cell r="F384">
            <v>21</v>
          </cell>
        </row>
        <row r="385">
          <cell r="A385" t="str">
            <v>04.18.220</v>
          </cell>
          <cell r="B385" t="str">
            <v>Remoção de chapa de ferro para bucha de passagem</v>
          </cell>
          <cell r="C385" t="str">
            <v>UN</v>
          </cell>
          <cell r="D385"/>
          <cell r="E385">
            <v>16.8</v>
          </cell>
          <cell r="F385">
            <v>16.8</v>
          </cell>
        </row>
        <row r="386">
          <cell r="A386" t="str">
            <v>04.18.240</v>
          </cell>
          <cell r="B386" t="str">
            <v>Remoção de chave automática da boia</v>
          </cell>
          <cell r="C386" t="str">
            <v>UN</v>
          </cell>
          <cell r="D386"/>
          <cell r="E386">
            <v>25.19</v>
          </cell>
          <cell r="F386">
            <v>25.19</v>
          </cell>
        </row>
        <row r="387">
          <cell r="A387" t="str">
            <v>04.18.250</v>
          </cell>
          <cell r="B387" t="str">
            <v>Remoção de chave base de mármore ou ardósia</v>
          </cell>
          <cell r="C387" t="str">
            <v>UN</v>
          </cell>
          <cell r="D387"/>
          <cell r="E387">
            <v>21</v>
          </cell>
          <cell r="F387">
            <v>21</v>
          </cell>
        </row>
        <row r="388">
          <cell r="A388" t="str">
            <v>04.18.260</v>
          </cell>
          <cell r="B388" t="str">
            <v>Remoção de chave de ação rápida comando frontal montado em painel</v>
          </cell>
          <cell r="C388" t="str">
            <v>UN</v>
          </cell>
          <cell r="D388"/>
          <cell r="E388">
            <v>41.99</v>
          </cell>
          <cell r="F388">
            <v>41.99</v>
          </cell>
        </row>
        <row r="389">
          <cell r="A389" t="str">
            <v>04.18.270</v>
          </cell>
          <cell r="B389" t="str">
            <v>Remoção de chave fusível indicadora tipo Matheus</v>
          </cell>
          <cell r="C389" t="str">
            <v>UN</v>
          </cell>
          <cell r="D389"/>
          <cell r="E389">
            <v>62.99</v>
          </cell>
          <cell r="F389">
            <v>62.99</v>
          </cell>
        </row>
        <row r="390">
          <cell r="A390" t="str">
            <v>04.18.280</v>
          </cell>
          <cell r="B390" t="str">
            <v>Remoção de chave seccionadora tripolar seca mecanismo de manobra frontal</v>
          </cell>
          <cell r="C390" t="str">
            <v>UN</v>
          </cell>
          <cell r="D390"/>
          <cell r="E390">
            <v>117.48</v>
          </cell>
          <cell r="F390">
            <v>117.48</v>
          </cell>
        </row>
        <row r="391">
          <cell r="A391" t="str">
            <v>04.18.290</v>
          </cell>
          <cell r="B391" t="str">
            <v>Remoção de chave tipo Pacco rotativo</v>
          </cell>
          <cell r="C391" t="str">
            <v>UN</v>
          </cell>
          <cell r="D391"/>
          <cell r="E391">
            <v>31.49</v>
          </cell>
          <cell r="F391">
            <v>31.49</v>
          </cell>
        </row>
        <row r="392">
          <cell r="A392" t="str">
            <v>04.18.320</v>
          </cell>
          <cell r="B392" t="str">
            <v>Remoção de cinta de fixação de eletroduto ou sela para cruzeta em poste</v>
          </cell>
          <cell r="C392" t="str">
            <v>UN</v>
          </cell>
          <cell r="D392"/>
          <cell r="E392">
            <v>8.3800000000000008</v>
          </cell>
          <cell r="F392">
            <v>8.3800000000000008</v>
          </cell>
        </row>
        <row r="393">
          <cell r="A393" t="str">
            <v>04.18.340</v>
          </cell>
          <cell r="B393" t="str">
            <v>Remoção de condulete</v>
          </cell>
          <cell r="C393" t="str">
            <v>UN</v>
          </cell>
          <cell r="D393"/>
          <cell r="E393">
            <v>16.809999999999999</v>
          </cell>
          <cell r="F393">
            <v>16.809999999999999</v>
          </cell>
        </row>
        <row r="394">
          <cell r="A394" t="str">
            <v>04.18.360</v>
          </cell>
          <cell r="B394" t="str">
            <v>Remoção de condutor aparente diâmetro externo acima de 6,5 mm</v>
          </cell>
          <cell r="C394" t="str">
            <v>M</v>
          </cell>
          <cell r="D394"/>
          <cell r="E394">
            <v>5.04</v>
          </cell>
          <cell r="F394">
            <v>5.04</v>
          </cell>
        </row>
        <row r="395">
          <cell r="A395" t="str">
            <v>04.18.370</v>
          </cell>
          <cell r="B395" t="str">
            <v>Remoção de condutor aparente diâmetro externo até 6,5 mm</v>
          </cell>
          <cell r="C395" t="str">
            <v>M</v>
          </cell>
          <cell r="D395"/>
          <cell r="E395">
            <v>2.52</v>
          </cell>
          <cell r="F395">
            <v>2.52</v>
          </cell>
        </row>
        <row r="396">
          <cell r="A396" t="str">
            <v>04.18.380</v>
          </cell>
          <cell r="B396" t="str">
            <v>Remoção de condutor embutido diâmetro externo acima de 6,5 mm</v>
          </cell>
          <cell r="C396" t="str">
            <v>M</v>
          </cell>
          <cell r="D396"/>
          <cell r="E396">
            <v>4.2</v>
          </cell>
          <cell r="F396">
            <v>4.2</v>
          </cell>
        </row>
        <row r="397">
          <cell r="A397" t="str">
            <v>04.18.390</v>
          </cell>
          <cell r="B397" t="str">
            <v>Remoção de condutor embutido diâmetro externo até 6,5 mm</v>
          </cell>
          <cell r="C397" t="str">
            <v>M</v>
          </cell>
          <cell r="D397"/>
          <cell r="E397">
            <v>2.1</v>
          </cell>
          <cell r="F397">
            <v>2.1</v>
          </cell>
        </row>
        <row r="398">
          <cell r="A398" t="str">
            <v>04.18.400</v>
          </cell>
          <cell r="B398" t="str">
            <v>Remoção de condutor especial</v>
          </cell>
          <cell r="C398" t="str">
            <v>M</v>
          </cell>
          <cell r="D398"/>
          <cell r="E398">
            <v>29.37</v>
          </cell>
          <cell r="F398">
            <v>29.37</v>
          </cell>
        </row>
        <row r="399">
          <cell r="A399" t="str">
            <v>04.18.410</v>
          </cell>
          <cell r="B399" t="str">
            <v>Remoção de cordoalha ou cabo de cobre nu</v>
          </cell>
          <cell r="C399" t="str">
            <v>M</v>
          </cell>
          <cell r="D399"/>
          <cell r="E399">
            <v>8.4</v>
          </cell>
          <cell r="F399">
            <v>8.4</v>
          </cell>
        </row>
        <row r="400">
          <cell r="A400" t="str">
            <v>04.18.420</v>
          </cell>
          <cell r="B400" t="str">
            <v>Remoção de contator magnético para comando de bomba</v>
          </cell>
          <cell r="C400" t="str">
            <v>UN</v>
          </cell>
          <cell r="D400"/>
          <cell r="E400">
            <v>41.99</v>
          </cell>
          <cell r="F400">
            <v>41.99</v>
          </cell>
        </row>
        <row r="401">
          <cell r="A401" t="str">
            <v>04.18.440</v>
          </cell>
          <cell r="B401" t="str">
            <v>Remoção de corrente para pendentes</v>
          </cell>
          <cell r="C401" t="str">
            <v>UN</v>
          </cell>
          <cell r="D401"/>
          <cell r="E401">
            <v>8.4</v>
          </cell>
          <cell r="F401">
            <v>8.4</v>
          </cell>
        </row>
        <row r="402">
          <cell r="A402" t="str">
            <v>04.18.460</v>
          </cell>
          <cell r="B402" t="str">
            <v>Remoção de cruzeta de ferro para fixação de projetores</v>
          </cell>
          <cell r="C402" t="str">
            <v>UN</v>
          </cell>
          <cell r="D402"/>
          <cell r="E402">
            <v>62.99</v>
          </cell>
          <cell r="F402">
            <v>62.99</v>
          </cell>
        </row>
        <row r="403">
          <cell r="A403" t="str">
            <v>04.18.470</v>
          </cell>
          <cell r="B403" t="str">
            <v>Remoção de cruzeta de madeira</v>
          </cell>
          <cell r="C403" t="str">
            <v>UN</v>
          </cell>
          <cell r="D403"/>
          <cell r="E403">
            <v>88.11</v>
          </cell>
          <cell r="F403">
            <v>88.11</v>
          </cell>
        </row>
        <row r="404">
          <cell r="A404" t="str">
            <v>04.19</v>
          </cell>
          <cell r="B404" t="str">
            <v>Retirada em instalacao eletrica - letra D ate I</v>
          </cell>
          <cell r="C404"/>
          <cell r="D404"/>
          <cell r="E404"/>
          <cell r="F404"/>
        </row>
        <row r="405">
          <cell r="A405" t="str">
            <v>04.19.020</v>
          </cell>
          <cell r="B405" t="str">
            <v>Remoção de disjuntor de volume normal ou reduzido</v>
          </cell>
          <cell r="C405" t="str">
            <v>UN</v>
          </cell>
          <cell r="D405"/>
          <cell r="E405">
            <v>172.92</v>
          </cell>
          <cell r="F405">
            <v>172.92</v>
          </cell>
        </row>
        <row r="406">
          <cell r="A406" t="str">
            <v>04.19.030</v>
          </cell>
          <cell r="B406" t="str">
            <v>Remoção de disjuntor a seco aberto tripolar, 600 V de 800 A</v>
          </cell>
          <cell r="C406" t="str">
            <v>UN</v>
          </cell>
          <cell r="D406"/>
          <cell r="E406">
            <v>41.99</v>
          </cell>
          <cell r="F406">
            <v>41.99</v>
          </cell>
        </row>
        <row r="407">
          <cell r="A407" t="str">
            <v>04.19.060</v>
          </cell>
          <cell r="B407" t="str">
            <v>Remoção de disjuntor termomagnético</v>
          </cell>
          <cell r="C407" t="str">
            <v>UN</v>
          </cell>
          <cell r="D407"/>
          <cell r="E407">
            <v>10.5</v>
          </cell>
          <cell r="F407">
            <v>10.5</v>
          </cell>
        </row>
        <row r="408">
          <cell r="A408" t="str">
            <v>04.19.080</v>
          </cell>
          <cell r="B408" t="str">
            <v>Remoção de fundo de quadro de distribuição ou caixa de passagem</v>
          </cell>
          <cell r="C408" t="str">
            <v>M2</v>
          </cell>
          <cell r="D408"/>
          <cell r="E408">
            <v>41.99</v>
          </cell>
          <cell r="F408">
            <v>41.99</v>
          </cell>
        </row>
        <row r="409">
          <cell r="A409" t="str">
            <v>04.19.100</v>
          </cell>
          <cell r="B409" t="str">
            <v>Remoção de gancho de sustentação de luminária em perfilado</v>
          </cell>
          <cell r="C409" t="str">
            <v>UN</v>
          </cell>
          <cell r="D409"/>
          <cell r="E409">
            <v>8.4</v>
          </cell>
          <cell r="F409">
            <v>8.4</v>
          </cell>
        </row>
        <row r="410">
          <cell r="A410" t="str">
            <v>04.19.120</v>
          </cell>
          <cell r="B410" t="str">
            <v>Remoção de interruptores, tomadas, botão de campainha ou cigarra</v>
          </cell>
          <cell r="C410" t="str">
            <v>UN</v>
          </cell>
          <cell r="D410"/>
          <cell r="E410">
            <v>16.8</v>
          </cell>
          <cell r="F410">
            <v>16.8</v>
          </cell>
        </row>
        <row r="411">
          <cell r="A411" t="str">
            <v>04.19.140</v>
          </cell>
          <cell r="B411" t="str">
            <v>Remoção de isolador tipo castanha e gancho de sustentação</v>
          </cell>
          <cell r="C411" t="str">
            <v>UN</v>
          </cell>
          <cell r="D411"/>
          <cell r="E411">
            <v>4.2</v>
          </cell>
          <cell r="F411">
            <v>4.2</v>
          </cell>
        </row>
        <row r="412">
          <cell r="A412" t="str">
            <v>04.19.160</v>
          </cell>
          <cell r="B412" t="str">
            <v>Remoção de isolador tipo disco completo e gancho de suspensão</v>
          </cell>
          <cell r="C412" t="str">
            <v>UN</v>
          </cell>
          <cell r="D412"/>
          <cell r="E412">
            <v>6.3</v>
          </cell>
          <cell r="F412">
            <v>6.3</v>
          </cell>
        </row>
        <row r="413">
          <cell r="A413" t="str">
            <v>04.19.180</v>
          </cell>
          <cell r="B413" t="str">
            <v>Remoção de isolador tipo pino, inclusive o pino</v>
          </cell>
          <cell r="C413" t="str">
            <v>UN</v>
          </cell>
          <cell r="D413"/>
          <cell r="E413">
            <v>10.5</v>
          </cell>
          <cell r="F413">
            <v>10.5</v>
          </cell>
        </row>
        <row r="414">
          <cell r="A414" t="str">
            <v>04.19.190</v>
          </cell>
          <cell r="B414" t="str">
            <v>Remoção de isolador galvanizado uso geral</v>
          </cell>
          <cell r="C414" t="str">
            <v>UN</v>
          </cell>
          <cell r="D414"/>
          <cell r="E414">
            <v>10.5</v>
          </cell>
          <cell r="F414">
            <v>10.5</v>
          </cell>
        </row>
        <row r="415">
          <cell r="A415" t="str">
            <v>04.20</v>
          </cell>
          <cell r="B415" t="str">
            <v>Retirada em instalacao eletrica - letra J ate N</v>
          </cell>
          <cell r="C415"/>
          <cell r="D415"/>
          <cell r="E415"/>
          <cell r="F415"/>
        </row>
        <row r="416">
          <cell r="A416" t="str">
            <v>04.20.020</v>
          </cell>
          <cell r="B416" t="str">
            <v>Remoção de janela de ventilação, iluminação ou ventilação e iluminação padrão</v>
          </cell>
          <cell r="C416" t="str">
            <v>UN</v>
          </cell>
          <cell r="D416"/>
          <cell r="E416">
            <v>29.37</v>
          </cell>
          <cell r="F416">
            <v>29.37</v>
          </cell>
        </row>
        <row r="417">
          <cell r="A417" t="str">
            <v>04.20.040</v>
          </cell>
          <cell r="B417" t="str">
            <v>Remoção de lâmpada</v>
          </cell>
          <cell r="C417" t="str">
            <v>UN</v>
          </cell>
          <cell r="D417"/>
          <cell r="E417">
            <v>3.35</v>
          </cell>
          <cell r="F417">
            <v>3.35</v>
          </cell>
        </row>
        <row r="418">
          <cell r="A418" t="str">
            <v>04.20.060</v>
          </cell>
          <cell r="B418" t="str">
            <v>Remoção de luz de obstáculo</v>
          </cell>
          <cell r="C418" t="str">
            <v>UN</v>
          </cell>
          <cell r="D418"/>
          <cell r="E418">
            <v>41.99</v>
          </cell>
          <cell r="F418">
            <v>41.99</v>
          </cell>
        </row>
        <row r="419">
          <cell r="A419" t="str">
            <v>04.20.080</v>
          </cell>
          <cell r="B419" t="str">
            <v>Remoção de manopla de comando de disjuntor</v>
          </cell>
          <cell r="C419" t="str">
            <v>UN</v>
          </cell>
          <cell r="D419"/>
          <cell r="E419">
            <v>21</v>
          </cell>
          <cell r="F419">
            <v>21</v>
          </cell>
        </row>
        <row r="420">
          <cell r="A420" t="str">
            <v>04.20.100</v>
          </cell>
          <cell r="B420" t="str">
            <v>Remoção de mão francesa</v>
          </cell>
          <cell r="C420" t="str">
            <v>UN</v>
          </cell>
          <cell r="D420"/>
          <cell r="E420">
            <v>16.75</v>
          </cell>
          <cell r="F420">
            <v>16.75</v>
          </cell>
        </row>
        <row r="421">
          <cell r="A421" t="str">
            <v>04.20.120</v>
          </cell>
          <cell r="B421" t="str">
            <v>Remoção de terminal modular (mufla) tripolar ou unipolar</v>
          </cell>
          <cell r="C421" t="str">
            <v>UN</v>
          </cell>
          <cell r="D421"/>
          <cell r="E421">
            <v>58.74</v>
          </cell>
          <cell r="F421">
            <v>58.74</v>
          </cell>
        </row>
        <row r="422">
          <cell r="A422" t="str">
            <v>04.21</v>
          </cell>
          <cell r="B422" t="str">
            <v>Retirada em instalacao eletrica - letra O ate S</v>
          </cell>
          <cell r="C422"/>
          <cell r="D422"/>
          <cell r="E422"/>
          <cell r="F422"/>
        </row>
        <row r="423">
          <cell r="A423" t="str">
            <v>04.21.020</v>
          </cell>
          <cell r="B423" t="str">
            <v>Remoção de óleo de disjuntor ou transformador</v>
          </cell>
          <cell r="C423" t="str">
            <v>L</v>
          </cell>
          <cell r="D423"/>
          <cell r="E423">
            <v>0.67</v>
          </cell>
          <cell r="F423">
            <v>0.67</v>
          </cell>
        </row>
        <row r="424">
          <cell r="A424" t="str">
            <v>04.21.040</v>
          </cell>
          <cell r="B424" t="str">
            <v>Remoção de pára-raios tipo cristal-valve em cabine primária</v>
          </cell>
          <cell r="C424" t="str">
            <v>UN</v>
          </cell>
          <cell r="D424"/>
          <cell r="E424">
            <v>62.99</v>
          </cell>
          <cell r="F424">
            <v>62.99</v>
          </cell>
        </row>
        <row r="425">
          <cell r="A425" t="str">
            <v>04.21.050</v>
          </cell>
          <cell r="B425" t="str">
            <v>Remoção de pára-raios tipo cristal-valve em poste singelo ou estaleiro</v>
          </cell>
          <cell r="C425" t="str">
            <v>UN</v>
          </cell>
          <cell r="D425"/>
          <cell r="E425">
            <v>83.98</v>
          </cell>
          <cell r="F425">
            <v>83.98</v>
          </cell>
        </row>
        <row r="426">
          <cell r="A426" t="str">
            <v>04.21.060</v>
          </cell>
          <cell r="B426" t="str">
            <v>Remoção de perfilado</v>
          </cell>
          <cell r="C426" t="str">
            <v>M</v>
          </cell>
          <cell r="D426"/>
          <cell r="E426">
            <v>16.8</v>
          </cell>
          <cell r="F426">
            <v>16.8</v>
          </cell>
        </row>
        <row r="427">
          <cell r="A427" t="str">
            <v>04.21.100</v>
          </cell>
          <cell r="B427" t="str">
            <v>Remoção de porta de quadro ou painel</v>
          </cell>
          <cell r="C427" t="str">
            <v>M2</v>
          </cell>
          <cell r="D427"/>
          <cell r="E427">
            <v>41.99</v>
          </cell>
          <cell r="F427">
            <v>41.99</v>
          </cell>
        </row>
        <row r="428">
          <cell r="A428" t="str">
            <v>04.21.130</v>
          </cell>
          <cell r="B428" t="str">
            <v>Remoção de poste de concreto</v>
          </cell>
          <cell r="C428" t="str">
            <v>UN</v>
          </cell>
          <cell r="D428">
            <v>91.14</v>
          </cell>
          <cell r="E428">
            <v>117.48</v>
          </cell>
          <cell r="F428">
            <v>208.62</v>
          </cell>
        </row>
        <row r="429">
          <cell r="A429" t="str">
            <v>04.21.140</v>
          </cell>
          <cell r="B429" t="str">
            <v>Remoção de poste metálico</v>
          </cell>
          <cell r="C429" t="str">
            <v>UN</v>
          </cell>
          <cell r="D429">
            <v>91.14</v>
          </cell>
          <cell r="E429">
            <v>117.48</v>
          </cell>
          <cell r="F429">
            <v>208.62</v>
          </cell>
        </row>
        <row r="430">
          <cell r="A430" t="str">
            <v>04.21.150</v>
          </cell>
          <cell r="B430" t="str">
            <v>Remoção de poste de madeira</v>
          </cell>
          <cell r="C430" t="str">
            <v>UN</v>
          </cell>
          <cell r="D430"/>
          <cell r="E430">
            <v>131.78</v>
          </cell>
          <cell r="F430">
            <v>131.78</v>
          </cell>
        </row>
        <row r="431">
          <cell r="A431" t="str">
            <v>04.21.160</v>
          </cell>
          <cell r="B431" t="str">
            <v>Remoção de quadro de distribuição, chamada ou caixa de passagem</v>
          </cell>
          <cell r="C431" t="str">
            <v>M2</v>
          </cell>
          <cell r="D431"/>
          <cell r="E431">
            <v>83.98</v>
          </cell>
          <cell r="F431">
            <v>83.98</v>
          </cell>
        </row>
        <row r="432">
          <cell r="A432" t="str">
            <v>04.21.200</v>
          </cell>
          <cell r="B432" t="str">
            <v>Remoção de reator para lâmpada</v>
          </cell>
          <cell r="C432" t="str">
            <v>UN</v>
          </cell>
          <cell r="D432"/>
          <cell r="E432">
            <v>14.69</v>
          </cell>
          <cell r="F432">
            <v>14.69</v>
          </cell>
        </row>
        <row r="433">
          <cell r="A433" t="str">
            <v>04.21.210</v>
          </cell>
          <cell r="B433" t="str">
            <v>Remoção de reator para lâmpada fixo em poste</v>
          </cell>
          <cell r="C433" t="str">
            <v>UN</v>
          </cell>
          <cell r="D433"/>
          <cell r="E433">
            <v>83.98</v>
          </cell>
          <cell r="F433">
            <v>83.98</v>
          </cell>
        </row>
        <row r="434">
          <cell r="A434" t="str">
            <v>04.21.240</v>
          </cell>
          <cell r="B434" t="str">
            <v>Remoção de relé</v>
          </cell>
          <cell r="C434" t="str">
            <v>UN</v>
          </cell>
          <cell r="D434"/>
          <cell r="E434">
            <v>20.190000000000001</v>
          </cell>
          <cell r="F434">
            <v>20.190000000000001</v>
          </cell>
        </row>
        <row r="435">
          <cell r="A435" t="str">
            <v>04.21.260</v>
          </cell>
          <cell r="B435" t="str">
            <v>Remoção de roldana</v>
          </cell>
          <cell r="C435" t="str">
            <v>UN</v>
          </cell>
          <cell r="D435"/>
          <cell r="E435">
            <v>3.35</v>
          </cell>
          <cell r="F435">
            <v>3.35</v>
          </cell>
        </row>
        <row r="436">
          <cell r="A436" t="str">
            <v>04.21.280</v>
          </cell>
          <cell r="B436" t="str">
            <v>Remoção de soquete</v>
          </cell>
          <cell r="C436" t="str">
            <v>UN</v>
          </cell>
          <cell r="D436"/>
          <cell r="E436">
            <v>3.35</v>
          </cell>
          <cell r="F436">
            <v>3.35</v>
          </cell>
        </row>
        <row r="437">
          <cell r="A437" t="str">
            <v>04.21.300</v>
          </cell>
          <cell r="B437" t="str">
            <v>Remoção de suporte de transformador em poste singelo ou estaleiro</v>
          </cell>
          <cell r="C437" t="str">
            <v>UN</v>
          </cell>
          <cell r="D437"/>
          <cell r="E437">
            <v>26.8</v>
          </cell>
          <cell r="F437">
            <v>26.8</v>
          </cell>
        </row>
        <row r="438">
          <cell r="A438" t="str">
            <v>04.22</v>
          </cell>
          <cell r="B438" t="str">
            <v>Retirada em instalacao eletrica - letra T ate o final</v>
          </cell>
          <cell r="C438"/>
          <cell r="D438"/>
          <cell r="E438"/>
          <cell r="F438"/>
        </row>
        <row r="439">
          <cell r="A439" t="str">
            <v>04.22.020</v>
          </cell>
          <cell r="B439" t="str">
            <v>Remoção de terminal ou conector para cabos</v>
          </cell>
          <cell r="C439" t="str">
            <v>UN</v>
          </cell>
          <cell r="D439"/>
          <cell r="E439">
            <v>4.1900000000000004</v>
          </cell>
          <cell r="F439">
            <v>4.1900000000000004</v>
          </cell>
        </row>
        <row r="440">
          <cell r="A440" t="str">
            <v>04.22.040</v>
          </cell>
          <cell r="B440" t="str">
            <v>Remoção de transformador de potência em cabine primária</v>
          </cell>
          <cell r="C440" t="str">
            <v>UN</v>
          </cell>
          <cell r="D440"/>
          <cell r="E440">
            <v>290.39999999999998</v>
          </cell>
          <cell r="F440">
            <v>290.39999999999998</v>
          </cell>
        </row>
        <row r="441">
          <cell r="A441" t="str">
            <v>04.22.050</v>
          </cell>
          <cell r="B441" t="str">
            <v>Remoção de transformador de potencial completo (pequeno)</v>
          </cell>
          <cell r="C441" t="str">
            <v>UN</v>
          </cell>
          <cell r="D441"/>
          <cell r="E441">
            <v>27.3</v>
          </cell>
          <cell r="F441">
            <v>27.3</v>
          </cell>
        </row>
        <row r="442">
          <cell r="A442" t="str">
            <v>04.22.060</v>
          </cell>
          <cell r="B442" t="str">
            <v>Remoção de transformador de potência trifásico até 225 kVA, a óleo, em poste singelo</v>
          </cell>
          <cell r="C442" t="str">
            <v>UN</v>
          </cell>
          <cell r="D442">
            <v>182.28</v>
          </cell>
          <cell r="E442">
            <v>335.92</v>
          </cell>
          <cell r="F442">
            <v>518.20000000000005</v>
          </cell>
        </row>
        <row r="443">
          <cell r="A443" t="str">
            <v>04.22.100</v>
          </cell>
          <cell r="B443" t="str">
            <v>Remoção de tubulação elétrica aparente com diâmetro externo acima de 50 mm</v>
          </cell>
          <cell r="C443" t="str">
            <v>M</v>
          </cell>
          <cell r="D443"/>
          <cell r="E443">
            <v>21</v>
          </cell>
          <cell r="F443">
            <v>21</v>
          </cell>
        </row>
        <row r="444">
          <cell r="A444" t="str">
            <v>04.22.110</v>
          </cell>
          <cell r="B444" t="str">
            <v>Remoção de tubulação elétrica aparente com diâmetro externo até 50 mm</v>
          </cell>
          <cell r="C444" t="str">
            <v>M</v>
          </cell>
          <cell r="D444"/>
          <cell r="E444">
            <v>10.5</v>
          </cell>
          <cell r="F444">
            <v>10.5</v>
          </cell>
        </row>
        <row r="445">
          <cell r="A445" t="str">
            <v>04.22.120</v>
          </cell>
          <cell r="B445" t="str">
            <v>Remoção de tubulação elétrica embutida com diâmetro externo acima de 50 mm</v>
          </cell>
          <cell r="C445" t="str">
            <v>M</v>
          </cell>
          <cell r="D445"/>
          <cell r="E445">
            <v>41.99</v>
          </cell>
          <cell r="F445">
            <v>41.99</v>
          </cell>
        </row>
        <row r="446">
          <cell r="A446" t="str">
            <v>04.22.130</v>
          </cell>
          <cell r="B446" t="str">
            <v>Remoção de tubulação elétrica embutida com diâmetro externo até 50 mm</v>
          </cell>
          <cell r="C446" t="str">
            <v>M</v>
          </cell>
          <cell r="D446"/>
          <cell r="E446">
            <v>21</v>
          </cell>
          <cell r="F446">
            <v>21</v>
          </cell>
        </row>
        <row r="447">
          <cell r="A447" t="str">
            <v>04.22.200</v>
          </cell>
          <cell r="B447" t="str">
            <v>Remoção de vergalhão</v>
          </cell>
          <cell r="C447" t="str">
            <v>M</v>
          </cell>
          <cell r="D447"/>
          <cell r="E447">
            <v>8.4</v>
          </cell>
          <cell r="F447">
            <v>8.4</v>
          </cell>
        </row>
        <row r="448">
          <cell r="A448" t="str">
            <v>04.30</v>
          </cell>
          <cell r="B448" t="str">
            <v>Retirada em instalacao hidraulica</v>
          </cell>
          <cell r="C448"/>
          <cell r="D448"/>
          <cell r="E448"/>
          <cell r="F448"/>
        </row>
        <row r="449">
          <cell r="A449" t="str">
            <v>04.30.020</v>
          </cell>
          <cell r="B449" t="str">
            <v>Remoção de calha ou rufo</v>
          </cell>
          <cell r="C449" t="str">
            <v>M</v>
          </cell>
          <cell r="D449"/>
          <cell r="E449">
            <v>3.85</v>
          </cell>
          <cell r="F449">
            <v>3.85</v>
          </cell>
        </row>
        <row r="450">
          <cell r="A450" t="str">
            <v>04.30.040</v>
          </cell>
          <cell r="B450" t="str">
            <v>Remoção de condutor aparente</v>
          </cell>
          <cell r="C450" t="str">
            <v>M</v>
          </cell>
          <cell r="D450"/>
          <cell r="E450">
            <v>2.5099999999999998</v>
          </cell>
          <cell r="F450">
            <v>2.5099999999999998</v>
          </cell>
        </row>
        <row r="451">
          <cell r="A451" t="str">
            <v>04.30.060</v>
          </cell>
          <cell r="B451" t="str">
            <v>Remoção de tubulação hidráulica em geral, incluindo conexões, caixas e ralos</v>
          </cell>
          <cell r="C451" t="str">
            <v>M</v>
          </cell>
          <cell r="D451"/>
          <cell r="E451">
            <v>6.7</v>
          </cell>
          <cell r="F451">
            <v>6.7</v>
          </cell>
        </row>
        <row r="452">
          <cell r="A452" t="str">
            <v>04.30.080</v>
          </cell>
          <cell r="B452" t="str">
            <v>Remoção de hidrante de parede completo</v>
          </cell>
          <cell r="C452" t="str">
            <v>UN</v>
          </cell>
          <cell r="D452"/>
          <cell r="E452">
            <v>75.72</v>
          </cell>
          <cell r="F452">
            <v>75.72</v>
          </cell>
        </row>
        <row r="453">
          <cell r="A453" t="str">
            <v>04.30.100</v>
          </cell>
          <cell r="B453" t="str">
            <v>Remoção de reservatório em fibrocimento até 1000 litros</v>
          </cell>
          <cell r="C453" t="str">
            <v>UN</v>
          </cell>
          <cell r="D453"/>
          <cell r="E453">
            <v>125.97</v>
          </cell>
          <cell r="F453">
            <v>125.97</v>
          </cell>
        </row>
        <row r="454">
          <cell r="A454" t="str">
            <v>04.31</v>
          </cell>
          <cell r="B454" t="str">
            <v>Retirada em instalacao de combate a incendio</v>
          </cell>
          <cell r="C454"/>
          <cell r="D454"/>
          <cell r="E454"/>
          <cell r="F454"/>
        </row>
        <row r="455">
          <cell r="A455" t="str">
            <v>04.31.010</v>
          </cell>
          <cell r="B455" t="str">
            <v>Retirada de bico de sprinkler</v>
          </cell>
          <cell r="C455" t="str">
            <v>UN</v>
          </cell>
          <cell r="D455"/>
          <cell r="E455">
            <v>11.75</v>
          </cell>
          <cell r="F455">
            <v>11.75</v>
          </cell>
        </row>
        <row r="456">
          <cell r="A456" t="str">
            <v>04.35</v>
          </cell>
          <cell r="B456" t="str">
            <v>Retirada de sistema e equipamento de conforto mecanico</v>
          </cell>
          <cell r="C456"/>
          <cell r="D456"/>
          <cell r="E456"/>
          <cell r="F456"/>
        </row>
        <row r="457">
          <cell r="A457" t="str">
            <v>04.35.050</v>
          </cell>
          <cell r="B457" t="str">
            <v>Retirada de aparelho de ar condicionado portátil</v>
          </cell>
          <cell r="C457" t="str">
            <v>UN</v>
          </cell>
          <cell r="D457"/>
          <cell r="E457">
            <v>18.87</v>
          </cell>
          <cell r="F457">
            <v>18.87</v>
          </cell>
        </row>
        <row r="458">
          <cell r="A458" t="str">
            <v>04.40</v>
          </cell>
          <cell r="B458" t="str">
            <v>Retirada diversa de pecas pre-moldadas</v>
          </cell>
          <cell r="C458"/>
          <cell r="D458"/>
          <cell r="E458"/>
          <cell r="F458"/>
        </row>
        <row r="459">
          <cell r="A459" t="str">
            <v>04.40.010</v>
          </cell>
          <cell r="B459" t="str">
            <v>Retirada manual de guia pré-moldada, inclusive limpeza, carregamento, transporte até 1 quilômetro e descarregamento</v>
          </cell>
          <cell r="C459" t="str">
            <v>M</v>
          </cell>
          <cell r="D459">
            <v>0.61</v>
          </cell>
          <cell r="E459">
            <v>6.7</v>
          </cell>
          <cell r="F459">
            <v>7.31</v>
          </cell>
        </row>
        <row r="460">
          <cell r="A460" t="str">
            <v>04.40.020</v>
          </cell>
          <cell r="B460" t="str">
            <v>Retirada de soleira ou peitoril em geral</v>
          </cell>
          <cell r="C460" t="str">
            <v>M</v>
          </cell>
          <cell r="D460"/>
          <cell r="E460">
            <v>3.35</v>
          </cell>
          <cell r="F460">
            <v>3.35</v>
          </cell>
        </row>
        <row r="461">
          <cell r="A461" t="str">
            <v>04.40.030</v>
          </cell>
          <cell r="B461" t="str">
            <v>Retirada manual de guia pré-moldada, inclusive limpeza e empilhamento</v>
          </cell>
          <cell r="C461" t="str">
            <v>M</v>
          </cell>
          <cell r="D461"/>
          <cell r="E461">
            <v>6.7</v>
          </cell>
          <cell r="F461">
            <v>6.7</v>
          </cell>
        </row>
        <row r="462">
          <cell r="A462" t="str">
            <v>04.40.050</v>
          </cell>
          <cell r="B462" t="str">
            <v>Retirada manual de paralelepípedo ou lajota de concreto, inclusive limpeza, carregamento, transporte até 1 quilômetro e descarregamento</v>
          </cell>
          <cell r="C462" t="str">
            <v>M2</v>
          </cell>
          <cell r="D462">
            <v>4.92</v>
          </cell>
          <cell r="E462">
            <v>10.050000000000001</v>
          </cell>
          <cell r="F462">
            <v>14.97</v>
          </cell>
        </row>
        <row r="463">
          <cell r="A463" t="str">
            <v>04.40.070</v>
          </cell>
          <cell r="B463" t="str">
            <v>Retirada manual de paralelepípedo ou lajota de concreto, inclusive limpeza e empilhamento</v>
          </cell>
          <cell r="C463" t="str">
            <v>M2</v>
          </cell>
          <cell r="D463"/>
          <cell r="E463">
            <v>10.050000000000001</v>
          </cell>
          <cell r="F463">
            <v>10.050000000000001</v>
          </cell>
        </row>
        <row r="464">
          <cell r="A464" t="str">
            <v>04.41</v>
          </cell>
          <cell r="B464" t="str">
            <v>Retirada de dispositivos viarios</v>
          </cell>
          <cell r="C464"/>
          <cell r="D464"/>
          <cell r="E464"/>
          <cell r="F464"/>
        </row>
        <row r="465">
          <cell r="A465" t="str">
            <v>04.41.001</v>
          </cell>
          <cell r="B465" t="str">
            <v>Retirada de placa de solo</v>
          </cell>
          <cell r="C465" t="str">
            <v>M2</v>
          </cell>
          <cell r="D465">
            <v>30.44</v>
          </cell>
          <cell r="E465">
            <v>14.84</v>
          </cell>
          <cell r="F465">
            <v>45.28</v>
          </cell>
        </row>
        <row r="466">
          <cell r="A466" t="str">
            <v>05</v>
          </cell>
          <cell r="B466" t="str">
            <v>TRANSPORTE E MOVIMENTACAO, DENTRO E FORA DA OBRA</v>
          </cell>
          <cell r="C466"/>
          <cell r="D466"/>
          <cell r="E466"/>
          <cell r="F466"/>
        </row>
        <row r="467">
          <cell r="A467" t="str">
            <v>05.04</v>
          </cell>
          <cell r="B467" t="str">
            <v>Transporte de material solto</v>
          </cell>
          <cell r="C467"/>
          <cell r="D467"/>
          <cell r="E467"/>
          <cell r="F467"/>
        </row>
        <row r="468">
          <cell r="A468" t="str">
            <v>05.04.060</v>
          </cell>
          <cell r="B468" t="str">
            <v>Transporte manual horizontal e/ou vertical de entulho até o local de despejo - ensacado</v>
          </cell>
          <cell r="C468" t="str">
            <v>M3</v>
          </cell>
          <cell r="D468">
            <v>20.43</v>
          </cell>
          <cell r="E468">
            <v>90.45</v>
          </cell>
          <cell r="F468">
            <v>110.88</v>
          </cell>
        </row>
        <row r="469">
          <cell r="A469" t="str">
            <v>05.07</v>
          </cell>
          <cell r="B469" t="str">
            <v>Transporte comercial, carreteiro e aluguel</v>
          </cell>
          <cell r="C469"/>
          <cell r="D469"/>
          <cell r="E469"/>
          <cell r="F469"/>
        </row>
        <row r="470">
          <cell r="A470" t="str">
            <v>05.07.040</v>
          </cell>
          <cell r="B470" t="str">
            <v>Remoção de entulho separado de obra com caçamba metálica - terra, alvenaria, concreto, argamassa, madeira, papel, plástico ou metal</v>
          </cell>
          <cell r="C470" t="str">
            <v>M3</v>
          </cell>
          <cell r="D470">
            <v>77.5</v>
          </cell>
          <cell r="E470">
            <v>10.050000000000001</v>
          </cell>
          <cell r="F470">
            <v>87.55</v>
          </cell>
        </row>
        <row r="471">
          <cell r="A471" t="str">
            <v>05.07.050</v>
          </cell>
          <cell r="B471" t="str">
            <v>Remoção de entulho de obra com caçamba metálica - material volumoso e misturado por alvenaria, terra, madeira, papel, plástico e metal</v>
          </cell>
          <cell r="C471" t="str">
            <v>M3</v>
          </cell>
          <cell r="D471">
            <v>84.65</v>
          </cell>
          <cell r="E471">
            <v>10.050000000000001</v>
          </cell>
          <cell r="F471">
            <v>94.7</v>
          </cell>
        </row>
        <row r="472">
          <cell r="A472" t="str">
            <v>05.07.060</v>
          </cell>
          <cell r="B472" t="str">
            <v>Remoção de entulho de obra com caçamba metálica - material rejeitado e misturado por vegetação, isopor, manta asfáltica e lã de vidro</v>
          </cell>
          <cell r="C472" t="str">
            <v>M3</v>
          </cell>
          <cell r="D472">
            <v>96.28</v>
          </cell>
          <cell r="E472">
            <v>10.050000000000001</v>
          </cell>
          <cell r="F472">
            <v>106.33</v>
          </cell>
        </row>
        <row r="473">
          <cell r="A473" t="str">
            <v>05.07.070</v>
          </cell>
          <cell r="B473" t="str">
            <v>Remoção de entulho de obra com caçamba metálica - gesso e/ou drywall</v>
          </cell>
          <cell r="C473" t="str">
            <v>M3</v>
          </cell>
          <cell r="D473">
            <v>89.47</v>
          </cell>
          <cell r="E473">
            <v>10.050000000000001</v>
          </cell>
          <cell r="F473">
            <v>99.52</v>
          </cell>
        </row>
        <row r="474">
          <cell r="A474" t="str">
            <v>05.08</v>
          </cell>
          <cell r="B474" t="str">
            <v>Transporte mecanizado de material solto</v>
          </cell>
          <cell r="C474"/>
          <cell r="D474"/>
          <cell r="E474"/>
          <cell r="F474"/>
        </row>
        <row r="475">
          <cell r="A475" t="str">
            <v>05.08.060</v>
          </cell>
          <cell r="B475" t="str">
            <v>Transporte de entulho, para distâncias superiores ao 3° km até o 5° km</v>
          </cell>
          <cell r="C475" t="str">
            <v>M3</v>
          </cell>
          <cell r="D475">
            <v>14.77</v>
          </cell>
          <cell r="E475"/>
          <cell r="F475">
            <v>14.77</v>
          </cell>
        </row>
        <row r="476">
          <cell r="A476" t="str">
            <v>05.08.080</v>
          </cell>
          <cell r="B476" t="str">
            <v>Transporte de entulho, para distâncias superiores ao 5° km até o 10° km</v>
          </cell>
          <cell r="C476" t="str">
            <v>M3</v>
          </cell>
          <cell r="D476">
            <v>27.69</v>
          </cell>
          <cell r="E476"/>
          <cell r="F476">
            <v>27.69</v>
          </cell>
        </row>
        <row r="477">
          <cell r="A477" t="str">
            <v>05.08.100</v>
          </cell>
          <cell r="B477" t="str">
            <v>Transporte de entulho, para distâncias superiores ao 10° km até o 15° km</v>
          </cell>
          <cell r="C477" t="str">
            <v>M3</v>
          </cell>
          <cell r="D477">
            <v>34.380000000000003</v>
          </cell>
          <cell r="E477"/>
          <cell r="F477">
            <v>34.380000000000003</v>
          </cell>
        </row>
        <row r="478">
          <cell r="A478" t="str">
            <v>05.08.120</v>
          </cell>
          <cell r="B478" t="str">
            <v>Transporte de entulho, para distâncias superiores ao 15° km até o 20° km</v>
          </cell>
          <cell r="C478" t="str">
            <v>M3</v>
          </cell>
          <cell r="D478">
            <v>39.1</v>
          </cell>
          <cell r="E478"/>
          <cell r="F478">
            <v>39.1</v>
          </cell>
        </row>
        <row r="479">
          <cell r="A479" t="str">
            <v>05.08.140</v>
          </cell>
          <cell r="B479" t="str">
            <v>Transporte de entulho, para distâncias superiores ao 20° km</v>
          </cell>
          <cell r="C479" t="str">
            <v>M3XKM</v>
          </cell>
          <cell r="D479">
            <v>1.96</v>
          </cell>
          <cell r="E479"/>
          <cell r="F479">
            <v>1.96</v>
          </cell>
        </row>
        <row r="480">
          <cell r="A480" t="str">
            <v>05.08.220</v>
          </cell>
          <cell r="B480" t="str">
            <v>Carregamento mecanizado de entulho fragmentado, com caminhão à disposição dentro da obra, até o raio de 1 km</v>
          </cell>
          <cell r="C480" t="str">
            <v>M3</v>
          </cell>
          <cell r="D480">
            <v>12.03</v>
          </cell>
          <cell r="E480"/>
          <cell r="F480">
            <v>12.03</v>
          </cell>
        </row>
        <row r="481">
          <cell r="A481" t="str">
            <v>05.09</v>
          </cell>
          <cell r="B481" t="str">
            <v>Taxas de recolhimento</v>
          </cell>
          <cell r="C481"/>
          <cell r="D481"/>
          <cell r="E481"/>
          <cell r="F481"/>
        </row>
        <row r="482">
          <cell r="A482" t="str">
            <v>05.09.006</v>
          </cell>
          <cell r="B482" t="str">
            <v>Taxa de destinação de resíduo sólido em aterro, tipo inerte</v>
          </cell>
          <cell r="C482" t="str">
            <v>T</v>
          </cell>
          <cell r="D482">
            <v>31.74</v>
          </cell>
          <cell r="E482"/>
          <cell r="F482">
            <v>31.74</v>
          </cell>
        </row>
        <row r="483">
          <cell r="A483" t="str">
            <v>05.09.007</v>
          </cell>
          <cell r="B483" t="str">
            <v>Taxa de destinação de resíduo sólido em aterro, tipo solo/terra</v>
          </cell>
          <cell r="C483" t="str">
            <v>M3</v>
          </cell>
          <cell r="D483">
            <v>24.32</v>
          </cell>
          <cell r="E483"/>
          <cell r="F483">
            <v>24.32</v>
          </cell>
        </row>
        <row r="484">
          <cell r="A484" t="str">
            <v>05.09.008</v>
          </cell>
          <cell r="B484" t="str">
            <v>Transporte e taxa de destinação de resíduo sólido em aterro, tipo telhas cimento amianto</v>
          </cell>
          <cell r="C484" t="str">
            <v>T</v>
          </cell>
          <cell r="D484">
            <v>941</v>
          </cell>
          <cell r="E484"/>
          <cell r="F484">
            <v>941</v>
          </cell>
        </row>
        <row r="485">
          <cell r="A485" t="str">
            <v>05.10</v>
          </cell>
          <cell r="B485" t="str">
            <v>Transporte mecanizado de solo</v>
          </cell>
          <cell r="C485"/>
          <cell r="D485"/>
          <cell r="E485"/>
          <cell r="F485"/>
        </row>
        <row r="486">
          <cell r="A486" t="str">
            <v>05.10.010</v>
          </cell>
          <cell r="B486" t="str">
            <v>Carregamento mecanizado de solo de 1ª e 2ª categoria</v>
          </cell>
          <cell r="C486" t="str">
            <v>M3</v>
          </cell>
          <cell r="D486">
            <v>3.92</v>
          </cell>
          <cell r="E486"/>
          <cell r="F486">
            <v>3.92</v>
          </cell>
        </row>
        <row r="487">
          <cell r="A487" t="str">
            <v>05.10.020</v>
          </cell>
          <cell r="B487" t="str">
            <v>Transporte de solo de 1ª e 2ª categoria por caminhão até o 2° km</v>
          </cell>
          <cell r="C487" t="str">
            <v>M3</v>
          </cell>
          <cell r="D487">
            <v>5.84</v>
          </cell>
          <cell r="E487"/>
          <cell r="F487">
            <v>5.84</v>
          </cell>
        </row>
        <row r="488">
          <cell r="A488" t="str">
            <v>05.10.021</v>
          </cell>
          <cell r="B488" t="str">
            <v>Transporte de solo de 1ª e 2ª categoria por caminhão para distâncias superiores ao 2° km até o 3° km</v>
          </cell>
          <cell r="C488" t="str">
            <v>M3</v>
          </cell>
          <cell r="D488">
            <v>8.7200000000000006</v>
          </cell>
          <cell r="E488"/>
          <cell r="F488">
            <v>8.7200000000000006</v>
          </cell>
        </row>
        <row r="489">
          <cell r="A489" t="str">
            <v>05.10.022</v>
          </cell>
          <cell r="B489" t="str">
            <v>Transporte de solo de 1ª e 2ª categoria por caminhão para distâncias superiores ao 3° km até o 5° km</v>
          </cell>
          <cell r="C489" t="str">
            <v>M3</v>
          </cell>
          <cell r="D489">
            <v>9.64</v>
          </cell>
          <cell r="E489"/>
          <cell r="F489">
            <v>9.64</v>
          </cell>
        </row>
        <row r="490">
          <cell r="A490" t="str">
            <v>05.10.023</v>
          </cell>
          <cell r="B490" t="str">
            <v>Transporte de solo de 1ª e 2ª categoria por caminhão para distâncias superiores ao 5° km até o 10° km</v>
          </cell>
          <cell r="C490" t="str">
            <v>M3</v>
          </cell>
          <cell r="D490">
            <v>12.89</v>
          </cell>
          <cell r="E490"/>
          <cell r="F490">
            <v>12.89</v>
          </cell>
        </row>
        <row r="491">
          <cell r="A491" t="str">
            <v>05.10.024</v>
          </cell>
          <cell r="B491" t="str">
            <v>Transporte de solo de 1ª e 2ª categoria por caminhão para distâncias superiores ao 10° km até o 15° km</v>
          </cell>
          <cell r="C491" t="str">
            <v>M3</v>
          </cell>
          <cell r="D491">
            <v>19.309999999999999</v>
          </cell>
          <cell r="E491"/>
          <cell r="F491">
            <v>19.309999999999999</v>
          </cell>
        </row>
        <row r="492">
          <cell r="A492" t="str">
            <v>05.10.025</v>
          </cell>
          <cell r="B492" t="str">
            <v>Transporte de solo de 1ª e 2ª categoria por caminhão para distâncias superiores ao 15° km até o 20° km</v>
          </cell>
          <cell r="C492" t="str">
            <v>M3</v>
          </cell>
          <cell r="D492">
            <v>25.72</v>
          </cell>
          <cell r="E492"/>
          <cell r="F492">
            <v>25.72</v>
          </cell>
        </row>
        <row r="493">
          <cell r="A493" t="str">
            <v>05.10.026</v>
          </cell>
          <cell r="B493" t="str">
            <v>Transporte de solo de 1ª e 2ª categoria por caminhão para distâncias superiores ao 20° km</v>
          </cell>
          <cell r="C493" t="str">
            <v>M3XKM</v>
          </cell>
          <cell r="D493">
            <v>1.24</v>
          </cell>
          <cell r="E493"/>
          <cell r="F493">
            <v>1.24</v>
          </cell>
        </row>
        <row r="494">
          <cell r="A494" t="str">
            <v>05.10.030</v>
          </cell>
          <cell r="B494" t="str">
            <v>Transporte de solo brejoso por caminhão até o 2° km</v>
          </cell>
          <cell r="C494" t="str">
            <v>M3</v>
          </cell>
          <cell r="D494">
            <v>10.050000000000001</v>
          </cell>
          <cell r="E494"/>
          <cell r="F494">
            <v>10.050000000000001</v>
          </cell>
        </row>
        <row r="495">
          <cell r="A495" t="str">
            <v>05.10.031</v>
          </cell>
          <cell r="B495" t="str">
            <v>Transporte de solo brejoso por caminhão para distâncias superiores ao 2° km até o 3° km</v>
          </cell>
          <cell r="C495" t="str">
            <v>M3</v>
          </cell>
          <cell r="D495">
            <v>13.86</v>
          </cell>
          <cell r="E495"/>
          <cell r="F495">
            <v>13.86</v>
          </cell>
        </row>
        <row r="496">
          <cell r="A496" t="str">
            <v>05.10.032</v>
          </cell>
          <cell r="B496" t="str">
            <v>Transporte de solo brejoso por caminhão para distâncias superiores ao 3° km até o 5° km</v>
          </cell>
          <cell r="C496" t="str">
            <v>M3</v>
          </cell>
          <cell r="D496">
            <v>14.47</v>
          </cell>
          <cell r="E496"/>
          <cell r="F496">
            <v>14.47</v>
          </cell>
        </row>
        <row r="497">
          <cell r="A497" t="str">
            <v>05.10.033</v>
          </cell>
          <cell r="B497" t="str">
            <v>Transporte de solo brejoso por caminhão para distâncias superiores ao 5° km até o 10° km</v>
          </cell>
          <cell r="C497" t="str">
            <v>M3</v>
          </cell>
          <cell r="D497">
            <v>18.489999999999998</v>
          </cell>
          <cell r="E497"/>
          <cell r="F497">
            <v>18.489999999999998</v>
          </cell>
        </row>
        <row r="498">
          <cell r="A498" t="str">
            <v>05.10.034</v>
          </cell>
          <cell r="B498" t="str">
            <v>Transporte de solo brejoso por caminhão para distâncias superiores ao 10° km até o 15° km</v>
          </cell>
          <cell r="C498" t="str">
            <v>M3</v>
          </cell>
          <cell r="D498">
            <v>27.73</v>
          </cell>
          <cell r="E498"/>
          <cell r="F498">
            <v>27.73</v>
          </cell>
        </row>
        <row r="499">
          <cell r="A499" t="str">
            <v>05.10.035</v>
          </cell>
          <cell r="B499" t="str">
            <v>Transporte de solo brejoso por caminhão para distâncias superiores ao 15° km até o 20° km</v>
          </cell>
          <cell r="C499" t="str">
            <v>M3</v>
          </cell>
          <cell r="D499">
            <v>36.96</v>
          </cell>
          <cell r="E499"/>
          <cell r="F499">
            <v>36.96</v>
          </cell>
        </row>
        <row r="500">
          <cell r="A500" t="str">
            <v>05.10.036</v>
          </cell>
          <cell r="B500" t="str">
            <v>Transporte de solo brejoso por caminhão para distâncias superiores ao 20° km</v>
          </cell>
          <cell r="C500" t="str">
            <v>M3XKM</v>
          </cell>
          <cell r="D500">
            <v>1.79</v>
          </cell>
          <cell r="E500"/>
          <cell r="F500">
            <v>1.79</v>
          </cell>
        </row>
        <row r="501">
          <cell r="A501" t="str">
            <v>06</v>
          </cell>
          <cell r="B501" t="str">
            <v>SERVICO EM SOLO E ROCHA, MANUAL</v>
          </cell>
          <cell r="C501"/>
          <cell r="D501"/>
          <cell r="E501"/>
          <cell r="F501"/>
        </row>
        <row r="502">
          <cell r="A502" t="str">
            <v>06.01</v>
          </cell>
          <cell r="B502" t="str">
            <v>Escavacao manual em campo aberto de solo, exceto rocha</v>
          </cell>
          <cell r="C502"/>
          <cell r="D502"/>
          <cell r="E502"/>
          <cell r="F502"/>
        </row>
        <row r="503">
          <cell r="A503" t="str">
            <v>06.01.020</v>
          </cell>
          <cell r="B503" t="str">
            <v>Escavação manual em solo de 1ª e 2ª categoria em campo aberto</v>
          </cell>
          <cell r="C503" t="str">
            <v>M3</v>
          </cell>
          <cell r="D503"/>
          <cell r="E503">
            <v>41.88</v>
          </cell>
          <cell r="F503">
            <v>41.88</v>
          </cell>
        </row>
        <row r="504">
          <cell r="A504" t="str">
            <v>06.01.040</v>
          </cell>
          <cell r="B504" t="str">
            <v>Escavação manual em solo brejoso em campo aberto</v>
          </cell>
          <cell r="C504" t="str">
            <v>M3</v>
          </cell>
          <cell r="D504"/>
          <cell r="E504">
            <v>52.26</v>
          </cell>
          <cell r="F504">
            <v>52.26</v>
          </cell>
        </row>
        <row r="505">
          <cell r="A505" t="str">
            <v>06.02</v>
          </cell>
          <cell r="B505" t="str">
            <v>Escavacao manual em valas e buracos de solo, exceto rocha</v>
          </cell>
          <cell r="C505"/>
          <cell r="D505"/>
          <cell r="E505"/>
          <cell r="F505"/>
        </row>
        <row r="506">
          <cell r="A506" t="str">
            <v>06.02.020</v>
          </cell>
          <cell r="B506" t="str">
            <v>Escavação manual em solo de 1ª e 2ª categoria em vala ou cava até 1,5 m</v>
          </cell>
          <cell r="C506" t="str">
            <v>M3</v>
          </cell>
          <cell r="D506"/>
          <cell r="E506">
            <v>50.25</v>
          </cell>
          <cell r="F506">
            <v>50.25</v>
          </cell>
        </row>
        <row r="507">
          <cell r="A507" t="str">
            <v>06.02.040</v>
          </cell>
          <cell r="B507" t="str">
            <v>Escavação manual em solo de 1ª e 2ª categoria em vala ou cava além de 1,5 m</v>
          </cell>
          <cell r="C507" t="str">
            <v>M3</v>
          </cell>
          <cell r="D507"/>
          <cell r="E507">
            <v>64.989999999999995</v>
          </cell>
          <cell r="F507">
            <v>64.989999999999995</v>
          </cell>
        </row>
        <row r="508">
          <cell r="A508" t="str">
            <v>06.11</v>
          </cell>
          <cell r="B508" t="str">
            <v>Reaterro manual sem fornecimento de material</v>
          </cell>
          <cell r="C508"/>
          <cell r="D508"/>
          <cell r="E508"/>
          <cell r="F508"/>
        </row>
        <row r="509">
          <cell r="A509" t="str">
            <v>06.11.020</v>
          </cell>
          <cell r="B509" t="str">
            <v>Reaterro manual para simples regularização sem compactação</v>
          </cell>
          <cell r="C509" t="str">
            <v>M3</v>
          </cell>
          <cell r="D509"/>
          <cell r="E509">
            <v>7.2</v>
          </cell>
          <cell r="F509">
            <v>7.2</v>
          </cell>
        </row>
        <row r="510">
          <cell r="A510" t="str">
            <v>06.11.040</v>
          </cell>
          <cell r="B510" t="str">
            <v>Reaterro manual apiloado sem controle de compactação</v>
          </cell>
          <cell r="C510" t="str">
            <v>M3</v>
          </cell>
          <cell r="D510"/>
          <cell r="E510">
            <v>15.63</v>
          </cell>
          <cell r="F510">
            <v>15.63</v>
          </cell>
        </row>
        <row r="511">
          <cell r="A511" t="str">
            <v>06.11.060</v>
          </cell>
          <cell r="B511" t="str">
            <v>Reaterro manual com adição de 2% de cimento</v>
          </cell>
          <cell r="C511" t="str">
            <v>M3</v>
          </cell>
          <cell r="D511">
            <v>15.62</v>
          </cell>
          <cell r="E511">
            <v>56.28</v>
          </cell>
          <cell r="F511">
            <v>71.900000000000006</v>
          </cell>
        </row>
        <row r="512">
          <cell r="A512" t="str">
            <v>06.12</v>
          </cell>
          <cell r="B512" t="str">
            <v>Aterro manual sem fornecimento de material</v>
          </cell>
          <cell r="C512"/>
          <cell r="D512"/>
          <cell r="E512"/>
          <cell r="F512"/>
        </row>
        <row r="513">
          <cell r="A513" t="str">
            <v>06.12.020</v>
          </cell>
          <cell r="B513" t="str">
            <v>Aterro manual apiloado de área interna com maço de 30 kg</v>
          </cell>
          <cell r="C513" t="str">
            <v>M3</v>
          </cell>
          <cell r="D513"/>
          <cell r="E513">
            <v>51.74</v>
          </cell>
          <cell r="F513">
            <v>51.74</v>
          </cell>
        </row>
        <row r="514">
          <cell r="A514" t="str">
            <v>06.14</v>
          </cell>
          <cell r="B514" t="str">
            <v>Carga / carregamento e descarga manual</v>
          </cell>
          <cell r="C514"/>
          <cell r="D514"/>
          <cell r="E514"/>
          <cell r="F514"/>
        </row>
        <row r="515">
          <cell r="A515" t="str">
            <v>06.14.020</v>
          </cell>
          <cell r="B515" t="str">
            <v>Carga manual de solo</v>
          </cell>
          <cell r="C515" t="str">
            <v>M3</v>
          </cell>
          <cell r="D515"/>
          <cell r="E515">
            <v>10.050000000000001</v>
          </cell>
          <cell r="F515">
            <v>10.050000000000001</v>
          </cell>
        </row>
        <row r="516">
          <cell r="A516" t="str">
            <v>07</v>
          </cell>
          <cell r="B516" t="str">
            <v>SERVICO EM SOLO E ROCHA, MECANIZADO</v>
          </cell>
          <cell r="C516"/>
          <cell r="D516"/>
          <cell r="E516"/>
          <cell r="F516"/>
        </row>
        <row r="517">
          <cell r="A517" t="str">
            <v>07.01</v>
          </cell>
          <cell r="B517" t="str">
            <v>Escavacao ou corte mecanizados em campo aberto de solo, exceto rocha</v>
          </cell>
          <cell r="C517"/>
          <cell r="D517"/>
          <cell r="E517"/>
          <cell r="F517"/>
        </row>
        <row r="518">
          <cell r="A518" t="str">
            <v>07.01.010</v>
          </cell>
          <cell r="B518" t="str">
            <v>Escavação e carga mecanizada para exploração de solo em jazida</v>
          </cell>
          <cell r="C518" t="str">
            <v>M3</v>
          </cell>
          <cell r="D518">
            <v>11.15</v>
          </cell>
          <cell r="E518">
            <v>0.23</v>
          </cell>
          <cell r="F518">
            <v>11.38</v>
          </cell>
        </row>
        <row r="519">
          <cell r="A519" t="str">
            <v>07.01.020</v>
          </cell>
          <cell r="B519" t="str">
            <v>Escavação e carga mecanizada em solo de 1ª categoria, em campo aberto</v>
          </cell>
          <cell r="C519" t="str">
            <v>M3</v>
          </cell>
          <cell r="D519">
            <v>11.44</v>
          </cell>
          <cell r="E519">
            <v>0.23</v>
          </cell>
          <cell r="F519">
            <v>11.67</v>
          </cell>
        </row>
        <row r="520">
          <cell r="A520" t="str">
            <v>07.01.060</v>
          </cell>
          <cell r="B520" t="str">
            <v>Escavação e carga mecanizada em solo de 2ª categoria, em campo aberto</v>
          </cell>
          <cell r="C520" t="str">
            <v>M3</v>
          </cell>
          <cell r="D520">
            <v>18.43</v>
          </cell>
          <cell r="E520">
            <v>0.78</v>
          </cell>
          <cell r="F520">
            <v>19.21</v>
          </cell>
        </row>
        <row r="521">
          <cell r="A521" t="str">
            <v>07.01.120</v>
          </cell>
          <cell r="B521" t="str">
            <v>Carga e remoção de terra até a distância média de 1 km</v>
          </cell>
          <cell r="C521" t="str">
            <v>M3</v>
          </cell>
          <cell r="D521">
            <v>10.56</v>
          </cell>
          <cell r="E521"/>
          <cell r="F521">
            <v>10.56</v>
          </cell>
        </row>
        <row r="522">
          <cell r="A522" t="str">
            <v>07.02</v>
          </cell>
          <cell r="B522" t="str">
            <v>Escavacao mecanizada de valas e buracos em solo, exceto rocha</v>
          </cell>
          <cell r="C522"/>
          <cell r="D522"/>
          <cell r="E522"/>
          <cell r="F522"/>
        </row>
        <row r="523">
          <cell r="A523" t="str">
            <v>07.02.020</v>
          </cell>
          <cell r="B523" t="str">
            <v>Escavação mecanizada de valas ou cavas com profundidade de até 2 m</v>
          </cell>
          <cell r="C523" t="str">
            <v>M3</v>
          </cell>
          <cell r="D523">
            <v>7.08</v>
          </cell>
          <cell r="E523">
            <v>1.08</v>
          </cell>
          <cell r="F523">
            <v>8.16</v>
          </cell>
        </row>
        <row r="524">
          <cell r="A524" t="str">
            <v>07.02.040</v>
          </cell>
          <cell r="B524" t="str">
            <v>Escavação mecanizada de valas ou cavas com profundidade de até 3 m</v>
          </cell>
          <cell r="C524" t="str">
            <v>M3</v>
          </cell>
          <cell r="D524">
            <v>7.98</v>
          </cell>
          <cell r="E524">
            <v>1.22</v>
          </cell>
          <cell r="F524">
            <v>9.1999999999999993</v>
          </cell>
        </row>
        <row r="525">
          <cell r="A525" t="str">
            <v>07.02.060</v>
          </cell>
          <cell r="B525" t="str">
            <v>Escavação mecanizada de valas ou cavas com profundidade de até 4 m</v>
          </cell>
          <cell r="C525" t="str">
            <v>M3</v>
          </cell>
          <cell r="D525">
            <v>14.04</v>
          </cell>
          <cell r="E525">
            <v>0.7</v>
          </cell>
          <cell r="F525">
            <v>14.74</v>
          </cell>
        </row>
        <row r="526">
          <cell r="A526" t="str">
            <v>07.02.080</v>
          </cell>
          <cell r="B526" t="str">
            <v>Escavação mecanizada de valas ou cavas com profundidade acima de 4 m, com escavadeira hidráulica</v>
          </cell>
          <cell r="C526" t="str">
            <v>M3</v>
          </cell>
          <cell r="D526">
            <v>14.9</v>
          </cell>
          <cell r="E526">
            <v>0.66</v>
          </cell>
          <cell r="F526">
            <v>15.56</v>
          </cell>
        </row>
        <row r="527">
          <cell r="A527" t="str">
            <v>07.05</v>
          </cell>
          <cell r="B527" t="str">
            <v>Escavacao mecanizada em solo brejoso ou turfa</v>
          </cell>
          <cell r="C527"/>
          <cell r="D527"/>
          <cell r="E527"/>
          <cell r="F527"/>
        </row>
        <row r="528">
          <cell r="A528" t="str">
            <v>07.05.010</v>
          </cell>
          <cell r="B528" t="str">
            <v>Escavação e carga mecanizada em solo brejoso ou turfa</v>
          </cell>
          <cell r="C528" t="str">
            <v>M3</v>
          </cell>
          <cell r="D528">
            <v>32.64</v>
          </cell>
          <cell r="E528">
            <v>1.56</v>
          </cell>
          <cell r="F528">
            <v>34.200000000000003</v>
          </cell>
        </row>
        <row r="529">
          <cell r="A529" t="str">
            <v>07.05.020</v>
          </cell>
          <cell r="B529" t="str">
            <v>Escavação e carga mecanizada em solo vegetal superficial</v>
          </cell>
          <cell r="C529" t="str">
            <v>M3</v>
          </cell>
          <cell r="D529">
            <v>27.6</v>
          </cell>
          <cell r="E529">
            <v>1.26</v>
          </cell>
          <cell r="F529">
            <v>28.86</v>
          </cell>
        </row>
        <row r="530">
          <cell r="A530" t="str">
            <v>07.06</v>
          </cell>
          <cell r="B530" t="str">
            <v>Escavacao ou carga mecanizada em campo aberto</v>
          </cell>
          <cell r="C530"/>
          <cell r="D530"/>
          <cell r="E530"/>
          <cell r="F530"/>
        </row>
        <row r="531">
          <cell r="A531" t="str">
            <v>07.06.010</v>
          </cell>
          <cell r="B531" t="str">
            <v>Escavação e carga mecanizada em campo aberto, com rompedor hidráulico, em rocha</v>
          </cell>
          <cell r="C531" t="str">
            <v>M3</v>
          </cell>
          <cell r="D531">
            <v>282.70999999999998</v>
          </cell>
          <cell r="E531"/>
          <cell r="F531">
            <v>282.70999999999998</v>
          </cell>
        </row>
        <row r="532">
          <cell r="A532" t="str">
            <v>07.10</v>
          </cell>
          <cell r="B532" t="str">
            <v>Apiloamento e nivelamento mecanizado de solo</v>
          </cell>
          <cell r="C532"/>
          <cell r="D532"/>
          <cell r="E532"/>
          <cell r="F532"/>
        </row>
        <row r="533">
          <cell r="A533" t="str">
            <v>07.10.020</v>
          </cell>
          <cell r="B533" t="str">
            <v>Espalhamento de solo em bota-fora com compactação sem controle</v>
          </cell>
          <cell r="C533" t="str">
            <v>M3</v>
          </cell>
          <cell r="D533">
            <v>4.78</v>
          </cell>
          <cell r="E533">
            <v>0.1</v>
          </cell>
          <cell r="F533">
            <v>4.88</v>
          </cell>
        </row>
        <row r="534">
          <cell r="A534" t="str">
            <v>07.11</v>
          </cell>
          <cell r="B534" t="str">
            <v>Reaterro mecanizado sem fornecimento de material</v>
          </cell>
          <cell r="C534"/>
          <cell r="D534"/>
          <cell r="E534"/>
          <cell r="F534"/>
        </row>
        <row r="535">
          <cell r="A535" t="str">
            <v>07.11.020</v>
          </cell>
          <cell r="B535" t="str">
            <v>Reaterro compactado mecanizado de vala ou cava com compactador</v>
          </cell>
          <cell r="C535" t="str">
            <v>M3</v>
          </cell>
          <cell r="D535">
            <v>3.15</v>
          </cell>
          <cell r="E535">
            <v>2.34</v>
          </cell>
          <cell r="F535">
            <v>5.49</v>
          </cell>
        </row>
        <row r="536">
          <cell r="A536" t="str">
            <v>07.11.040</v>
          </cell>
          <cell r="B536" t="str">
            <v>Reaterro compactado mecanizado de vala ou cava com rolo, mínimo de 95% PN</v>
          </cell>
          <cell r="C536" t="str">
            <v>M3</v>
          </cell>
          <cell r="D536">
            <v>14.77</v>
          </cell>
          <cell r="E536">
            <v>2.15</v>
          </cell>
          <cell r="F536">
            <v>16.920000000000002</v>
          </cell>
        </row>
        <row r="537">
          <cell r="A537" t="str">
            <v>07.12</v>
          </cell>
          <cell r="B537" t="str">
            <v>Aterro mecanizado sem fornecimento de material</v>
          </cell>
          <cell r="C537"/>
          <cell r="D537"/>
          <cell r="E537"/>
          <cell r="F537"/>
        </row>
        <row r="538">
          <cell r="A538" t="str">
            <v>07.12.010</v>
          </cell>
          <cell r="B538" t="str">
            <v>Compactação de aterro mecanizado mínimo de 95% PN, sem fornecimento de solo em áreas fechadas</v>
          </cell>
          <cell r="C538" t="str">
            <v>M3</v>
          </cell>
          <cell r="D538">
            <v>14.46</v>
          </cell>
          <cell r="E538">
            <v>0.35</v>
          </cell>
          <cell r="F538">
            <v>14.81</v>
          </cell>
        </row>
        <row r="539">
          <cell r="A539" t="str">
            <v>07.12.020</v>
          </cell>
          <cell r="B539" t="str">
            <v>Compactação de aterro mecanizado mínimo de 95% PN, sem fornecimento de solo em campo aberto</v>
          </cell>
          <cell r="C539" t="str">
            <v>M3</v>
          </cell>
          <cell r="D539">
            <v>10.29</v>
          </cell>
          <cell r="E539">
            <v>0.25</v>
          </cell>
          <cell r="F539">
            <v>10.54</v>
          </cell>
        </row>
        <row r="540">
          <cell r="A540" t="str">
            <v>07.12.030</v>
          </cell>
          <cell r="B540" t="str">
            <v>Compactação de aterro mecanizado a 100% PN, sem fornecimento de solo em campo aberto</v>
          </cell>
          <cell r="C540" t="str">
            <v>M3</v>
          </cell>
          <cell r="D540">
            <v>10.46</v>
          </cell>
          <cell r="E540">
            <v>0.11</v>
          </cell>
          <cell r="F540">
            <v>10.57</v>
          </cell>
        </row>
        <row r="541">
          <cell r="A541" t="str">
            <v>07.12.040</v>
          </cell>
          <cell r="B541" t="str">
            <v>Aterro mecanizado por compensação, solo de 1ª categoria em campo aberto, sem compactação do aterro</v>
          </cell>
          <cell r="C541" t="str">
            <v>M3</v>
          </cell>
          <cell r="D541">
            <v>14.71</v>
          </cell>
          <cell r="E541">
            <v>0.33</v>
          </cell>
          <cell r="F541">
            <v>15.04</v>
          </cell>
        </row>
        <row r="542">
          <cell r="A542" t="str">
            <v>08</v>
          </cell>
          <cell r="B542" t="str">
            <v>ESCORAMENTO, CONTENCAO E DRENAGEM</v>
          </cell>
          <cell r="C542"/>
          <cell r="D542"/>
          <cell r="E542"/>
          <cell r="F542"/>
        </row>
        <row r="543">
          <cell r="A543" t="str">
            <v>08.01</v>
          </cell>
          <cell r="B543" t="str">
            <v>Escoramento</v>
          </cell>
          <cell r="C543"/>
          <cell r="D543"/>
          <cell r="E543"/>
          <cell r="F543"/>
        </row>
        <row r="544">
          <cell r="A544" t="str">
            <v>08.01.020</v>
          </cell>
          <cell r="B544" t="str">
            <v>Escoramento de solo contínuo</v>
          </cell>
          <cell r="C544" t="str">
            <v>M2</v>
          </cell>
          <cell r="D544">
            <v>30.77</v>
          </cell>
          <cell r="E544">
            <v>49.36</v>
          </cell>
          <cell r="F544">
            <v>80.13</v>
          </cell>
        </row>
        <row r="545">
          <cell r="A545" t="str">
            <v>08.01.040</v>
          </cell>
          <cell r="B545" t="str">
            <v>Escoramento de solo descontínuo</v>
          </cell>
          <cell r="C545" t="str">
            <v>M2</v>
          </cell>
          <cell r="D545">
            <v>17.579999999999998</v>
          </cell>
          <cell r="E545">
            <v>29.69</v>
          </cell>
          <cell r="F545">
            <v>47.27</v>
          </cell>
        </row>
        <row r="546">
          <cell r="A546" t="str">
            <v>08.01.060</v>
          </cell>
          <cell r="B546" t="str">
            <v>Escoramento de solo pontaletado</v>
          </cell>
          <cell r="C546" t="str">
            <v>M2</v>
          </cell>
          <cell r="D546">
            <v>11.61</v>
          </cell>
          <cell r="E546">
            <v>7.18</v>
          </cell>
          <cell r="F546">
            <v>18.79</v>
          </cell>
        </row>
        <row r="547">
          <cell r="A547" t="str">
            <v>08.01.080</v>
          </cell>
          <cell r="B547" t="str">
            <v>Escoramento de solo especial</v>
          </cell>
          <cell r="C547" t="str">
            <v>M2</v>
          </cell>
          <cell r="D547">
            <v>37.840000000000003</v>
          </cell>
          <cell r="E547">
            <v>57.45</v>
          </cell>
          <cell r="F547">
            <v>95.29</v>
          </cell>
        </row>
        <row r="548">
          <cell r="A548" t="str">
            <v>08.01.100</v>
          </cell>
          <cell r="B548" t="str">
            <v>Escoramento com estacas pranchas metálicas - profundidade até 4 m</v>
          </cell>
          <cell r="C548" t="str">
            <v>M2</v>
          </cell>
          <cell r="D548">
            <v>180.05</v>
          </cell>
          <cell r="E548"/>
          <cell r="F548">
            <v>180.05</v>
          </cell>
        </row>
        <row r="549">
          <cell r="A549" t="str">
            <v>08.01.110</v>
          </cell>
          <cell r="B549" t="str">
            <v>Escoramento com estacas pranchas metálicas - profundidade até 6 m</v>
          </cell>
          <cell r="C549" t="str">
            <v>M2</v>
          </cell>
          <cell r="D549">
            <v>192.09</v>
          </cell>
          <cell r="E549"/>
          <cell r="F549">
            <v>192.09</v>
          </cell>
        </row>
        <row r="550">
          <cell r="A550" t="str">
            <v>08.01.120</v>
          </cell>
          <cell r="B550" t="str">
            <v>Escoramento com estacas pranchas metálicas - profundidade até 8 m</v>
          </cell>
          <cell r="C550" t="str">
            <v>M2</v>
          </cell>
          <cell r="D550">
            <v>208.55</v>
          </cell>
          <cell r="E550"/>
          <cell r="F550">
            <v>208.55</v>
          </cell>
        </row>
        <row r="551">
          <cell r="A551" t="str">
            <v>08.02</v>
          </cell>
          <cell r="B551" t="str">
            <v>Cimbramento</v>
          </cell>
          <cell r="C551"/>
          <cell r="D551"/>
          <cell r="E551"/>
          <cell r="F551"/>
        </row>
        <row r="552">
          <cell r="A552" t="str">
            <v>08.02.020</v>
          </cell>
          <cell r="B552" t="str">
            <v>Cimbramento em madeira com estroncas de eucalipto</v>
          </cell>
          <cell r="C552" t="str">
            <v>M3</v>
          </cell>
          <cell r="D552">
            <v>21.31</v>
          </cell>
          <cell r="E552">
            <v>26.93</v>
          </cell>
          <cell r="F552">
            <v>48.24</v>
          </cell>
        </row>
        <row r="553">
          <cell r="A553" t="str">
            <v>08.02.040</v>
          </cell>
          <cell r="B553" t="str">
            <v>Cimbramento em perfil metálico para obras de arte</v>
          </cell>
          <cell r="C553" t="str">
            <v>KG</v>
          </cell>
          <cell r="D553">
            <v>9.2899999999999991</v>
          </cell>
          <cell r="E553">
            <v>1.86</v>
          </cell>
          <cell r="F553">
            <v>11.15</v>
          </cell>
        </row>
        <row r="554">
          <cell r="A554" t="str">
            <v>08.02.050</v>
          </cell>
          <cell r="B554" t="str">
            <v>Cimbramento tubular metálico</v>
          </cell>
          <cell r="C554" t="str">
            <v>M3MES</v>
          </cell>
          <cell r="D554">
            <v>3.98</v>
          </cell>
          <cell r="E554">
            <v>1.68</v>
          </cell>
          <cell r="F554">
            <v>5.66</v>
          </cell>
        </row>
        <row r="555">
          <cell r="A555" t="str">
            <v>08.02.060</v>
          </cell>
          <cell r="B555" t="str">
            <v>Montagem e desmontagem de cimbramento tubular metálico</v>
          </cell>
          <cell r="C555" t="str">
            <v>M3</v>
          </cell>
          <cell r="D555"/>
          <cell r="E555">
            <v>12.74</v>
          </cell>
          <cell r="F555">
            <v>12.74</v>
          </cell>
        </row>
        <row r="556">
          <cell r="A556" t="str">
            <v>08.03</v>
          </cell>
          <cell r="B556" t="str">
            <v>Descimbramento</v>
          </cell>
          <cell r="C556"/>
          <cell r="D556"/>
          <cell r="E556"/>
          <cell r="F556"/>
        </row>
        <row r="557">
          <cell r="A557" t="str">
            <v>08.03.020</v>
          </cell>
          <cell r="B557" t="str">
            <v>Descimbramento em madeira</v>
          </cell>
          <cell r="C557" t="str">
            <v>M3</v>
          </cell>
          <cell r="D557"/>
          <cell r="E557">
            <v>7.42</v>
          </cell>
          <cell r="F557">
            <v>7.42</v>
          </cell>
        </row>
        <row r="558">
          <cell r="A558" t="str">
            <v>08.05</v>
          </cell>
          <cell r="B558" t="str">
            <v>Manta, filtro e dreno</v>
          </cell>
          <cell r="C558"/>
          <cell r="D558"/>
          <cell r="E558"/>
          <cell r="F558"/>
        </row>
        <row r="559">
          <cell r="A559" t="str">
            <v>08.05.010</v>
          </cell>
          <cell r="B559" t="str">
            <v>Geomembrana em polietileno de alta densidade PEAD de 1 mm</v>
          </cell>
          <cell r="C559" t="str">
            <v>M2</v>
          </cell>
          <cell r="D559">
            <v>28.25</v>
          </cell>
          <cell r="E559">
            <v>0.63</v>
          </cell>
          <cell r="F559">
            <v>28.88</v>
          </cell>
        </row>
        <row r="560">
          <cell r="A560" t="str">
            <v>08.05.100</v>
          </cell>
          <cell r="B560" t="str">
            <v>Dreno com pedra britada</v>
          </cell>
          <cell r="C560" t="str">
            <v>M3</v>
          </cell>
          <cell r="D560">
            <v>82.61</v>
          </cell>
          <cell r="E560">
            <v>18.559999999999999</v>
          </cell>
          <cell r="F560">
            <v>101.17</v>
          </cell>
        </row>
        <row r="561">
          <cell r="A561" t="str">
            <v>08.05.110</v>
          </cell>
          <cell r="B561" t="str">
            <v>Dreno com areia grossa</v>
          </cell>
          <cell r="C561" t="str">
            <v>M3</v>
          </cell>
          <cell r="D561">
            <v>108.74</v>
          </cell>
          <cell r="E561">
            <v>11.14</v>
          </cell>
          <cell r="F561">
            <v>119.88</v>
          </cell>
        </row>
        <row r="562">
          <cell r="A562" t="str">
            <v>08.05.180</v>
          </cell>
          <cell r="B562" t="str">
            <v>Manta geotêxtil com resistência à tração longitudinal de 10kN/m e transversal de 9kN/m</v>
          </cell>
          <cell r="C562" t="str">
            <v>M2</v>
          </cell>
          <cell r="D562">
            <v>3.99</v>
          </cell>
          <cell r="E562">
            <v>11.14</v>
          </cell>
          <cell r="F562">
            <v>15.13</v>
          </cell>
        </row>
        <row r="563">
          <cell r="A563" t="str">
            <v>08.05.190</v>
          </cell>
          <cell r="B563" t="str">
            <v>Manta geotêxtil com resistência à tração longitudinal de 16kN/m e transversal de 14kN/m</v>
          </cell>
          <cell r="C563" t="str">
            <v>M2</v>
          </cell>
          <cell r="D563">
            <v>5.99</v>
          </cell>
          <cell r="E563">
            <v>11.14</v>
          </cell>
          <cell r="F563">
            <v>17.13</v>
          </cell>
        </row>
        <row r="564">
          <cell r="A564" t="str">
            <v>08.05.220</v>
          </cell>
          <cell r="B564" t="str">
            <v>Manta geotêxtil com resistência à tração longitudinal de 31kN/m e transversal de 27kN/m</v>
          </cell>
          <cell r="C564" t="str">
            <v>M2</v>
          </cell>
          <cell r="D564">
            <v>11.69</v>
          </cell>
          <cell r="E564">
            <v>11.14</v>
          </cell>
          <cell r="F564">
            <v>22.83</v>
          </cell>
        </row>
        <row r="565">
          <cell r="A565" t="str">
            <v>08.06</v>
          </cell>
          <cell r="B565" t="str">
            <v>Barbaca</v>
          </cell>
          <cell r="C565"/>
          <cell r="D565"/>
          <cell r="E565"/>
          <cell r="F565"/>
        </row>
        <row r="566">
          <cell r="A566" t="str">
            <v>08.06.040</v>
          </cell>
          <cell r="B566" t="str">
            <v>Barbacã em tubo de PVC com diâmetro 50 mm</v>
          </cell>
          <cell r="C566" t="str">
            <v>M</v>
          </cell>
          <cell r="D566">
            <v>11.01</v>
          </cell>
          <cell r="E566">
            <v>12.99</v>
          </cell>
          <cell r="F566">
            <v>24</v>
          </cell>
        </row>
        <row r="567">
          <cell r="A567" t="str">
            <v>08.06.060</v>
          </cell>
          <cell r="B567" t="str">
            <v>Barbacã em tubo de PVC com diâmetro 75 mm</v>
          </cell>
          <cell r="C567" t="str">
            <v>M</v>
          </cell>
          <cell r="D567">
            <v>16.2</v>
          </cell>
          <cell r="E567">
            <v>14.84</v>
          </cell>
          <cell r="F567">
            <v>31.04</v>
          </cell>
        </row>
        <row r="568">
          <cell r="A568" t="str">
            <v>08.06.080</v>
          </cell>
          <cell r="B568" t="str">
            <v>Barbacã em tubo de PVC com diâmetro 100 mm</v>
          </cell>
          <cell r="C568" t="str">
            <v>M</v>
          </cell>
          <cell r="D568">
            <v>15.4</v>
          </cell>
          <cell r="E568">
            <v>18.559999999999999</v>
          </cell>
          <cell r="F568">
            <v>33.96</v>
          </cell>
        </row>
        <row r="569">
          <cell r="A569" t="str">
            <v>08.07</v>
          </cell>
          <cell r="B569" t="str">
            <v>Esgotamento</v>
          </cell>
          <cell r="C569"/>
          <cell r="D569"/>
          <cell r="E569"/>
          <cell r="F569"/>
        </row>
        <row r="570">
          <cell r="A570" t="str">
            <v>08.07.050</v>
          </cell>
          <cell r="B570" t="str">
            <v>Taxa de mobilização e desmobilização de equipamentos para execução de rebaixamento de lençol freático</v>
          </cell>
          <cell r="C570" t="str">
            <v>TX</v>
          </cell>
          <cell r="D570">
            <v>8598</v>
          </cell>
          <cell r="E570"/>
          <cell r="F570">
            <v>8598</v>
          </cell>
        </row>
        <row r="571">
          <cell r="A571" t="str">
            <v>08.07.060</v>
          </cell>
          <cell r="B571" t="str">
            <v>Locação de conjunto de bombeamento a vácuo para rebaixamento de lençol freático, com até 50 ponteiras e potência até 15 HP, mínimo 30 dias</v>
          </cell>
          <cell r="C571" t="str">
            <v>CJxDI</v>
          </cell>
          <cell r="D571">
            <v>569.25</v>
          </cell>
          <cell r="E571"/>
          <cell r="F571">
            <v>569.25</v>
          </cell>
        </row>
        <row r="572">
          <cell r="A572" t="str">
            <v>08.07.070</v>
          </cell>
          <cell r="B572" t="str">
            <v>Ponteiras filtrantes, profundidade até 5 m</v>
          </cell>
          <cell r="C572" t="str">
            <v>UN</v>
          </cell>
          <cell r="D572">
            <v>344</v>
          </cell>
          <cell r="E572"/>
          <cell r="F572">
            <v>344</v>
          </cell>
        </row>
        <row r="573">
          <cell r="A573" t="str">
            <v>08.07.090</v>
          </cell>
          <cell r="B573" t="str">
            <v>Esgotamento de águas superficiais com bomba de superfície ou submersa</v>
          </cell>
          <cell r="C573" t="str">
            <v>HPXh</v>
          </cell>
          <cell r="D573">
            <v>2.4</v>
          </cell>
          <cell r="E573">
            <v>3.35</v>
          </cell>
          <cell r="F573">
            <v>5.75</v>
          </cell>
        </row>
        <row r="574">
          <cell r="A574" t="str">
            <v>08.10</v>
          </cell>
          <cell r="B574" t="str">
            <v>Contencao</v>
          </cell>
          <cell r="C574"/>
          <cell r="D574"/>
          <cell r="E574"/>
          <cell r="F574"/>
        </row>
        <row r="575">
          <cell r="A575" t="str">
            <v>08.10.040</v>
          </cell>
          <cell r="B575" t="str">
            <v>Enrocamento com pedra arrumada</v>
          </cell>
          <cell r="C575" t="str">
            <v>M3</v>
          </cell>
          <cell r="D575">
            <v>95.24</v>
          </cell>
          <cell r="E575">
            <v>111.33</v>
          </cell>
          <cell r="F575">
            <v>206.57</v>
          </cell>
        </row>
        <row r="576">
          <cell r="A576" t="str">
            <v>08.10.060</v>
          </cell>
          <cell r="B576" t="str">
            <v>Enrocamento com pedra assentada</v>
          </cell>
          <cell r="C576" t="str">
            <v>M3</v>
          </cell>
          <cell r="D576">
            <v>202.47</v>
          </cell>
          <cell r="E576">
            <v>215.44</v>
          </cell>
          <cell r="F576">
            <v>417.91</v>
          </cell>
        </row>
        <row r="577">
          <cell r="A577" t="str">
            <v>08.10.108</v>
          </cell>
          <cell r="B577" t="str">
            <v>Gabião tipo caixa em tela metálica, altura de 0,5 m, com revestimento liga zinco/alumínio, malha hexagonal 8/10 cm, fio diâmetro 2,7 mm, independente do formato ou utilização</v>
          </cell>
          <cell r="C577" t="str">
            <v>M3</v>
          </cell>
          <cell r="D577">
            <v>786.63</v>
          </cell>
          <cell r="E577">
            <v>100.19</v>
          </cell>
          <cell r="F577">
            <v>886.82</v>
          </cell>
        </row>
        <row r="578">
          <cell r="A578" t="str">
            <v>08.10.109</v>
          </cell>
          <cell r="B578" t="str">
            <v>Gabião tipo caixa em tela metálica, altura de 1 m, com revestimento liga zinco/alumínio, malha hexagonal 8/10 cm, fio diâmetro 2,7 mm, independente do formato ou utilização</v>
          </cell>
          <cell r="C578" t="str">
            <v>M3</v>
          </cell>
          <cell r="D578">
            <v>572.80999999999995</v>
          </cell>
          <cell r="E578">
            <v>123.04</v>
          </cell>
          <cell r="F578">
            <v>695.85</v>
          </cell>
        </row>
        <row r="579">
          <cell r="A579" t="str">
            <v>09</v>
          </cell>
          <cell r="B579" t="str">
            <v>FORMA</v>
          </cell>
          <cell r="C579"/>
          <cell r="D579"/>
          <cell r="E579"/>
          <cell r="F579"/>
        </row>
        <row r="580">
          <cell r="A580" t="str">
            <v>09.01</v>
          </cell>
          <cell r="B580" t="str">
            <v>Forma em tabua</v>
          </cell>
          <cell r="C580"/>
          <cell r="D580"/>
          <cell r="E580"/>
          <cell r="F580"/>
        </row>
        <row r="581">
          <cell r="A581" t="str">
            <v>09.01.020</v>
          </cell>
          <cell r="B581" t="str">
            <v>Forma em madeira comum para fundação</v>
          </cell>
          <cell r="C581" t="str">
            <v>M2</v>
          </cell>
          <cell r="D581">
            <v>28.52</v>
          </cell>
          <cell r="E581">
            <v>48.25</v>
          </cell>
          <cell r="F581">
            <v>76.77</v>
          </cell>
        </row>
        <row r="582">
          <cell r="A582" t="str">
            <v>09.01.030</v>
          </cell>
          <cell r="B582" t="str">
            <v>Forma em madeira comum para estrutura</v>
          </cell>
          <cell r="C582" t="str">
            <v>M2</v>
          </cell>
          <cell r="D582">
            <v>122.01</v>
          </cell>
          <cell r="E582">
            <v>55.67</v>
          </cell>
          <cell r="F582">
            <v>177.68</v>
          </cell>
        </row>
        <row r="583">
          <cell r="A583" t="str">
            <v>09.01.040</v>
          </cell>
          <cell r="B583" t="str">
            <v>Forma em madeira comum para caixão perdido</v>
          </cell>
          <cell r="C583" t="str">
            <v>M2</v>
          </cell>
          <cell r="D583">
            <v>42.6</v>
          </cell>
          <cell r="E583">
            <v>44.53</v>
          </cell>
          <cell r="F583">
            <v>87.13</v>
          </cell>
        </row>
        <row r="584">
          <cell r="A584" t="str">
            <v>09.01.150</v>
          </cell>
          <cell r="B584" t="str">
            <v>Desmontagem de forma em madeira para estrutura de laje, com tábuas</v>
          </cell>
          <cell r="C584" t="str">
            <v>M2</v>
          </cell>
          <cell r="D584"/>
          <cell r="E584">
            <v>5.71</v>
          </cell>
          <cell r="F584">
            <v>5.71</v>
          </cell>
        </row>
        <row r="585">
          <cell r="A585" t="str">
            <v>09.01.160</v>
          </cell>
          <cell r="B585" t="str">
            <v>Desmontagem de forma em madeira para estrutura de vigas, com tábuas</v>
          </cell>
          <cell r="C585" t="str">
            <v>M2</v>
          </cell>
          <cell r="D585"/>
          <cell r="E585">
            <v>6.8</v>
          </cell>
          <cell r="F585">
            <v>6.8</v>
          </cell>
        </row>
        <row r="586">
          <cell r="A586" t="str">
            <v>09.02</v>
          </cell>
          <cell r="B586" t="str">
            <v>Forma em madeira compensada</v>
          </cell>
          <cell r="C586"/>
          <cell r="D586"/>
          <cell r="E586"/>
          <cell r="F586"/>
        </row>
        <row r="587">
          <cell r="A587" t="str">
            <v>09.02.020</v>
          </cell>
          <cell r="B587" t="str">
            <v>Forma plana em compensado para estrutura convencional</v>
          </cell>
          <cell r="C587" t="str">
            <v>M2</v>
          </cell>
          <cell r="D587">
            <v>88.75</v>
          </cell>
          <cell r="E587">
            <v>51.95</v>
          </cell>
          <cell r="F587">
            <v>140.69999999999999</v>
          </cell>
        </row>
        <row r="588">
          <cell r="A588" t="str">
            <v>09.02.040</v>
          </cell>
          <cell r="B588" t="str">
            <v>Forma plana em compensado para estrutura aparente</v>
          </cell>
          <cell r="C588" t="str">
            <v>M2</v>
          </cell>
          <cell r="D588">
            <v>95.34</v>
          </cell>
          <cell r="E588">
            <v>51.95</v>
          </cell>
          <cell r="F588">
            <v>147.29</v>
          </cell>
        </row>
        <row r="589">
          <cell r="A589" t="str">
            <v>09.02.060</v>
          </cell>
          <cell r="B589" t="str">
            <v>Forma curva em compensado para estrutura aparente</v>
          </cell>
          <cell r="C589" t="str">
            <v>M2</v>
          </cell>
          <cell r="D589">
            <v>82.48</v>
          </cell>
          <cell r="E589">
            <v>92.78</v>
          </cell>
          <cell r="F589">
            <v>175.26</v>
          </cell>
        </row>
        <row r="590">
          <cell r="A590" t="str">
            <v>09.02.080</v>
          </cell>
          <cell r="B590" t="str">
            <v>Forma plana em compensado para obra de arte, sem cimbramento</v>
          </cell>
          <cell r="C590" t="str">
            <v>M2</v>
          </cell>
          <cell r="D590">
            <v>55.28</v>
          </cell>
          <cell r="E590">
            <v>50.1</v>
          </cell>
          <cell r="F590">
            <v>105.38</v>
          </cell>
        </row>
        <row r="591">
          <cell r="A591" t="str">
            <v>09.02.100</v>
          </cell>
          <cell r="B591" t="str">
            <v>Forma em compensado para encamisamento de tubulão</v>
          </cell>
          <cell r="C591" t="str">
            <v>M2</v>
          </cell>
          <cell r="D591">
            <v>32</v>
          </cell>
          <cell r="E591">
            <v>40.83</v>
          </cell>
          <cell r="F591">
            <v>72.83</v>
          </cell>
        </row>
        <row r="592">
          <cell r="A592" t="str">
            <v>09.02.120</v>
          </cell>
          <cell r="B592" t="str">
            <v>Forma ripada de 5 cm na vertical</v>
          </cell>
          <cell r="C592" t="str">
            <v>M2</v>
          </cell>
          <cell r="D592">
            <v>73.36</v>
          </cell>
          <cell r="E592">
            <v>81.180000000000007</v>
          </cell>
          <cell r="F592">
            <v>154.54</v>
          </cell>
        </row>
        <row r="593">
          <cell r="A593" t="str">
            <v>09.02.130</v>
          </cell>
          <cell r="B593" t="str">
            <v>Forma plana em compensado para estrutura convencional com cimbramento tubular metálico</v>
          </cell>
          <cell r="C593" t="str">
            <v>M2</v>
          </cell>
          <cell r="D593">
            <v>65.53</v>
          </cell>
          <cell r="E593">
            <v>31.96</v>
          </cell>
          <cell r="F593">
            <v>97.49</v>
          </cell>
        </row>
        <row r="594">
          <cell r="A594" t="str">
            <v>09.02.140</v>
          </cell>
          <cell r="B594" t="str">
            <v>Forma plana em compensado para estrutura aparente com cimbramento tubular metálico</v>
          </cell>
          <cell r="C594" t="str">
            <v>M2</v>
          </cell>
          <cell r="D594">
            <v>65.53</v>
          </cell>
          <cell r="E594">
            <v>56.98</v>
          </cell>
          <cell r="F594">
            <v>122.51</v>
          </cell>
        </row>
        <row r="595">
          <cell r="A595" t="str">
            <v>09.02.150</v>
          </cell>
          <cell r="B595" t="str">
            <v>Forma curva em compensado para estrutura convencional com cimbramento tubular metálico</v>
          </cell>
          <cell r="C595" t="str">
            <v>M2</v>
          </cell>
          <cell r="D595">
            <v>41.85</v>
          </cell>
          <cell r="E595">
            <v>97.81</v>
          </cell>
          <cell r="F595">
            <v>139.66</v>
          </cell>
        </row>
        <row r="596">
          <cell r="A596" t="str">
            <v>09.04</v>
          </cell>
          <cell r="B596" t="str">
            <v>Forma em papelao</v>
          </cell>
          <cell r="C596"/>
          <cell r="D596"/>
          <cell r="E596"/>
          <cell r="F596"/>
        </row>
        <row r="597">
          <cell r="A597" t="str">
            <v>09.04.020</v>
          </cell>
          <cell r="B597" t="str">
            <v>Forma em tubo de papelão com diâmetro de 25 cm</v>
          </cell>
          <cell r="C597" t="str">
            <v>M</v>
          </cell>
          <cell r="D597">
            <v>74.63</v>
          </cell>
          <cell r="E597">
            <v>8.81</v>
          </cell>
          <cell r="F597">
            <v>83.44</v>
          </cell>
        </row>
        <row r="598">
          <cell r="A598" t="str">
            <v>09.04.030</v>
          </cell>
          <cell r="B598" t="str">
            <v>Forma em tubo de papelão com diâmetro de 30 cm</v>
          </cell>
          <cell r="C598" t="str">
            <v>M</v>
          </cell>
          <cell r="D598">
            <v>103.38</v>
          </cell>
          <cell r="E598">
            <v>8.81</v>
          </cell>
          <cell r="F598">
            <v>112.19</v>
          </cell>
        </row>
        <row r="599">
          <cell r="A599" t="str">
            <v>09.04.040</v>
          </cell>
          <cell r="B599" t="str">
            <v>Forma em tubo de papelão com diâmetro de 35 cm</v>
          </cell>
          <cell r="C599" t="str">
            <v>M</v>
          </cell>
          <cell r="D599">
            <v>125.6</v>
          </cell>
          <cell r="E599">
            <v>8.81</v>
          </cell>
          <cell r="F599">
            <v>134.41</v>
          </cell>
        </row>
        <row r="600">
          <cell r="A600" t="str">
            <v>09.04.050</v>
          </cell>
          <cell r="B600" t="str">
            <v>Forma em tubo de papelão com diâmetro de 40 cm</v>
          </cell>
          <cell r="C600" t="str">
            <v>M</v>
          </cell>
          <cell r="D600">
            <v>143.46</v>
          </cell>
          <cell r="E600">
            <v>8.81</v>
          </cell>
          <cell r="F600">
            <v>152.27000000000001</v>
          </cell>
        </row>
        <row r="601">
          <cell r="A601" t="str">
            <v>09.04.060</v>
          </cell>
          <cell r="B601" t="str">
            <v>Forma em tubo de papelão com diâmetro de 45 cm</v>
          </cell>
          <cell r="C601" t="str">
            <v>M</v>
          </cell>
          <cell r="D601">
            <v>174.25</v>
          </cell>
          <cell r="E601">
            <v>8.81</v>
          </cell>
          <cell r="F601">
            <v>183.06</v>
          </cell>
        </row>
        <row r="602">
          <cell r="A602" t="str">
            <v>09.07</v>
          </cell>
          <cell r="B602" t="str">
            <v>Forma em polipropileno</v>
          </cell>
          <cell r="C602"/>
          <cell r="D602"/>
          <cell r="E602"/>
          <cell r="F602"/>
        </row>
        <row r="603">
          <cell r="A603" t="str">
            <v>09.07.060</v>
          </cell>
          <cell r="B603" t="str">
            <v>Forma em polipropileno (cubeta) e acessórios para laje nervurada com dimensões variáveis - locação</v>
          </cell>
          <cell r="C603" t="str">
            <v>M3</v>
          </cell>
          <cell r="D603">
            <v>330.7</v>
          </cell>
          <cell r="E603">
            <v>64.95</v>
          </cell>
          <cell r="F603">
            <v>395.65</v>
          </cell>
        </row>
        <row r="604">
          <cell r="A604" t="str">
            <v>10</v>
          </cell>
          <cell r="B604" t="str">
            <v>ARMADURA E CORDOALHA ESTRUTURAL</v>
          </cell>
          <cell r="C604"/>
          <cell r="D604"/>
          <cell r="E604"/>
          <cell r="F604"/>
        </row>
        <row r="605">
          <cell r="A605" t="str">
            <v>10.01</v>
          </cell>
          <cell r="B605" t="str">
            <v>Armadura em barra</v>
          </cell>
          <cell r="C605"/>
          <cell r="D605"/>
          <cell r="E605"/>
          <cell r="F605"/>
        </row>
        <row r="606">
          <cell r="A606" t="str">
            <v>10.01.020</v>
          </cell>
          <cell r="B606" t="str">
            <v>Armadura em barra de aço CA-25 fyk = 250 MPa</v>
          </cell>
          <cell r="C606" t="str">
            <v>KG</v>
          </cell>
          <cell r="D606">
            <v>10.72</v>
          </cell>
          <cell r="E606">
            <v>2.15</v>
          </cell>
          <cell r="F606">
            <v>12.87</v>
          </cell>
        </row>
        <row r="607">
          <cell r="A607" t="str">
            <v>10.01.040</v>
          </cell>
          <cell r="B607" t="str">
            <v>Armadura em barra de aço CA-50 (A ou B) fyk = 500 MPa</v>
          </cell>
          <cell r="C607" t="str">
            <v>KG</v>
          </cell>
          <cell r="D607">
            <v>9.5299999999999994</v>
          </cell>
          <cell r="E607">
            <v>2.15</v>
          </cell>
          <cell r="F607">
            <v>11.68</v>
          </cell>
        </row>
        <row r="608">
          <cell r="A608" t="str">
            <v>10.01.060</v>
          </cell>
          <cell r="B608" t="str">
            <v>Armadura em barra de aço CA-60 (A ou B) fyk = 600 MPa</v>
          </cell>
          <cell r="C608" t="str">
            <v>KG</v>
          </cell>
          <cell r="D608">
            <v>12.12</v>
          </cell>
          <cell r="E608">
            <v>2.15</v>
          </cell>
          <cell r="F608">
            <v>14.27</v>
          </cell>
        </row>
        <row r="609">
          <cell r="A609" t="str">
            <v>10.02</v>
          </cell>
          <cell r="B609" t="str">
            <v>Armadura em tela</v>
          </cell>
          <cell r="C609"/>
          <cell r="D609"/>
          <cell r="E609"/>
          <cell r="F609"/>
        </row>
        <row r="610">
          <cell r="A610" t="str">
            <v>10.02.020</v>
          </cell>
          <cell r="B610" t="str">
            <v>Armadura em tela soldada de aço</v>
          </cell>
          <cell r="C610" t="str">
            <v>KG</v>
          </cell>
          <cell r="D610">
            <v>9.56</v>
          </cell>
          <cell r="E610">
            <v>1.08</v>
          </cell>
          <cell r="F610">
            <v>10.64</v>
          </cell>
        </row>
        <row r="611">
          <cell r="A611" t="str">
            <v>11</v>
          </cell>
          <cell r="B611" t="str">
            <v>CONCRETO, MASSA E LASTRO</v>
          </cell>
          <cell r="C611"/>
          <cell r="D611"/>
          <cell r="E611"/>
          <cell r="F611"/>
        </row>
        <row r="612">
          <cell r="A612" t="str">
            <v>11.01</v>
          </cell>
          <cell r="B612" t="str">
            <v>Concreto usinado com controle fck - fornecimento do material</v>
          </cell>
          <cell r="C612"/>
          <cell r="D612"/>
          <cell r="E612"/>
          <cell r="F612"/>
        </row>
        <row r="613">
          <cell r="A613" t="str">
            <v>11.01.100</v>
          </cell>
          <cell r="B613" t="str">
            <v>Concreto usinado, fck = 20 MPa</v>
          </cell>
          <cell r="C613" t="str">
            <v>M3</v>
          </cell>
          <cell r="D613">
            <v>329.66</v>
          </cell>
          <cell r="E613"/>
          <cell r="F613">
            <v>329.66</v>
          </cell>
        </row>
        <row r="614">
          <cell r="A614" t="str">
            <v>11.01.130</v>
          </cell>
          <cell r="B614" t="str">
            <v>Concreto usinado, fck = 25 MPa</v>
          </cell>
          <cell r="C614" t="str">
            <v>M3</v>
          </cell>
          <cell r="D614">
            <v>342.59</v>
          </cell>
          <cell r="E614"/>
          <cell r="F614">
            <v>342.59</v>
          </cell>
        </row>
        <row r="615">
          <cell r="A615" t="str">
            <v>11.01.160</v>
          </cell>
          <cell r="B615" t="str">
            <v>Concreto usinado, fck = 30 MPa</v>
          </cell>
          <cell r="C615" t="str">
            <v>M3</v>
          </cell>
          <cell r="D615">
            <v>356.03</v>
          </cell>
          <cell r="E615"/>
          <cell r="F615">
            <v>356.03</v>
          </cell>
        </row>
        <row r="616">
          <cell r="A616" t="str">
            <v>11.01.170</v>
          </cell>
          <cell r="B616" t="str">
            <v>Concreto usinado, fck = 35 MPa</v>
          </cell>
          <cell r="C616" t="str">
            <v>M3</v>
          </cell>
          <cell r="D616">
            <v>370</v>
          </cell>
          <cell r="E616"/>
          <cell r="F616">
            <v>370</v>
          </cell>
        </row>
        <row r="617">
          <cell r="A617" t="str">
            <v>11.01.190</v>
          </cell>
          <cell r="B617" t="str">
            <v>Concreto usinado, fck = 40 MPa</v>
          </cell>
          <cell r="C617" t="str">
            <v>M3</v>
          </cell>
          <cell r="D617">
            <v>384.52</v>
          </cell>
          <cell r="E617"/>
          <cell r="F617">
            <v>384.52</v>
          </cell>
        </row>
        <row r="618">
          <cell r="A618" t="str">
            <v>11.01.260</v>
          </cell>
          <cell r="B618" t="str">
            <v>Concreto usinado, fck = 20 MPa - para bombeamento</v>
          </cell>
          <cell r="C618" t="str">
            <v>M3</v>
          </cell>
          <cell r="D618">
            <v>374.93</v>
          </cell>
          <cell r="E618"/>
          <cell r="F618">
            <v>374.93</v>
          </cell>
        </row>
        <row r="619">
          <cell r="A619" t="str">
            <v>11.01.290</v>
          </cell>
          <cell r="B619" t="str">
            <v>Concreto usinado, fck = 25 MPa - para bombeamento</v>
          </cell>
          <cell r="C619" t="str">
            <v>M3</v>
          </cell>
          <cell r="D619">
            <v>387</v>
          </cell>
          <cell r="E619"/>
          <cell r="F619">
            <v>387</v>
          </cell>
        </row>
        <row r="620">
          <cell r="A620" t="str">
            <v>11.01.320</v>
          </cell>
          <cell r="B620" t="str">
            <v>Concreto usinado, fck = 30 MPa - para bombeamento</v>
          </cell>
          <cell r="C620" t="str">
            <v>M3</v>
          </cell>
          <cell r="D620">
            <v>400.53</v>
          </cell>
          <cell r="E620"/>
          <cell r="F620">
            <v>400.53</v>
          </cell>
        </row>
        <row r="621">
          <cell r="A621" t="str">
            <v>11.01.321</v>
          </cell>
          <cell r="B621" t="str">
            <v>Concreto usinado, fck = 35 MPa - para bombeamento</v>
          </cell>
          <cell r="C621" t="str">
            <v>M3</v>
          </cell>
          <cell r="D621">
            <v>414.59</v>
          </cell>
          <cell r="E621"/>
          <cell r="F621">
            <v>414.59</v>
          </cell>
        </row>
        <row r="622">
          <cell r="A622" t="str">
            <v>11.01.350</v>
          </cell>
          <cell r="B622" t="str">
            <v>Concreto usinado, fck = 40 MPa - para bombeamento</v>
          </cell>
          <cell r="C622" t="str">
            <v>M3</v>
          </cell>
          <cell r="D622">
            <v>430.29</v>
          </cell>
          <cell r="E622"/>
          <cell r="F622">
            <v>430.29</v>
          </cell>
        </row>
        <row r="623">
          <cell r="A623" t="str">
            <v>11.01.510</v>
          </cell>
          <cell r="B623" t="str">
            <v>Concreto usinado, fck = 20 MPa - para bombeamento em estaca hélice contínua</v>
          </cell>
          <cell r="C623" t="str">
            <v>M3</v>
          </cell>
          <cell r="D623">
            <v>424.86</v>
          </cell>
          <cell r="E623"/>
          <cell r="F623">
            <v>424.86</v>
          </cell>
        </row>
        <row r="624">
          <cell r="A624" t="str">
            <v>11.01.630</v>
          </cell>
          <cell r="B624" t="str">
            <v>Concreto usinado, fck = 25 MPa - para perfil extrudado</v>
          </cell>
          <cell r="C624" t="str">
            <v>M3</v>
          </cell>
          <cell r="D624">
            <v>385.68</v>
          </cell>
          <cell r="E624"/>
          <cell r="F624">
            <v>385.68</v>
          </cell>
        </row>
        <row r="625">
          <cell r="A625" t="str">
            <v>11.02</v>
          </cell>
          <cell r="B625" t="str">
            <v>Concreto usinado nao estrutural - fornecimento do material</v>
          </cell>
          <cell r="C625"/>
          <cell r="D625"/>
          <cell r="E625"/>
          <cell r="F625"/>
        </row>
        <row r="626">
          <cell r="A626" t="str">
            <v>11.02.020</v>
          </cell>
          <cell r="B626" t="str">
            <v>Concreto usinado não estrutural mínimo 150 kg cimento / m³</v>
          </cell>
          <cell r="C626" t="str">
            <v>M3</v>
          </cell>
          <cell r="D626">
            <v>371.94</v>
          </cell>
          <cell r="E626"/>
          <cell r="F626">
            <v>371.94</v>
          </cell>
        </row>
        <row r="627">
          <cell r="A627" t="str">
            <v>11.02.040</v>
          </cell>
          <cell r="B627" t="str">
            <v>Concreto usinado não estrutural mínimo 200 kg cimento / m³</v>
          </cell>
          <cell r="C627" t="str">
            <v>M3</v>
          </cell>
          <cell r="D627">
            <v>391.15</v>
          </cell>
          <cell r="E627"/>
          <cell r="F627">
            <v>391.15</v>
          </cell>
        </row>
        <row r="628">
          <cell r="A628" t="str">
            <v>11.02.060</v>
          </cell>
          <cell r="B628" t="str">
            <v>Concreto usinado não estrutural mínimo 300 kg cimento / m³</v>
          </cell>
          <cell r="C628" t="str">
            <v>M3</v>
          </cell>
          <cell r="D628">
            <v>342.9</v>
          </cell>
          <cell r="E628"/>
          <cell r="F628">
            <v>342.9</v>
          </cell>
        </row>
        <row r="629">
          <cell r="A629" t="str">
            <v>11.03</v>
          </cell>
          <cell r="B629" t="str">
            <v>Concreto executado no local com controle fck - fornecimento do material</v>
          </cell>
          <cell r="C629"/>
          <cell r="D629"/>
          <cell r="E629"/>
          <cell r="F629"/>
        </row>
        <row r="630">
          <cell r="A630" t="str">
            <v>11.03.090</v>
          </cell>
          <cell r="B630" t="str">
            <v>Concreto preparado no local, fck = 20 MPa</v>
          </cell>
          <cell r="C630" t="str">
            <v>M3</v>
          </cell>
          <cell r="D630">
            <v>296.61</v>
          </cell>
          <cell r="E630">
            <v>100.5</v>
          </cell>
          <cell r="F630">
            <v>397.11</v>
          </cell>
        </row>
        <row r="631">
          <cell r="A631" t="str">
            <v>11.03.140</v>
          </cell>
          <cell r="B631" t="str">
            <v>Concreto preparado no local, fck = 30 MPa</v>
          </cell>
          <cell r="C631" t="str">
            <v>M3</v>
          </cell>
          <cell r="D631">
            <v>343.4</v>
          </cell>
          <cell r="E631">
            <v>100.5</v>
          </cell>
          <cell r="F631">
            <v>443.9</v>
          </cell>
        </row>
        <row r="632">
          <cell r="A632" t="str">
            <v>11.04</v>
          </cell>
          <cell r="B632" t="str">
            <v>Concreto nao estrutural executado no local - fornecimento do material</v>
          </cell>
          <cell r="C632"/>
          <cell r="D632"/>
          <cell r="E632"/>
          <cell r="F632"/>
        </row>
        <row r="633">
          <cell r="A633" t="str">
            <v>11.04.020</v>
          </cell>
          <cell r="B633" t="str">
            <v>Concreto não estrutural executado no local, mínimo 150 kg cimento / m³</v>
          </cell>
          <cell r="C633" t="str">
            <v>M3</v>
          </cell>
          <cell r="D633">
            <v>227.31</v>
          </cell>
          <cell r="E633">
            <v>41.88</v>
          </cell>
          <cell r="F633">
            <v>269.19</v>
          </cell>
        </row>
        <row r="634">
          <cell r="A634" t="str">
            <v>11.04.040</v>
          </cell>
          <cell r="B634" t="str">
            <v>Concreto não estrutural executado no local, mínimo 200 kg cimento / m³</v>
          </cell>
          <cell r="C634" t="str">
            <v>M3</v>
          </cell>
          <cell r="D634">
            <v>254.81</v>
          </cell>
          <cell r="E634">
            <v>41.88</v>
          </cell>
          <cell r="F634">
            <v>296.69</v>
          </cell>
        </row>
        <row r="635">
          <cell r="A635" t="str">
            <v>11.04.060</v>
          </cell>
          <cell r="B635" t="str">
            <v>Concreto não estrutural executado no local, mínimo 300 kg cimento / m³</v>
          </cell>
          <cell r="C635" t="str">
            <v>M3</v>
          </cell>
          <cell r="D635">
            <v>312.27</v>
          </cell>
          <cell r="E635">
            <v>41.88</v>
          </cell>
          <cell r="F635">
            <v>354.15</v>
          </cell>
        </row>
        <row r="636">
          <cell r="A636" t="str">
            <v>11.05</v>
          </cell>
          <cell r="B636" t="str">
            <v>Concreto e argamassa especial</v>
          </cell>
          <cell r="C636"/>
          <cell r="D636"/>
          <cell r="E636"/>
          <cell r="F636"/>
        </row>
        <row r="637">
          <cell r="A637" t="str">
            <v>11.05.010</v>
          </cell>
          <cell r="B637" t="str">
            <v>Argamassa em solo e cimento a 5% em peso</v>
          </cell>
          <cell r="C637" t="str">
            <v>M3</v>
          </cell>
          <cell r="D637">
            <v>67.17</v>
          </cell>
          <cell r="E637">
            <v>41.88</v>
          </cell>
          <cell r="F637">
            <v>109.05</v>
          </cell>
        </row>
        <row r="638">
          <cell r="A638" t="str">
            <v>11.05.030</v>
          </cell>
          <cell r="B638" t="str">
            <v>Argamassa graute expansiva autonivelante de alta resistência</v>
          </cell>
          <cell r="C638" t="str">
            <v>M3</v>
          </cell>
          <cell r="D638">
            <v>2949.42</v>
          </cell>
          <cell r="E638">
            <v>46.97</v>
          </cell>
          <cell r="F638">
            <v>2996.39</v>
          </cell>
        </row>
        <row r="639">
          <cell r="A639" t="str">
            <v>11.05.040</v>
          </cell>
          <cell r="B639" t="str">
            <v>Argamassa graute</v>
          </cell>
          <cell r="C639" t="str">
            <v>M3</v>
          </cell>
          <cell r="D639">
            <v>276.39999999999998</v>
          </cell>
          <cell r="E639">
            <v>46.97</v>
          </cell>
          <cell r="F639">
            <v>323.37</v>
          </cell>
        </row>
        <row r="640">
          <cell r="A640" t="str">
            <v>11.05.060</v>
          </cell>
          <cell r="B640" t="str">
            <v>Concreto ciclópico - fornecimento e aplicação (com 30% de pedra rachão), concreto fck 15 Mpa</v>
          </cell>
          <cell r="C640" t="str">
            <v>M3</v>
          </cell>
          <cell r="D640">
            <v>263.87</v>
          </cell>
          <cell r="E640">
            <v>308.72000000000003</v>
          </cell>
          <cell r="F640">
            <v>572.59</v>
          </cell>
        </row>
        <row r="641">
          <cell r="A641" t="str">
            <v>11.05.120</v>
          </cell>
          <cell r="B641" t="str">
            <v>Execução de concreto projetado - consumo de cimento 350 kg/m³</v>
          </cell>
          <cell r="C641" t="str">
            <v>M3</v>
          </cell>
          <cell r="D641">
            <v>1701.38</v>
          </cell>
          <cell r="E641">
            <v>564.88</v>
          </cell>
          <cell r="F641">
            <v>2266.2600000000002</v>
          </cell>
        </row>
        <row r="642">
          <cell r="A642" t="str">
            <v>11.16</v>
          </cell>
          <cell r="B642" t="str">
            <v>Lancamento e aplicacao</v>
          </cell>
          <cell r="C642"/>
          <cell r="D642"/>
          <cell r="E642"/>
          <cell r="F642"/>
        </row>
        <row r="643">
          <cell r="A643" t="str">
            <v>11.16.020</v>
          </cell>
          <cell r="B643" t="str">
            <v>Lançamento, espalhamento e adensamento de concreto ou massa em lastro e/ou enchimento</v>
          </cell>
          <cell r="C643" t="str">
            <v>M3</v>
          </cell>
          <cell r="D643"/>
          <cell r="E643">
            <v>70.61</v>
          </cell>
          <cell r="F643">
            <v>70.61</v>
          </cell>
        </row>
        <row r="644">
          <cell r="A644" t="str">
            <v>11.16.040</v>
          </cell>
          <cell r="B644" t="str">
            <v>Lançamento e adensamento de concreto ou massa em fundação</v>
          </cell>
          <cell r="C644" t="str">
            <v>M3</v>
          </cell>
          <cell r="D644"/>
          <cell r="E644">
            <v>141.22</v>
          </cell>
          <cell r="F644">
            <v>141.22</v>
          </cell>
        </row>
        <row r="645">
          <cell r="A645" t="str">
            <v>11.16.060</v>
          </cell>
          <cell r="B645" t="str">
            <v>Lançamento e adensamento de concreto ou massa em estrutura</v>
          </cell>
          <cell r="C645" t="str">
            <v>M3</v>
          </cell>
          <cell r="D645"/>
          <cell r="E645">
            <v>97.54</v>
          </cell>
          <cell r="F645">
            <v>97.54</v>
          </cell>
        </row>
        <row r="646">
          <cell r="A646" t="str">
            <v>11.16.080</v>
          </cell>
          <cell r="B646" t="str">
            <v>Lançamento e adensamento de concreto ou massa por bombeamento</v>
          </cell>
          <cell r="C646" t="str">
            <v>M3</v>
          </cell>
          <cell r="D646">
            <v>41</v>
          </cell>
          <cell r="E646">
            <v>107.72</v>
          </cell>
          <cell r="F646">
            <v>148.72</v>
          </cell>
        </row>
        <row r="647">
          <cell r="A647" t="str">
            <v>11.16.220</v>
          </cell>
          <cell r="B647" t="str">
            <v>Nivelamento de piso em concreto com acabadora de superfície</v>
          </cell>
          <cell r="C647" t="str">
            <v>M2</v>
          </cell>
          <cell r="D647">
            <v>13.9</v>
          </cell>
          <cell r="E647"/>
          <cell r="F647">
            <v>13.9</v>
          </cell>
        </row>
        <row r="648">
          <cell r="A648" t="str">
            <v>11.18</v>
          </cell>
          <cell r="B648" t="str">
            <v>Lastro e enchimento</v>
          </cell>
          <cell r="C648"/>
          <cell r="D648"/>
          <cell r="E648"/>
          <cell r="F648"/>
        </row>
        <row r="649">
          <cell r="A649" t="str">
            <v>11.18.020</v>
          </cell>
          <cell r="B649" t="str">
            <v>Lastro de areia</v>
          </cell>
          <cell r="C649" t="str">
            <v>M3</v>
          </cell>
          <cell r="D649">
            <v>120.49</v>
          </cell>
          <cell r="E649">
            <v>58.63</v>
          </cell>
          <cell r="F649">
            <v>179.12</v>
          </cell>
        </row>
        <row r="650">
          <cell r="A650" t="str">
            <v>11.18.040</v>
          </cell>
          <cell r="B650" t="str">
            <v>Lastro de pedra britada</v>
          </cell>
          <cell r="C650" t="str">
            <v>M3</v>
          </cell>
          <cell r="D650">
            <v>99.13</v>
          </cell>
          <cell r="E650">
            <v>25.13</v>
          </cell>
          <cell r="F650">
            <v>124.26</v>
          </cell>
        </row>
        <row r="651">
          <cell r="A651" t="str">
            <v>11.18.060</v>
          </cell>
          <cell r="B651" t="str">
            <v>Lona plástica</v>
          </cell>
          <cell r="C651" t="str">
            <v>M2</v>
          </cell>
          <cell r="D651">
            <v>2.4300000000000002</v>
          </cell>
          <cell r="E651">
            <v>0.5</v>
          </cell>
          <cell r="F651">
            <v>2.93</v>
          </cell>
        </row>
        <row r="652">
          <cell r="A652" t="str">
            <v>11.18.070</v>
          </cell>
          <cell r="B652" t="str">
            <v>Enchimento de laje com concreto celular com densidade de 1.200 kg/m³</v>
          </cell>
          <cell r="C652" t="str">
            <v>M3</v>
          </cell>
          <cell r="D652">
            <v>549.08000000000004</v>
          </cell>
          <cell r="E652">
            <v>43.68</v>
          </cell>
          <cell r="F652">
            <v>592.76</v>
          </cell>
        </row>
        <row r="653">
          <cell r="A653" t="str">
            <v>11.18.080</v>
          </cell>
          <cell r="B653" t="str">
            <v>Enchimento de laje com tijolos cerâmicos furados</v>
          </cell>
          <cell r="C653" t="str">
            <v>M3</v>
          </cell>
          <cell r="D653">
            <v>259.88</v>
          </cell>
          <cell r="E653">
            <v>33.5</v>
          </cell>
          <cell r="F653">
            <v>293.38</v>
          </cell>
        </row>
        <row r="654">
          <cell r="A654" t="str">
            <v>11.18.110</v>
          </cell>
          <cell r="B654" t="str">
            <v>Enchimento de nichos em geral, com material proveniente de entulho</v>
          </cell>
          <cell r="C654" t="str">
            <v>M3</v>
          </cell>
          <cell r="D654"/>
          <cell r="E654">
            <v>33.5</v>
          </cell>
          <cell r="F654">
            <v>33.5</v>
          </cell>
        </row>
        <row r="655">
          <cell r="A655" t="str">
            <v>11.18.140</v>
          </cell>
          <cell r="B655" t="str">
            <v>Lastro e/ou fundação em rachão mecanizado</v>
          </cell>
          <cell r="C655" t="str">
            <v>M3</v>
          </cell>
          <cell r="D655">
            <v>123.07</v>
          </cell>
          <cell r="E655">
            <v>16.75</v>
          </cell>
          <cell r="F655">
            <v>139.82</v>
          </cell>
        </row>
        <row r="656">
          <cell r="A656" t="str">
            <v>11.18.150</v>
          </cell>
          <cell r="B656" t="str">
            <v>Lastro e/ou fundação em rachão manual</v>
          </cell>
          <cell r="C656" t="str">
            <v>M3</v>
          </cell>
          <cell r="D656">
            <v>103.04</v>
          </cell>
          <cell r="E656">
            <v>50.25</v>
          </cell>
          <cell r="F656">
            <v>153.29</v>
          </cell>
        </row>
        <row r="657">
          <cell r="A657" t="str">
            <v>11.18.160</v>
          </cell>
          <cell r="B657" t="str">
            <v>Enchimento de nichos em geral, com areia</v>
          </cell>
          <cell r="C657" t="str">
            <v>M3</v>
          </cell>
          <cell r="D657">
            <v>120.49</v>
          </cell>
          <cell r="E657">
            <v>78.989999999999995</v>
          </cell>
          <cell r="F657">
            <v>199.48</v>
          </cell>
        </row>
        <row r="658">
          <cell r="A658" t="str">
            <v>11.18.180</v>
          </cell>
          <cell r="B658" t="str">
            <v>Colchão de areia</v>
          </cell>
          <cell r="C658" t="str">
            <v>M3</v>
          </cell>
          <cell r="D658">
            <v>132.24</v>
          </cell>
          <cell r="E658">
            <v>0.17</v>
          </cell>
          <cell r="F658">
            <v>132.41</v>
          </cell>
        </row>
        <row r="659">
          <cell r="A659" t="str">
            <v>11.18.190</v>
          </cell>
          <cell r="B659" t="str">
            <v>Enchimento de nichos com poliestireno expandido do tipo P-1</v>
          </cell>
          <cell r="C659" t="str">
            <v>M3</v>
          </cell>
          <cell r="D659">
            <v>270.91000000000003</v>
          </cell>
          <cell r="E659">
            <v>13.4</v>
          </cell>
          <cell r="F659">
            <v>284.31</v>
          </cell>
        </row>
        <row r="660">
          <cell r="A660" t="str">
            <v>11.18.220</v>
          </cell>
          <cell r="B660" t="str">
            <v>Enchimento de nichos com poliestireno expandido do tipo EPS-5F</v>
          </cell>
          <cell r="C660" t="str">
            <v>M3</v>
          </cell>
          <cell r="D660">
            <v>929.75</v>
          </cell>
          <cell r="E660">
            <v>13.4</v>
          </cell>
          <cell r="F660">
            <v>943.15</v>
          </cell>
        </row>
        <row r="661">
          <cell r="A661" t="str">
            <v>11.20</v>
          </cell>
          <cell r="B661" t="str">
            <v>Reparos, conservacoes e complementos - GRUPO 11</v>
          </cell>
          <cell r="C661"/>
          <cell r="D661"/>
          <cell r="E661"/>
          <cell r="F661"/>
        </row>
        <row r="662">
          <cell r="A662" t="str">
            <v>11.20.030</v>
          </cell>
          <cell r="B662" t="str">
            <v>Cura química de concreto à base de película emulsionada</v>
          </cell>
          <cell r="C662" t="str">
            <v>M2</v>
          </cell>
          <cell r="D662">
            <v>1.31</v>
          </cell>
          <cell r="E662">
            <v>4.1900000000000004</v>
          </cell>
          <cell r="F662">
            <v>5.5</v>
          </cell>
        </row>
        <row r="663">
          <cell r="A663" t="str">
            <v>11.20.050</v>
          </cell>
          <cell r="B663" t="str">
            <v>Corte de junta de dilatação, com serra de disco diamantado para pisos</v>
          </cell>
          <cell r="C663" t="str">
            <v>M</v>
          </cell>
          <cell r="D663">
            <v>16.05</v>
          </cell>
          <cell r="E663"/>
          <cell r="F663">
            <v>16.05</v>
          </cell>
        </row>
        <row r="664">
          <cell r="A664" t="str">
            <v>11.20.090</v>
          </cell>
          <cell r="B664" t="str">
            <v>Selante endurecedor de concreto antipó</v>
          </cell>
          <cell r="C664" t="str">
            <v>M2</v>
          </cell>
          <cell r="D664">
            <v>3.57</v>
          </cell>
          <cell r="E664">
            <v>4.1900000000000004</v>
          </cell>
          <cell r="F664">
            <v>7.76</v>
          </cell>
        </row>
        <row r="665">
          <cell r="A665" t="str">
            <v>11.20.120</v>
          </cell>
          <cell r="B665" t="str">
            <v>Reparo superficial com argamassa polimérica (tixotrópica), bicomponente</v>
          </cell>
          <cell r="C665" t="str">
            <v>M3</v>
          </cell>
          <cell r="D665">
            <v>5935.32</v>
          </cell>
          <cell r="E665">
            <v>1453.5</v>
          </cell>
          <cell r="F665">
            <v>7388.82</v>
          </cell>
        </row>
        <row r="666">
          <cell r="A666" t="str">
            <v>11.20.130</v>
          </cell>
          <cell r="B666" t="str">
            <v>Tratamento de fissuras estáveis (não ativas) em elementos de concreto</v>
          </cell>
          <cell r="C666" t="str">
            <v>M</v>
          </cell>
          <cell r="D666">
            <v>100.09</v>
          </cell>
          <cell r="E666">
            <v>111.33</v>
          </cell>
          <cell r="F666">
            <v>211.42</v>
          </cell>
        </row>
        <row r="667">
          <cell r="A667" t="str">
            <v>12</v>
          </cell>
          <cell r="B667" t="str">
            <v>FUNDACAO PROFUNDA</v>
          </cell>
          <cell r="C667"/>
          <cell r="D667"/>
          <cell r="E667"/>
          <cell r="F667"/>
        </row>
        <row r="668">
          <cell r="A668" t="str">
            <v>12.01</v>
          </cell>
          <cell r="B668" t="str">
            <v>Broca</v>
          </cell>
          <cell r="C668"/>
          <cell r="D668"/>
          <cell r="E668"/>
          <cell r="F668"/>
        </row>
        <row r="669">
          <cell r="A669" t="str">
            <v>12.01.021</v>
          </cell>
          <cell r="B669" t="str">
            <v>Broca em concreto armado diâmetro de 20 cm - completa</v>
          </cell>
          <cell r="C669" t="str">
            <v>M</v>
          </cell>
          <cell r="D669">
            <v>15.21</v>
          </cell>
          <cell r="E669">
            <v>39.1</v>
          </cell>
          <cell r="F669">
            <v>54.31</v>
          </cell>
        </row>
        <row r="670">
          <cell r="A670" t="str">
            <v>12.01.041</v>
          </cell>
          <cell r="B670" t="str">
            <v>Broca em concreto armado diâmetro de 25 cm - completa</v>
          </cell>
          <cell r="C670" t="str">
            <v>M</v>
          </cell>
          <cell r="D670">
            <v>23.7</v>
          </cell>
          <cell r="E670">
            <v>40.65</v>
          </cell>
          <cell r="F670">
            <v>64.349999999999994</v>
          </cell>
        </row>
        <row r="671">
          <cell r="A671" t="str">
            <v>12.01.061</v>
          </cell>
          <cell r="B671" t="str">
            <v>Broca em concreto armado diâmetro de 30 cm - completa</v>
          </cell>
          <cell r="C671" t="str">
            <v>M</v>
          </cell>
          <cell r="D671">
            <v>34.26</v>
          </cell>
          <cell r="E671">
            <v>64.709999999999994</v>
          </cell>
          <cell r="F671">
            <v>98.97</v>
          </cell>
        </row>
        <row r="672">
          <cell r="A672" t="str">
            <v>12.04</v>
          </cell>
          <cell r="B672" t="str">
            <v>Estaca pre-moldada de concreto</v>
          </cell>
          <cell r="C672"/>
          <cell r="D672"/>
          <cell r="E672"/>
          <cell r="F672"/>
        </row>
        <row r="673">
          <cell r="A673" t="str">
            <v>12.04.010</v>
          </cell>
          <cell r="B673" t="str">
            <v>Taxa de mobilização e desmobilização de equipamentos para execução de estaca pré-moldada</v>
          </cell>
          <cell r="C673" t="str">
            <v>TX</v>
          </cell>
          <cell r="D673">
            <v>6650</v>
          </cell>
          <cell r="E673"/>
          <cell r="F673">
            <v>6650</v>
          </cell>
        </row>
        <row r="674">
          <cell r="A674" t="str">
            <v>12.04.020</v>
          </cell>
          <cell r="B674" t="str">
            <v>Estaca pré-moldada de concreto até 20 t</v>
          </cell>
          <cell r="C674" t="str">
            <v>M</v>
          </cell>
          <cell r="D674">
            <v>61.1</v>
          </cell>
          <cell r="E674">
            <v>1.68</v>
          </cell>
          <cell r="F674">
            <v>62.78</v>
          </cell>
        </row>
        <row r="675">
          <cell r="A675" t="str">
            <v>12.04.030</v>
          </cell>
          <cell r="B675" t="str">
            <v>Estaca pré-moldada de concreto até 30 t</v>
          </cell>
          <cell r="C675" t="str">
            <v>M</v>
          </cell>
          <cell r="D675">
            <v>71.489999999999995</v>
          </cell>
          <cell r="E675">
            <v>1.68</v>
          </cell>
          <cell r="F675">
            <v>73.17</v>
          </cell>
        </row>
        <row r="676">
          <cell r="A676" t="str">
            <v>12.04.040</v>
          </cell>
          <cell r="B676" t="str">
            <v>Estaca pré-moldada de concreto até 40 t</v>
          </cell>
          <cell r="C676" t="str">
            <v>M</v>
          </cell>
          <cell r="D676">
            <v>90.24</v>
          </cell>
          <cell r="E676">
            <v>1.68</v>
          </cell>
          <cell r="F676">
            <v>91.92</v>
          </cell>
        </row>
        <row r="677">
          <cell r="A677" t="str">
            <v>12.04.050</v>
          </cell>
          <cell r="B677" t="str">
            <v>Estaca pré-moldada de concreto até 50 t</v>
          </cell>
          <cell r="C677" t="str">
            <v>M</v>
          </cell>
          <cell r="D677">
            <v>109.27</v>
          </cell>
          <cell r="E677">
            <v>1.68</v>
          </cell>
          <cell r="F677">
            <v>110.95</v>
          </cell>
        </row>
        <row r="678">
          <cell r="A678" t="str">
            <v>12.04.060</v>
          </cell>
          <cell r="B678" t="str">
            <v>Estaca pré-moldada de concreto até 60 t</v>
          </cell>
          <cell r="C678" t="str">
            <v>M</v>
          </cell>
          <cell r="D678">
            <v>138.80000000000001</v>
          </cell>
          <cell r="E678">
            <v>1.68</v>
          </cell>
          <cell r="F678">
            <v>140.47999999999999</v>
          </cell>
        </row>
        <row r="679">
          <cell r="A679" t="str">
            <v>12.04.070</v>
          </cell>
          <cell r="B679" t="str">
            <v>Estaca pré-moldada de concreto até 70 t</v>
          </cell>
          <cell r="C679" t="str">
            <v>M</v>
          </cell>
          <cell r="D679">
            <v>157.85</v>
          </cell>
          <cell r="E679">
            <v>1.68</v>
          </cell>
          <cell r="F679">
            <v>159.53</v>
          </cell>
        </row>
        <row r="680">
          <cell r="A680" t="str">
            <v>12.05</v>
          </cell>
          <cell r="B680" t="str">
            <v>Estaca escavada mecanicamente</v>
          </cell>
          <cell r="C680"/>
          <cell r="D680"/>
          <cell r="E680"/>
          <cell r="F680"/>
        </row>
        <row r="681">
          <cell r="A681" t="str">
            <v>12.05.010</v>
          </cell>
          <cell r="B681" t="str">
            <v>Taxa de mobilização e desmobilização de equipamentos para execução de estaca escavada</v>
          </cell>
          <cell r="C681" t="str">
            <v>TX</v>
          </cell>
          <cell r="D681">
            <v>1588.17</v>
          </cell>
          <cell r="E681"/>
          <cell r="F681">
            <v>1588.17</v>
          </cell>
        </row>
        <row r="682">
          <cell r="A682" t="str">
            <v>12.05.020</v>
          </cell>
          <cell r="B682" t="str">
            <v>Estaca escavada mecanicamente, diâmetro de 25 cm até 20 t</v>
          </cell>
          <cell r="C682" t="str">
            <v>M</v>
          </cell>
          <cell r="D682">
            <v>30.1</v>
          </cell>
          <cell r="E682">
            <v>12.38</v>
          </cell>
          <cell r="F682">
            <v>42.48</v>
          </cell>
        </row>
        <row r="683">
          <cell r="A683" t="str">
            <v>12.05.030</v>
          </cell>
          <cell r="B683" t="str">
            <v>Estaca escavada mecanicamente, diâmetro de 30 cm até 30 t</v>
          </cell>
          <cell r="C683" t="str">
            <v>M</v>
          </cell>
          <cell r="D683">
            <v>41.83</v>
          </cell>
          <cell r="E683">
            <v>17.89</v>
          </cell>
          <cell r="F683">
            <v>59.72</v>
          </cell>
        </row>
        <row r="684">
          <cell r="A684" t="str">
            <v>12.05.040</v>
          </cell>
          <cell r="B684" t="str">
            <v>Estaca escavada mecanicamente, diâmetro de 35 cm até 40 t</v>
          </cell>
          <cell r="C684" t="str">
            <v>M</v>
          </cell>
          <cell r="D684">
            <v>54.34</v>
          </cell>
          <cell r="E684">
            <v>24.5</v>
          </cell>
          <cell r="F684">
            <v>78.84</v>
          </cell>
        </row>
        <row r="685">
          <cell r="A685" t="str">
            <v>12.05.150</v>
          </cell>
          <cell r="B685" t="str">
            <v>Estaca escavada mecanicamente, diâmetro de 40 cm até 50 t</v>
          </cell>
          <cell r="C685" t="str">
            <v>M</v>
          </cell>
          <cell r="D685">
            <v>72.34</v>
          </cell>
          <cell r="E685">
            <v>32.42</v>
          </cell>
          <cell r="F685">
            <v>104.76</v>
          </cell>
        </row>
        <row r="686">
          <cell r="A686" t="str">
            <v>12.06</v>
          </cell>
          <cell r="B686" t="str">
            <v>Estaca tipo STRAUSS</v>
          </cell>
          <cell r="C686"/>
          <cell r="D686"/>
          <cell r="E686"/>
          <cell r="F686"/>
        </row>
        <row r="687">
          <cell r="A687" t="str">
            <v>12.06.010</v>
          </cell>
          <cell r="B687" t="str">
            <v>Taxa de mobilização e desmobilização de equipamentos para execução de estaca tipo Strauss</v>
          </cell>
          <cell r="C687" t="str">
            <v>TX</v>
          </cell>
          <cell r="D687">
            <v>1948.28</v>
          </cell>
          <cell r="E687"/>
          <cell r="F687">
            <v>1948.28</v>
          </cell>
        </row>
        <row r="688">
          <cell r="A688" t="str">
            <v>12.06.020</v>
          </cell>
          <cell r="B688" t="str">
            <v>Estaca tipo Strauss, diâmetro de 25 cm até 20 t</v>
          </cell>
          <cell r="C688" t="str">
            <v>M</v>
          </cell>
          <cell r="D688">
            <v>51.25</v>
          </cell>
          <cell r="E688">
            <v>10.42</v>
          </cell>
          <cell r="F688">
            <v>61.67</v>
          </cell>
        </row>
        <row r="689">
          <cell r="A689" t="str">
            <v>12.06.030</v>
          </cell>
          <cell r="B689" t="str">
            <v>Estaca tipo Strauss, diâmetro de 32 cm até 30 t</v>
          </cell>
          <cell r="C689" t="str">
            <v>M</v>
          </cell>
          <cell r="D689">
            <v>64.23</v>
          </cell>
          <cell r="E689">
            <v>15.05</v>
          </cell>
          <cell r="F689">
            <v>79.28</v>
          </cell>
        </row>
        <row r="690">
          <cell r="A690" t="str">
            <v>12.06.040</v>
          </cell>
          <cell r="B690" t="str">
            <v>Estaca tipo Strauss, diâmetro de 38 cm até 40 t</v>
          </cell>
          <cell r="C690" t="str">
            <v>M</v>
          </cell>
          <cell r="D690">
            <v>83.9</v>
          </cell>
          <cell r="E690">
            <v>20.51</v>
          </cell>
          <cell r="F690">
            <v>104.41</v>
          </cell>
        </row>
        <row r="691">
          <cell r="A691" t="str">
            <v>12.06.080</v>
          </cell>
          <cell r="B691" t="str">
            <v>Estaca tipo Strauss, diâmetro de 45 cm até 60 t</v>
          </cell>
          <cell r="C691" t="str">
            <v>M</v>
          </cell>
          <cell r="D691">
            <v>132.81</v>
          </cell>
          <cell r="E691">
            <v>26.75</v>
          </cell>
          <cell r="F691">
            <v>159.56</v>
          </cell>
        </row>
        <row r="692">
          <cell r="A692" t="str">
            <v>12.07</v>
          </cell>
          <cell r="B692" t="str">
            <v>Estaca tipo RAIZ</v>
          </cell>
          <cell r="C692"/>
          <cell r="D692"/>
          <cell r="E692"/>
          <cell r="F692"/>
        </row>
        <row r="693">
          <cell r="A693" t="str">
            <v>12.07.010</v>
          </cell>
          <cell r="B693" t="str">
            <v>Taxa de mobilização e desmobilização de equipamentos para execução de estaca tipo Raiz em solo</v>
          </cell>
          <cell r="C693" t="str">
            <v>TX</v>
          </cell>
          <cell r="D693">
            <v>16265.66</v>
          </cell>
          <cell r="E693"/>
          <cell r="F693">
            <v>16265.66</v>
          </cell>
        </row>
        <row r="694">
          <cell r="A694" t="str">
            <v>12.07.030</v>
          </cell>
          <cell r="B694" t="str">
            <v>Estaca tipo Raiz, diâmetro de 10 cm para 10 t, em solo</v>
          </cell>
          <cell r="C694" t="str">
            <v>M</v>
          </cell>
          <cell r="D694">
            <v>147.58000000000001</v>
          </cell>
          <cell r="E694">
            <v>7.58</v>
          </cell>
          <cell r="F694">
            <v>155.16</v>
          </cell>
        </row>
        <row r="695">
          <cell r="A695" t="str">
            <v>12.07.050</v>
          </cell>
          <cell r="B695" t="str">
            <v>Estaca tipo Raiz, diâmetro de 12 cm para 15 t, em solo</v>
          </cell>
          <cell r="C695" t="str">
            <v>M</v>
          </cell>
          <cell r="D695">
            <v>168.24</v>
          </cell>
          <cell r="E695">
            <v>9.5</v>
          </cell>
          <cell r="F695">
            <v>177.74</v>
          </cell>
        </row>
        <row r="696">
          <cell r="A696" t="str">
            <v>12.07.060</v>
          </cell>
          <cell r="B696" t="str">
            <v>Estaca tipo Raiz, diâmetro de 15 cm para 25 t, em solo</v>
          </cell>
          <cell r="C696" t="str">
            <v>M</v>
          </cell>
          <cell r="D696">
            <v>215.41</v>
          </cell>
          <cell r="E696">
            <v>14.38</v>
          </cell>
          <cell r="F696">
            <v>229.79</v>
          </cell>
        </row>
        <row r="697">
          <cell r="A697" t="str">
            <v>12.07.070</v>
          </cell>
          <cell r="B697" t="str">
            <v>Estaca tipo Raiz, diâmetro de 16 cm para 35 t, em solo</v>
          </cell>
          <cell r="C697" t="str">
            <v>M</v>
          </cell>
          <cell r="D697">
            <v>246.62</v>
          </cell>
          <cell r="E697">
            <v>20.12</v>
          </cell>
          <cell r="F697">
            <v>266.74</v>
          </cell>
        </row>
        <row r="698">
          <cell r="A698" t="str">
            <v>12.07.090</v>
          </cell>
          <cell r="B698" t="str">
            <v>Estaca tipo Raiz, diâmetro de 20 cm para 50 t, em solo</v>
          </cell>
          <cell r="C698" t="str">
            <v>M</v>
          </cell>
          <cell r="D698">
            <v>315.3</v>
          </cell>
          <cell r="E698">
            <v>30.75</v>
          </cell>
          <cell r="F698">
            <v>346.05</v>
          </cell>
        </row>
        <row r="699">
          <cell r="A699" t="str">
            <v>12.07.100</v>
          </cell>
          <cell r="B699" t="str">
            <v>Estaca tipo Raiz, diâmetro de 25 cm para 80 t, em solo</v>
          </cell>
          <cell r="C699" t="str">
            <v>M</v>
          </cell>
          <cell r="D699">
            <v>373.63</v>
          </cell>
          <cell r="E699">
            <v>36.06</v>
          </cell>
          <cell r="F699">
            <v>409.69</v>
          </cell>
        </row>
        <row r="700">
          <cell r="A700" t="str">
            <v>12.07.110</v>
          </cell>
          <cell r="B700" t="str">
            <v>Estaca tipo Raiz, diâmetro de 31 cm para 100 t, em solo</v>
          </cell>
          <cell r="C700" t="str">
            <v>M</v>
          </cell>
          <cell r="D700">
            <v>447.93</v>
          </cell>
          <cell r="E700">
            <v>42.65</v>
          </cell>
          <cell r="F700">
            <v>490.58</v>
          </cell>
        </row>
        <row r="701">
          <cell r="A701" t="str">
            <v>12.07.130</v>
          </cell>
          <cell r="B701" t="str">
            <v>Estaca tipo Raiz, diâmetro de 40 cm para 130 t, em solo</v>
          </cell>
          <cell r="C701" t="str">
            <v>M</v>
          </cell>
          <cell r="D701">
            <v>518.20000000000005</v>
          </cell>
          <cell r="E701">
            <v>36.06</v>
          </cell>
          <cell r="F701">
            <v>554.26</v>
          </cell>
        </row>
        <row r="702">
          <cell r="A702" t="str">
            <v>12.07.151</v>
          </cell>
          <cell r="B702" t="str">
            <v>Estaca tipo Raiz, diâmetro de 31 cm, sem armação, em solo</v>
          </cell>
          <cell r="C702" t="str">
            <v>M</v>
          </cell>
          <cell r="D702">
            <v>227.02</v>
          </cell>
          <cell r="E702"/>
          <cell r="F702">
            <v>227.02</v>
          </cell>
        </row>
        <row r="703">
          <cell r="A703" t="str">
            <v>12.07.153</v>
          </cell>
          <cell r="B703" t="str">
            <v>Estaca tipo Raiz, diâmetro de 45 cm, sem armação, em solo</v>
          </cell>
          <cell r="C703" t="str">
            <v>M</v>
          </cell>
          <cell r="D703">
            <v>384.91</v>
          </cell>
          <cell r="E703"/>
          <cell r="F703">
            <v>384.91</v>
          </cell>
        </row>
        <row r="704">
          <cell r="A704" t="str">
            <v>12.07.270</v>
          </cell>
          <cell r="B704" t="str">
            <v>Taxa de mobilização e desmobilização de equipamentos para execução de estaca tipo Raiz em rocha</v>
          </cell>
          <cell r="C704" t="str">
            <v>TX</v>
          </cell>
          <cell r="D704">
            <v>16265.66</v>
          </cell>
          <cell r="E704"/>
          <cell r="F704">
            <v>16265.66</v>
          </cell>
        </row>
        <row r="705">
          <cell r="A705" t="str">
            <v>12.07.271</v>
          </cell>
          <cell r="B705" t="str">
            <v>Estaca tipo Raiz, diâmetro de 31 cm, sem armação, em rocha</v>
          </cell>
          <cell r="C705" t="str">
            <v>M</v>
          </cell>
          <cell r="D705">
            <v>785.49</v>
          </cell>
          <cell r="E705"/>
          <cell r="F705">
            <v>785.49</v>
          </cell>
        </row>
        <row r="706">
          <cell r="A706" t="str">
            <v>12.07.272</v>
          </cell>
          <cell r="B706" t="str">
            <v>Estaca tipo Raiz, diâmetro de 41 cm, sem armação, em rocha</v>
          </cell>
          <cell r="C706" t="str">
            <v>M</v>
          </cell>
          <cell r="D706">
            <v>1063.25</v>
          </cell>
          <cell r="E706"/>
          <cell r="F706">
            <v>1063.25</v>
          </cell>
        </row>
        <row r="707">
          <cell r="A707" t="str">
            <v>12.07.273</v>
          </cell>
          <cell r="B707" t="str">
            <v>Estaca tipo Raiz, diâmetro de 45 cm, sem armação, em rocha</v>
          </cell>
          <cell r="C707" t="str">
            <v>M</v>
          </cell>
          <cell r="D707">
            <v>1330.22</v>
          </cell>
          <cell r="E707"/>
          <cell r="F707">
            <v>1330.22</v>
          </cell>
        </row>
        <row r="708">
          <cell r="A708" t="str">
            <v>12.09</v>
          </cell>
          <cell r="B708" t="str">
            <v>Tubulao</v>
          </cell>
          <cell r="C708"/>
          <cell r="D708"/>
          <cell r="E708"/>
          <cell r="F708"/>
        </row>
        <row r="709">
          <cell r="A709" t="str">
            <v>12.09.010</v>
          </cell>
          <cell r="B709" t="str">
            <v>Taxa de mobilização e desmobilização de equipamentos para execução de tubulão escavado mecanicamente</v>
          </cell>
          <cell r="C709" t="str">
            <v>TX</v>
          </cell>
          <cell r="D709">
            <v>1504.3</v>
          </cell>
          <cell r="E709"/>
          <cell r="F709">
            <v>1504.3</v>
          </cell>
        </row>
        <row r="710">
          <cell r="A710" t="str">
            <v>12.09.020</v>
          </cell>
          <cell r="B710" t="str">
            <v>Abertura de fuste mecanizado diâmetro de 50 cm</v>
          </cell>
          <cell r="C710" t="str">
            <v>M</v>
          </cell>
          <cell r="D710">
            <v>25.51</v>
          </cell>
          <cell r="E710"/>
          <cell r="F710">
            <v>25.51</v>
          </cell>
        </row>
        <row r="711">
          <cell r="A711" t="str">
            <v>12.09.040</v>
          </cell>
          <cell r="B711" t="str">
            <v>Abertura de fuste mecanizado diâmetro de 60 cm</v>
          </cell>
          <cell r="C711" t="str">
            <v>M</v>
          </cell>
          <cell r="D711">
            <v>29.79</v>
          </cell>
          <cell r="E711"/>
          <cell r="F711">
            <v>29.79</v>
          </cell>
        </row>
        <row r="712">
          <cell r="A712" t="str">
            <v>12.09.060</v>
          </cell>
          <cell r="B712" t="str">
            <v>Abertura de fuste mecanizado diâmetro de 80 cm</v>
          </cell>
          <cell r="C712" t="str">
            <v>M</v>
          </cell>
          <cell r="D712">
            <v>48.6</v>
          </cell>
          <cell r="E712"/>
          <cell r="F712">
            <v>48.6</v>
          </cell>
        </row>
        <row r="713">
          <cell r="A713" t="str">
            <v>12.09.140</v>
          </cell>
          <cell r="B713" t="str">
            <v>Escavação manual em campo aberto para tubulão, fuste e/ou base</v>
          </cell>
          <cell r="C713" t="str">
            <v>M3</v>
          </cell>
          <cell r="D713"/>
          <cell r="E713">
            <v>419.9</v>
          </cell>
          <cell r="F713">
            <v>419.9</v>
          </cell>
        </row>
        <row r="714">
          <cell r="A714" t="str">
            <v>12.12</v>
          </cell>
          <cell r="B714" t="str">
            <v>Estaca helice continua</v>
          </cell>
          <cell r="C714"/>
          <cell r="D714"/>
          <cell r="E714"/>
          <cell r="F714"/>
        </row>
        <row r="715">
          <cell r="A715" t="str">
            <v>12.12.010</v>
          </cell>
          <cell r="B715" t="str">
            <v>Taxa de mobilização e desmobilização de equipamentos para execução de estaca tipo hélice contínua em solo</v>
          </cell>
          <cell r="C715" t="str">
            <v>TX</v>
          </cell>
          <cell r="D715">
            <v>22963.64</v>
          </cell>
          <cell r="E715"/>
          <cell r="F715">
            <v>22963.64</v>
          </cell>
        </row>
        <row r="716">
          <cell r="A716" t="str">
            <v>12.12.014</v>
          </cell>
          <cell r="B716" t="str">
            <v>Estaca tipo hélice contínua, diâmetro de 25 cm em solo</v>
          </cell>
          <cell r="C716" t="str">
            <v>M</v>
          </cell>
          <cell r="D716">
            <v>31.15</v>
          </cell>
          <cell r="E716">
            <v>4.47</v>
          </cell>
          <cell r="F716">
            <v>35.619999999999997</v>
          </cell>
        </row>
        <row r="717">
          <cell r="A717" t="str">
            <v>12.12.016</v>
          </cell>
          <cell r="B717" t="str">
            <v>Estaca tipo hélice contínua, diâmetro de 30 cm em solo</v>
          </cell>
          <cell r="C717" t="str">
            <v>M</v>
          </cell>
          <cell r="D717">
            <v>35.64</v>
          </cell>
          <cell r="E717">
            <v>4.47</v>
          </cell>
          <cell r="F717">
            <v>40.11</v>
          </cell>
        </row>
        <row r="718">
          <cell r="A718" t="str">
            <v>12.12.020</v>
          </cell>
          <cell r="B718" t="str">
            <v>Estaca tipo hélice contínua, diâmetro de 35 cm em solo</v>
          </cell>
          <cell r="C718" t="str">
            <v>M</v>
          </cell>
          <cell r="D718">
            <v>43.43</v>
          </cell>
          <cell r="E718">
            <v>4.47</v>
          </cell>
          <cell r="F718">
            <v>47.9</v>
          </cell>
        </row>
        <row r="719">
          <cell r="A719" t="str">
            <v>12.12.060</v>
          </cell>
          <cell r="B719" t="str">
            <v>Estaca tipo hélice contínua, diâmetro de 40 cm em solo</v>
          </cell>
          <cell r="C719" t="str">
            <v>M</v>
          </cell>
          <cell r="D719">
            <v>49.77</v>
          </cell>
          <cell r="E719">
            <v>4.47</v>
          </cell>
          <cell r="F719">
            <v>54.24</v>
          </cell>
        </row>
        <row r="720">
          <cell r="A720" t="str">
            <v>12.12.070</v>
          </cell>
          <cell r="B720" t="str">
            <v>Estaca tipo hélice contínua, diâmetro de 50 cm em solo</v>
          </cell>
          <cell r="C720" t="str">
            <v>M</v>
          </cell>
          <cell r="D720">
            <v>60.28</v>
          </cell>
          <cell r="E720">
            <v>4.47</v>
          </cell>
          <cell r="F720">
            <v>64.75</v>
          </cell>
        </row>
        <row r="721">
          <cell r="A721" t="str">
            <v>12.12.074</v>
          </cell>
          <cell r="B721" t="str">
            <v>Estaca tipo hélice contínua, diâmetro de 60 cm em solo</v>
          </cell>
          <cell r="C721" t="str">
            <v>M</v>
          </cell>
          <cell r="D721">
            <v>75.78</v>
          </cell>
          <cell r="E721">
            <v>4.47</v>
          </cell>
          <cell r="F721">
            <v>80.25</v>
          </cell>
        </row>
        <row r="722">
          <cell r="A722" t="str">
            <v>12.12.090</v>
          </cell>
          <cell r="B722" t="str">
            <v>Estaca tipo hélice contínua, diâmetro de 70 cm em solo</v>
          </cell>
          <cell r="C722" t="str">
            <v>M</v>
          </cell>
          <cell r="D722">
            <v>92.44</v>
          </cell>
          <cell r="E722">
            <v>4.47</v>
          </cell>
          <cell r="F722">
            <v>96.91</v>
          </cell>
        </row>
        <row r="723">
          <cell r="A723" t="str">
            <v>12.12.100</v>
          </cell>
          <cell r="B723" t="str">
            <v>Estaca tipo hélice contínua, diâmetro de 80 cm em solo</v>
          </cell>
          <cell r="C723" t="str">
            <v>M</v>
          </cell>
          <cell r="D723">
            <v>114.28</v>
          </cell>
          <cell r="E723">
            <v>4.47</v>
          </cell>
          <cell r="F723">
            <v>118.75</v>
          </cell>
        </row>
        <row r="724">
          <cell r="A724" t="str">
            <v>12.14</v>
          </cell>
          <cell r="B724" t="str">
            <v>Estaca escavada com injecao ou microestaca</v>
          </cell>
          <cell r="C724"/>
          <cell r="D724"/>
          <cell r="E724"/>
          <cell r="F724"/>
        </row>
        <row r="725">
          <cell r="A725" t="str">
            <v>12.14.010</v>
          </cell>
          <cell r="B725" t="str">
            <v>Taxa de mobilização e desmobilização de equipamentos para execução de estacas escavadas com injeção ou microestaca</v>
          </cell>
          <cell r="C725" t="str">
            <v>TX</v>
          </cell>
          <cell r="D725">
            <v>18527.88</v>
          </cell>
          <cell r="E725"/>
          <cell r="F725">
            <v>18527.88</v>
          </cell>
        </row>
        <row r="726">
          <cell r="A726" t="str">
            <v>12.14.040</v>
          </cell>
          <cell r="B726" t="str">
            <v>Estaca escavada com injeção ou microestaca, diâmetro de 16 cm</v>
          </cell>
          <cell r="C726" t="str">
            <v>M</v>
          </cell>
          <cell r="D726">
            <v>202.39</v>
          </cell>
          <cell r="E726">
            <v>20.12</v>
          </cell>
          <cell r="F726">
            <v>222.51</v>
          </cell>
        </row>
        <row r="727">
          <cell r="A727" t="str">
            <v>12.14.050</v>
          </cell>
          <cell r="B727" t="str">
            <v>Estaca escavada com injeção ou microestaca, diâmetro de 20 cm</v>
          </cell>
          <cell r="C727" t="str">
            <v>M</v>
          </cell>
          <cell r="D727">
            <v>252.9</v>
          </cell>
          <cell r="E727">
            <v>30.75</v>
          </cell>
          <cell r="F727">
            <v>283.64999999999998</v>
          </cell>
        </row>
        <row r="728">
          <cell r="A728" t="str">
            <v>12.14.060</v>
          </cell>
          <cell r="B728" t="str">
            <v>Estaca escavada com injeção ou microestaca, diâmetro de 25 cm</v>
          </cell>
          <cell r="C728" t="str">
            <v>M</v>
          </cell>
          <cell r="D728">
            <v>297.13</v>
          </cell>
          <cell r="E728">
            <v>36.06</v>
          </cell>
          <cell r="F728">
            <v>333.19</v>
          </cell>
        </row>
        <row r="729">
          <cell r="A729" t="str">
            <v>13</v>
          </cell>
          <cell r="B729" t="str">
            <v>LAJE E PAINEL DE FECHAMENTO PRE-FABRICADOS</v>
          </cell>
          <cell r="C729"/>
          <cell r="D729"/>
          <cell r="E729"/>
          <cell r="F729"/>
        </row>
        <row r="730">
          <cell r="A730" t="str">
            <v>13.01</v>
          </cell>
          <cell r="B730" t="str">
            <v>Laje pre-fabricada mista em vigotas trelicadas e lajotas</v>
          </cell>
          <cell r="C730"/>
          <cell r="D730"/>
          <cell r="E730"/>
          <cell r="F730"/>
        </row>
        <row r="731">
          <cell r="A731" t="str">
            <v>13.01.130</v>
          </cell>
          <cell r="B731" t="str">
            <v>Laje pré-fabricada mista vigota treliçada/lajota cerâmica - LT 12 (8+4) e capa com concreto de 25 MPa</v>
          </cell>
          <cell r="C731" t="str">
            <v>M2</v>
          </cell>
          <cell r="D731">
            <v>90.05</v>
          </cell>
          <cell r="E731">
            <v>27.03</v>
          </cell>
          <cell r="F731">
            <v>117.08</v>
          </cell>
        </row>
        <row r="732">
          <cell r="A732" t="str">
            <v>13.01.150</v>
          </cell>
          <cell r="B732" t="str">
            <v>Laje pré-fabricada mista vigota treliçada/lajota cerâmica - LT 16 (12+4) e capa com concreto de 25 MPa</v>
          </cell>
          <cell r="C732" t="str">
            <v>M2</v>
          </cell>
          <cell r="D732">
            <v>101.57</v>
          </cell>
          <cell r="E732">
            <v>29.71</v>
          </cell>
          <cell r="F732">
            <v>131.28</v>
          </cell>
        </row>
        <row r="733">
          <cell r="A733" t="str">
            <v>13.01.170</v>
          </cell>
          <cell r="B733" t="str">
            <v>Laje pré-fabricada mista vigota treliçada/lajota cerâmica - LT 20 (16+4) e capa com concreto de 25 MPa</v>
          </cell>
          <cell r="C733" t="str">
            <v>M2</v>
          </cell>
          <cell r="D733">
            <v>122.08</v>
          </cell>
          <cell r="E733">
            <v>32.409999999999997</v>
          </cell>
          <cell r="F733">
            <v>154.49</v>
          </cell>
        </row>
        <row r="734">
          <cell r="A734" t="str">
            <v>13.01.190</v>
          </cell>
          <cell r="B734" t="str">
            <v>Laje pré-fabricada mista vigota treliçada/lajota cerâmica - LT 24 (20+4) e capa com concreto de 25 MPa</v>
          </cell>
          <cell r="C734" t="str">
            <v>M2</v>
          </cell>
          <cell r="D734">
            <v>135.69999999999999</v>
          </cell>
          <cell r="E734">
            <v>35.1</v>
          </cell>
          <cell r="F734">
            <v>170.8</v>
          </cell>
        </row>
        <row r="735">
          <cell r="A735" t="str">
            <v>13.01.210</v>
          </cell>
          <cell r="B735" t="str">
            <v>Laje pré-fabricada mista vigota treliçada/lajota cerâmica - LT 30 (24+6) e capa com concreto de 25 MPa</v>
          </cell>
          <cell r="C735" t="str">
            <v>M2</v>
          </cell>
          <cell r="D735">
            <v>171.02</v>
          </cell>
          <cell r="E735">
            <v>38.54</v>
          </cell>
          <cell r="F735">
            <v>209.56</v>
          </cell>
        </row>
        <row r="736">
          <cell r="A736" t="str">
            <v>13.01.310</v>
          </cell>
          <cell r="B736" t="str">
            <v>Laje pré-fabricada unidirecional em viga treliçada/lajota em EPS LT 12 (8 + 4), com capa de concreto de 25 MPa</v>
          </cell>
          <cell r="C736" t="str">
            <v>M2</v>
          </cell>
          <cell r="D736">
            <v>96.31</v>
          </cell>
          <cell r="E736">
            <v>29.71</v>
          </cell>
          <cell r="F736">
            <v>126.02</v>
          </cell>
        </row>
        <row r="737">
          <cell r="A737" t="str">
            <v>13.01.320</v>
          </cell>
          <cell r="B737" t="str">
            <v>Laje pré-fabricada unidirecional em viga treliçada/lajota em EPS LT 16 (12 + 4), com capa de concreto de 25 MPa</v>
          </cell>
          <cell r="C737" t="str">
            <v>M2</v>
          </cell>
          <cell r="D737">
            <v>114.82</v>
          </cell>
          <cell r="E737">
            <v>29.71</v>
          </cell>
          <cell r="F737">
            <v>144.53</v>
          </cell>
        </row>
        <row r="738">
          <cell r="A738" t="str">
            <v>13.01.330</v>
          </cell>
          <cell r="B738" t="str">
            <v>Laje pré-fabricada unidirecional em viga treliçada/lajota em EPS LT 20 (16 + 4), com capa de concreto de 25 MPa</v>
          </cell>
          <cell r="C738" t="str">
            <v>M2</v>
          </cell>
          <cell r="D738">
            <v>137.79</v>
          </cell>
          <cell r="E738">
            <v>32.409999999999997</v>
          </cell>
          <cell r="F738">
            <v>170.2</v>
          </cell>
        </row>
        <row r="739">
          <cell r="A739" t="str">
            <v>13.01.340</v>
          </cell>
          <cell r="B739" t="str">
            <v>Laje pré-fabricada unidirecional em viga treliçada/lajota em EPS LT 25 (20 + 5), com capa de concreto de 25 MPa</v>
          </cell>
          <cell r="C739" t="str">
            <v>M2</v>
          </cell>
          <cell r="D739">
            <v>147.05000000000001</v>
          </cell>
          <cell r="E739">
            <v>35.1</v>
          </cell>
          <cell r="F739">
            <v>182.15</v>
          </cell>
        </row>
        <row r="740">
          <cell r="A740" t="str">
            <v>13.01.350</v>
          </cell>
          <cell r="B740" t="str">
            <v>Laje pré-fabricada unidirecional em viga treliçada/lajota em EPS LT 30 (25 + 5), com capa de concreto de 25 MPa</v>
          </cell>
          <cell r="C740" t="str">
            <v>M2</v>
          </cell>
          <cell r="D740">
            <v>225.91</v>
          </cell>
          <cell r="E740">
            <v>38.54</v>
          </cell>
          <cell r="F740">
            <v>264.45</v>
          </cell>
        </row>
        <row r="741">
          <cell r="A741" t="str">
            <v>13.02</v>
          </cell>
          <cell r="B741" t="str">
            <v>Laje pre-fabricada mista em vigotas protendidas e lajotas</v>
          </cell>
          <cell r="C741"/>
          <cell r="D741"/>
          <cell r="E741"/>
          <cell r="F741"/>
        </row>
        <row r="742">
          <cell r="A742" t="str">
            <v>13.02.150</v>
          </cell>
          <cell r="B742" t="str">
            <v>Laje pré-fabricada mista vigota protendida/lajota cerâmica - LP 12 (8+4) e capa com concreto de 25 MPa</v>
          </cell>
          <cell r="C742" t="str">
            <v>M2</v>
          </cell>
          <cell r="D742">
            <v>108.09</v>
          </cell>
          <cell r="E742">
            <v>29.71</v>
          </cell>
          <cell r="F742">
            <v>137.80000000000001</v>
          </cell>
        </row>
        <row r="743">
          <cell r="A743" t="str">
            <v>13.02.170</v>
          </cell>
          <cell r="B743" t="str">
            <v>Laje pré-fabricada mista vigota protendida/lajota cerâmica - LP 16 (12+4) e capa com concreto de 25 MPa</v>
          </cell>
          <cell r="C743" t="str">
            <v>M2</v>
          </cell>
          <cell r="D743">
            <v>125.05</v>
          </cell>
          <cell r="E743">
            <v>32.409999999999997</v>
          </cell>
          <cell r="F743">
            <v>157.46</v>
          </cell>
        </row>
        <row r="744">
          <cell r="A744" t="str">
            <v>13.02.190</v>
          </cell>
          <cell r="B744" t="str">
            <v>Laje pré-fabricada mista vigota protendida/lajota cerâmica - LP 20 (16+4) e capa com concreto de 25 MPa</v>
          </cell>
          <cell r="C744" t="str">
            <v>M2</v>
          </cell>
          <cell r="D744">
            <v>134.94</v>
          </cell>
          <cell r="E744">
            <v>35.1</v>
          </cell>
          <cell r="F744">
            <v>170.04</v>
          </cell>
        </row>
        <row r="745">
          <cell r="A745" t="str">
            <v>13.02.210</v>
          </cell>
          <cell r="B745" t="str">
            <v>Laje pré-fabricada mista vigota protendida/lajota cerâmica - LP 25 (20+5) e capa com concreto de 25 MPa</v>
          </cell>
          <cell r="C745" t="str">
            <v>M2</v>
          </cell>
          <cell r="D745">
            <v>145.88999999999999</v>
          </cell>
          <cell r="E745">
            <v>38.54</v>
          </cell>
          <cell r="F745">
            <v>184.43</v>
          </cell>
        </row>
        <row r="746">
          <cell r="A746" t="str">
            <v>13.05</v>
          </cell>
          <cell r="B746" t="str">
            <v>Pre-laje</v>
          </cell>
          <cell r="C746"/>
          <cell r="D746"/>
          <cell r="E746"/>
          <cell r="F746"/>
        </row>
        <row r="747">
          <cell r="A747" t="str">
            <v>13.05.084</v>
          </cell>
          <cell r="B747" t="str">
            <v>Pré-laje em painel pré-fabricado treliçado, com EPS, H= 12 cm</v>
          </cell>
          <cell r="C747" t="str">
            <v>M2</v>
          </cell>
          <cell r="D747">
            <v>124.18</v>
          </cell>
          <cell r="E747">
            <v>9.0500000000000007</v>
          </cell>
          <cell r="F747">
            <v>133.22999999999999</v>
          </cell>
        </row>
        <row r="748">
          <cell r="A748" t="str">
            <v>13.05.090</v>
          </cell>
          <cell r="B748" t="str">
            <v>Pré-laje em painel pré-fabricado treliçado, com EPS, H= 16 cm</v>
          </cell>
          <cell r="C748" t="str">
            <v>M2</v>
          </cell>
          <cell r="D748">
            <v>128.76</v>
          </cell>
          <cell r="E748">
            <v>9.52</v>
          </cell>
          <cell r="F748">
            <v>138.28</v>
          </cell>
        </row>
        <row r="749">
          <cell r="A749" t="str">
            <v>13.05.094</v>
          </cell>
          <cell r="B749" t="str">
            <v>Pré-laje em painel pré-fabricado treliçado, com EPS, H= 20 cm</v>
          </cell>
          <cell r="C749" t="str">
            <v>M2</v>
          </cell>
          <cell r="D749">
            <v>140.97999999999999</v>
          </cell>
          <cell r="E749">
            <v>9.98</v>
          </cell>
          <cell r="F749">
            <v>150.96</v>
          </cell>
        </row>
        <row r="750">
          <cell r="A750" t="str">
            <v>13.05.096</v>
          </cell>
          <cell r="B750" t="str">
            <v>Pré-laje em painel pré-fabricado treliçado, com EPS, H= 25 cm</v>
          </cell>
          <cell r="C750" t="str">
            <v>M2</v>
          </cell>
          <cell r="D750">
            <v>164.03</v>
          </cell>
          <cell r="E750">
            <v>10.17</v>
          </cell>
          <cell r="F750">
            <v>174.2</v>
          </cell>
        </row>
        <row r="751">
          <cell r="A751" t="str">
            <v>13.05.110</v>
          </cell>
          <cell r="B751" t="str">
            <v>Pré-laje em painel pré-fabricado treliçado, H= 12 cm</v>
          </cell>
          <cell r="C751" t="str">
            <v>M2</v>
          </cell>
          <cell r="D751">
            <v>110.73</v>
          </cell>
          <cell r="E751">
            <v>9.0500000000000007</v>
          </cell>
          <cell r="F751">
            <v>119.78</v>
          </cell>
        </row>
        <row r="752">
          <cell r="A752" t="str">
            <v>13.05.150</v>
          </cell>
          <cell r="B752" t="str">
            <v>Pré-laje em painel pré-fabricado treliçado, H= 16 cm</v>
          </cell>
          <cell r="C752" t="str">
            <v>M2</v>
          </cell>
          <cell r="D752">
            <v>117.5</v>
          </cell>
          <cell r="E752">
            <v>9.51</v>
          </cell>
          <cell r="F752">
            <v>127.01</v>
          </cell>
        </row>
        <row r="753">
          <cell r="A753" t="str">
            <v>14</v>
          </cell>
          <cell r="B753" t="str">
            <v>ALVENARIA E ELEMENTO DIVISOR</v>
          </cell>
          <cell r="C753"/>
          <cell r="D753"/>
          <cell r="E753"/>
          <cell r="F753"/>
        </row>
        <row r="754">
          <cell r="A754" t="str">
            <v>14.01</v>
          </cell>
          <cell r="B754" t="str">
            <v>Alvenaria de fundacao (embasamento)</v>
          </cell>
          <cell r="C754"/>
          <cell r="D754"/>
          <cell r="E754"/>
          <cell r="F754"/>
        </row>
        <row r="755">
          <cell r="A755" t="str">
            <v>14.01.020</v>
          </cell>
          <cell r="B755" t="str">
            <v>Alvenaria de embasamento em tijolo maciço comum</v>
          </cell>
          <cell r="C755" t="str">
            <v>M3</v>
          </cell>
          <cell r="D755">
            <v>438.69</v>
          </cell>
          <cell r="E755">
            <v>307.51</v>
          </cell>
          <cell r="F755">
            <v>746.2</v>
          </cell>
        </row>
        <row r="756">
          <cell r="A756" t="str">
            <v>14.01.050</v>
          </cell>
          <cell r="B756" t="str">
            <v>Alvenaria de embasamento em bloco de concreto de 14 x 19 x 39 cm - classe A</v>
          </cell>
          <cell r="C756" t="str">
            <v>M2</v>
          </cell>
          <cell r="D756">
            <v>44.17</v>
          </cell>
          <cell r="E756">
            <v>29.51</v>
          </cell>
          <cell r="F756">
            <v>73.680000000000007</v>
          </cell>
        </row>
        <row r="757">
          <cell r="A757" t="str">
            <v>14.01.060</v>
          </cell>
          <cell r="B757" t="str">
            <v>Alvenaria de embasamento em bloco de concreto de 19 x 19 x 39 cm - classe A</v>
          </cell>
          <cell r="C757" t="str">
            <v>M2</v>
          </cell>
          <cell r="D757">
            <v>57.42</v>
          </cell>
          <cell r="E757">
            <v>30.18</v>
          </cell>
          <cell r="F757">
            <v>87.6</v>
          </cell>
        </row>
        <row r="758">
          <cell r="A758" t="str">
            <v>14.02</v>
          </cell>
          <cell r="B758" t="str">
            <v>Alvenaria com tijolo macico comum ou especial</v>
          </cell>
          <cell r="C758"/>
          <cell r="D758"/>
          <cell r="E758"/>
          <cell r="F758"/>
        </row>
        <row r="759">
          <cell r="A759" t="str">
            <v>14.02.020</v>
          </cell>
          <cell r="B759" t="str">
            <v>Alvenaria de elevação de 1/4 tijolo maciço comum</v>
          </cell>
          <cell r="C759" t="str">
            <v>M2</v>
          </cell>
          <cell r="D759">
            <v>27.07</v>
          </cell>
          <cell r="E759">
            <v>37.979999999999997</v>
          </cell>
          <cell r="F759">
            <v>65.05</v>
          </cell>
        </row>
        <row r="760">
          <cell r="A760" t="str">
            <v>14.02.030</v>
          </cell>
          <cell r="B760" t="str">
            <v>Alvenaria de elevação de 1/2 tijolo maciço comum</v>
          </cell>
          <cell r="C760" t="str">
            <v>M2</v>
          </cell>
          <cell r="D760">
            <v>37.29</v>
          </cell>
          <cell r="E760">
            <v>60.1</v>
          </cell>
          <cell r="F760">
            <v>97.39</v>
          </cell>
        </row>
        <row r="761">
          <cell r="A761" t="str">
            <v>14.02.040</v>
          </cell>
          <cell r="B761" t="str">
            <v>Alvenaria de elevação de 1 tijolo maciço comum</v>
          </cell>
          <cell r="C761" t="str">
            <v>M2</v>
          </cell>
          <cell r="D761">
            <v>82.3</v>
          </cell>
          <cell r="E761">
            <v>97.51</v>
          </cell>
          <cell r="F761">
            <v>179.81</v>
          </cell>
        </row>
        <row r="762">
          <cell r="A762" t="str">
            <v>14.02.050</v>
          </cell>
          <cell r="B762" t="str">
            <v>Alvenaria de elevação de 1 1/2 tijolo maciço comum</v>
          </cell>
          <cell r="C762" t="str">
            <v>M2</v>
          </cell>
          <cell r="D762">
            <v>119.01</v>
          </cell>
          <cell r="E762">
            <v>120.25</v>
          </cell>
          <cell r="F762">
            <v>239.26</v>
          </cell>
        </row>
        <row r="763">
          <cell r="A763" t="str">
            <v>14.02.070</v>
          </cell>
          <cell r="B763" t="str">
            <v>Alvenaria de elevação de 1/2 tijolo maciço aparente</v>
          </cell>
          <cell r="C763" t="str">
            <v>M2</v>
          </cell>
          <cell r="D763">
            <v>103.62</v>
          </cell>
          <cell r="E763">
            <v>60.1</v>
          </cell>
          <cell r="F763">
            <v>163.72</v>
          </cell>
        </row>
        <row r="764">
          <cell r="A764" t="str">
            <v>14.02.080</v>
          </cell>
          <cell r="B764" t="str">
            <v>Alvenaria de elevação de 1 tijolo maciço aparente</v>
          </cell>
          <cell r="C764" t="str">
            <v>M2</v>
          </cell>
          <cell r="D764">
            <v>234.76</v>
          </cell>
          <cell r="E764">
            <v>97.51</v>
          </cell>
          <cell r="F764">
            <v>332.27</v>
          </cell>
        </row>
        <row r="765">
          <cell r="A765" t="str">
            <v>14.03</v>
          </cell>
          <cell r="B765" t="str">
            <v>Alvenaria com tijolo laminado aparente</v>
          </cell>
          <cell r="C765"/>
          <cell r="D765"/>
          <cell r="E765"/>
          <cell r="F765"/>
        </row>
        <row r="766">
          <cell r="A766" t="str">
            <v>14.03.020</v>
          </cell>
          <cell r="B766" t="str">
            <v>Alvenaria de elevação de 1/4 tijolo laminado</v>
          </cell>
          <cell r="C766" t="str">
            <v>M2</v>
          </cell>
          <cell r="D766">
            <v>92.6</v>
          </cell>
          <cell r="E766">
            <v>53.56</v>
          </cell>
          <cell r="F766">
            <v>146.16</v>
          </cell>
        </row>
        <row r="767">
          <cell r="A767" t="str">
            <v>14.03.040</v>
          </cell>
          <cell r="B767" t="str">
            <v>Alvenaria de elevação de 1/2 tijolo laminado</v>
          </cell>
          <cell r="C767" t="str">
            <v>M2</v>
          </cell>
          <cell r="D767">
            <v>174.72</v>
          </cell>
          <cell r="E767">
            <v>101.01</v>
          </cell>
          <cell r="F767">
            <v>275.73</v>
          </cell>
        </row>
        <row r="768">
          <cell r="A768" t="str">
            <v>14.03.060</v>
          </cell>
          <cell r="B768" t="str">
            <v>Alvenaria de elevação de 1 tijolo laminado</v>
          </cell>
          <cell r="C768" t="str">
            <v>M2</v>
          </cell>
          <cell r="D768">
            <v>361.8</v>
          </cell>
          <cell r="E768">
            <v>141.28</v>
          </cell>
          <cell r="F768">
            <v>503.08</v>
          </cell>
        </row>
        <row r="769">
          <cell r="A769" t="str">
            <v>14.04</v>
          </cell>
          <cell r="B769" t="str">
            <v>Alvenaria com bloco ceramico de vedacao</v>
          </cell>
          <cell r="C769"/>
          <cell r="D769"/>
          <cell r="E769"/>
          <cell r="F769"/>
        </row>
        <row r="770">
          <cell r="A770" t="str">
            <v>14.04.200</v>
          </cell>
          <cell r="B770" t="str">
            <v>Alvenaria de bloco cerâmico de vedação, uso revestido, de 9 cm</v>
          </cell>
          <cell r="C770" t="str">
            <v>M2</v>
          </cell>
          <cell r="D770">
            <v>25.15</v>
          </cell>
          <cell r="E770">
            <v>27.19</v>
          </cell>
          <cell r="F770">
            <v>52.34</v>
          </cell>
        </row>
        <row r="771">
          <cell r="A771" t="str">
            <v>14.04.210</v>
          </cell>
          <cell r="B771" t="str">
            <v>Alvenaria de bloco cerâmico de vedação, uso revestido, de 14 cm</v>
          </cell>
          <cell r="C771" t="str">
            <v>M2</v>
          </cell>
          <cell r="D771">
            <v>35.85</v>
          </cell>
          <cell r="E771">
            <v>29.51</v>
          </cell>
          <cell r="F771">
            <v>65.36</v>
          </cell>
        </row>
        <row r="772">
          <cell r="A772" t="str">
            <v>14.04.220</v>
          </cell>
          <cell r="B772" t="str">
            <v>Alvenaria de bloco cerâmico de vedação, uso revestido, de 19 cm</v>
          </cell>
          <cell r="C772" t="str">
            <v>M2</v>
          </cell>
          <cell r="D772">
            <v>37.14</v>
          </cell>
          <cell r="E772">
            <v>31.66</v>
          </cell>
          <cell r="F772">
            <v>68.8</v>
          </cell>
        </row>
        <row r="773">
          <cell r="A773" t="str">
            <v>14.05</v>
          </cell>
          <cell r="B773" t="str">
            <v>Alvenaria com bloco ceramico estrutural</v>
          </cell>
          <cell r="C773"/>
          <cell r="D773"/>
          <cell r="E773"/>
          <cell r="F773"/>
        </row>
        <row r="774">
          <cell r="A774" t="str">
            <v>14.05.050</v>
          </cell>
          <cell r="B774" t="str">
            <v>Alvenaria de bloco cerâmico estrutural, uso revestido, de 14 cm</v>
          </cell>
          <cell r="C774" t="str">
            <v>M2</v>
          </cell>
          <cell r="D774">
            <v>28.77</v>
          </cell>
          <cell r="E774">
            <v>29.51</v>
          </cell>
          <cell r="F774">
            <v>58.28</v>
          </cell>
        </row>
        <row r="775">
          <cell r="A775" t="str">
            <v>14.05.060</v>
          </cell>
          <cell r="B775" t="str">
            <v>Alvenaria de bloco cerâmico estrutural, uso revestido, de 19 cm</v>
          </cell>
          <cell r="C775" t="str">
            <v>M2</v>
          </cell>
          <cell r="D775">
            <v>36.15</v>
          </cell>
          <cell r="E775">
            <v>31.66</v>
          </cell>
          <cell r="F775">
            <v>67.81</v>
          </cell>
        </row>
        <row r="776">
          <cell r="A776" t="str">
            <v>14.10</v>
          </cell>
          <cell r="B776" t="str">
            <v>Alvenaria com bloco de concreto de vedacao</v>
          </cell>
          <cell r="C776"/>
          <cell r="D776"/>
          <cell r="E776"/>
          <cell r="F776"/>
        </row>
        <row r="777">
          <cell r="A777" t="str">
            <v>14.10.101</v>
          </cell>
          <cell r="B777" t="str">
            <v>Alvenaria de bloco de concreto de vedação de 9 x 19 x 39 cm - classe C</v>
          </cell>
          <cell r="C777" t="str">
            <v>M2</v>
          </cell>
          <cell r="D777">
            <v>24.63</v>
          </cell>
          <cell r="E777">
            <v>27.19</v>
          </cell>
          <cell r="F777">
            <v>51.82</v>
          </cell>
        </row>
        <row r="778">
          <cell r="A778" t="str">
            <v>14.10.111</v>
          </cell>
          <cell r="B778" t="str">
            <v>Alvenaria de bloco de concreto de vedação de 14 x 19 x 39 cm - classe C</v>
          </cell>
          <cell r="C778" t="str">
            <v>M2</v>
          </cell>
          <cell r="D778">
            <v>30.21</v>
          </cell>
          <cell r="E778">
            <v>29.51</v>
          </cell>
          <cell r="F778">
            <v>59.72</v>
          </cell>
        </row>
        <row r="779">
          <cell r="A779" t="str">
            <v>14.10.121</v>
          </cell>
          <cell r="B779" t="str">
            <v>Alvenaria de bloco de concreto de vedação de 19 x 19 x 39 cm - classe C</v>
          </cell>
          <cell r="C779" t="str">
            <v>M2</v>
          </cell>
          <cell r="D779">
            <v>38.700000000000003</v>
          </cell>
          <cell r="E779">
            <v>30.18</v>
          </cell>
          <cell r="F779">
            <v>68.88</v>
          </cell>
        </row>
        <row r="780">
          <cell r="A780" t="str">
            <v>14.11</v>
          </cell>
          <cell r="B780" t="str">
            <v>Alvenaria com bloco de concreto estrutural</v>
          </cell>
          <cell r="C780"/>
          <cell r="D780"/>
          <cell r="E780"/>
          <cell r="F780"/>
        </row>
        <row r="781">
          <cell r="A781" t="str">
            <v>14.11.221</v>
          </cell>
          <cell r="B781" t="str">
            <v>Alvenaria de bloco de concreto estrutural 14 x 19 x 39 cm - classe B</v>
          </cell>
          <cell r="C781" t="str">
            <v>M2</v>
          </cell>
          <cell r="D781">
            <v>39.380000000000003</v>
          </cell>
          <cell r="E781">
            <v>33.22</v>
          </cell>
          <cell r="F781">
            <v>72.599999999999994</v>
          </cell>
        </row>
        <row r="782">
          <cell r="A782" t="str">
            <v>14.11.231</v>
          </cell>
          <cell r="B782" t="str">
            <v>Alvenaria de bloco de concreto estrutural 19 x 19 x 39 cm - classe B</v>
          </cell>
          <cell r="C782" t="str">
            <v>M2</v>
          </cell>
          <cell r="D782">
            <v>52.78</v>
          </cell>
          <cell r="E782">
            <v>34.06</v>
          </cell>
          <cell r="F782">
            <v>86.84</v>
          </cell>
        </row>
        <row r="783">
          <cell r="A783" t="str">
            <v>14.11.261</v>
          </cell>
          <cell r="B783" t="str">
            <v>Alvenaria de bloco de concreto estrutural 14 x 19 x 39 cm - classe A</v>
          </cell>
          <cell r="C783" t="str">
            <v>M2</v>
          </cell>
          <cell r="D783">
            <v>45.1</v>
          </cell>
          <cell r="E783">
            <v>43.98</v>
          </cell>
          <cell r="F783">
            <v>89.08</v>
          </cell>
        </row>
        <row r="784">
          <cell r="A784" t="str">
            <v>14.11.271</v>
          </cell>
          <cell r="B784" t="str">
            <v>Alvenaria de bloco de concreto estrutural 19 x 19 x 39 cm - classe A</v>
          </cell>
          <cell r="C784" t="str">
            <v>M2</v>
          </cell>
          <cell r="D784">
            <v>58.76</v>
          </cell>
          <cell r="E784">
            <v>46.88</v>
          </cell>
          <cell r="F784">
            <v>105.64</v>
          </cell>
        </row>
        <row r="785">
          <cell r="A785" t="str">
            <v>14.15</v>
          </cell>
          <cell r="B785" t="str">
            <v>Alvenaria de concreto celular ou silico calcario</v>
          </cell>
          <cell r="C785"/>
          <cell r="D785"/>
          <cell r="E785"/>
          <cell r="F785"/>
        </row>
        <row r="786">
          <cell r="A786" t="str">
            <v>14.15.060</v>
          </cell>
          <cell r="B786" t="str">
            <v>Alvenaria em bloco de concreto celular autoclavado de 10 cm, uso revestido - classe C25</v>
          </cell>
          <cell r="C786" t="str">
            <v>M2</v>
          </cell>
          <cell r="D786">
            <v>71.989999999999995</v>
          </cell>
          <cell r="E786">
            <v>12.89</v>
          </cell>
          <cell r="F786">
            <v>84.88</v>
          </cell>
        </row>
        <row r="787">
          <cell r="A787" t="str">
            <v>14.15.100</v>
          </cell>
          <cell r="B787" t="str">
            <v>Alvenaria em bloco de concreto celular autoclavado de 12,5 cm, uso revestido - classe C25</v>
          </cell>
          <cell r="C787" t="str">
            <v>M2</v>
          </cell>
          <cell r="D787">
            <v>91.74</v>
          </cell>
          <cell r="E787">
            <v>13.22</v>
          </cell>
          <cell r="F787">
            <v>104.96</v>
          </cell>
        </row>
        <row r="788">
          <cell r="A788" t="str">
            <v>14.15.120</v>
          </cell>
          <cell r="B788" t="str">
            <v>Alvenaria em bloco de concreto celular autoclavado de 15 cm, uso revestido - classe C25</v>
          </cell>
          <cell r="C788" t="str">
            <v>M2</v>
          </cell>
          <cell r="D788">
            <v>106.52</v>
          </cell>
          <cell r="E788">
            <v>13.39</v>
          </cell>
          <cell r="F788">
            <v>119.91</v>
          </cell>
        </row>
        <row r="789">
          <cell r="A789" t="str">
            <v>14.15.140</v>
          </cell>
          <cell r="B789" t="str">
            <v>Alvenaria em bloco de concreto celular autoclavado de 20 cm, uso revestido - classe C25</v>
          </cell>
          <cell r="C789" t="str">
            <v>M2</v>
          </cell>
          <cell r="D789">
            <v>140.35</v>
          </cell>
          <cell r="E789">
            <v>13.89</v>
          </cell>
          <cell r="F789">
            <v>154.24</v>
          </cell>
        </row>
        <row r="790">
          <cell r="A790" t="str">
            <v>14.20</v>
          </cell>
          <cell r="B790" t="str">
            <v>Pecas moldadas no local (vergas, pilaretes, etc.)</v>
          </cell>
          <cell r="C790"/>
          <cell r="D790"/>
          <cell r="E790"/>
          <cell r="F790"/>
        </row>
        <row r="791">
          <cell r="A791" t="str">
            <v>14.20.010</v>
          </cell>
          <cell r="B791" t="str">
            <v>Vergas, contravergas e pilaretes de concreto armado</v>
          </cell>
          <cell r="C791" t="str">
            <v>M3</v>
          </cell>
          <cell r="D791">
            <v>902.31</v>
          </cell>
          <cell r="E791">
            <v>701.88</v>
          </cell>
          <cell r="F791">
            <v>1604.19</v>
          </cell>
        </row>
        <row r="792">
          <cell r="A792" t="str">
            <v>14.20.020</v>
          </cell>
          <cell r="B792" t="str">
            <v>Cimalha em concreto com pingadeira</v>
          </cell>
          <cell r="C792" t="str">
            <v>M</v>
          </cell>
          <cell r="D792">
            <v>2.78</v>
          </cell>
          <cell r="E792">
            <v>6.36</v>
          </cell>
          <cell r="F792">
            <v>9.14</v>
          </cell>
        </row>
        <row r="793">
          <cell r="A793" t="str">
            <v>14.28</v>
          </cell>
          <cell r="B793" t="str">
            <v>Elementos vazados (concreto, ceramica e vidros)</v>
          </cell>
          <cell r="C793"/>
          <cell r="D793"/>
          <cell r="E793"/>
          <cell r="F793"/>
        </row>
        <row r="794">
          <cell r="A794" t="str">
            <v>14.28.030</v>
          </cell>
          <cell r="B794" t="str">
            <v>Elemento vazado em concreto, tipo quadriculado de 39 x 39 x 10 cm</v>
          </cell>
          <cell r="C794" t="str">
            <v>M2</v>
          </cell>
          <cell r="D794">
            <v>107.03</v>
          </cell>
          <cell r="E794">
            <v>55.39</v>
          </cell>
          <cell r="F794">
            <v>162.41999999999999</v>
          </cell>
        </row>
        <row r="795">
          <cell r="A795" t="str">
            <v>14.28.096</v>
          </cell>
          <cell r="B795" t="str">
            <v>Elemento vazado em concreto, tipo veneziana de 39 x 39 x 10 cm</v>
          </cell>
          <cell r="C795" t="str">
            <v>M2</v>
          </cell>
          <cell r="D795">
            <v>121.02</v>
          </cell>
          <cell r="E795">
            <v>55.4</v>
          </cell>
          <cell r="F795">
            <v>176.42</v>
          </cell>
        </row>
        <row r="796">
          <cell r="A796" t="str">
            <v>14.28.100</v>
          </cell>
          <cell r="B796" t="str">
            <v>Elemento vazado em vidro, tipo veneziana capelinha de 20 x 10 x 10 cm</v>
          </cell>
          <cell r="C796" t="str">
            <v>M2</v>
          </cell>
          <cell r="D796">
            <v>1248.31</v>
          </cell>
          <cell r="E796">
            <v>150.24</v>
          </cell>
          <cell r="F796">
            <v>1398.55</v>
          </cell>
        </row>
        <row r="797">
          <cell r="A797" t="str">
            <v>14.28.140</v>
          </cell>
          <cell r="B797" t="str">
            <v>Elemento vazado em vidro, tipo veneziana de 20 x 20 x 6 cm</v>
          </cell>
          <cell r="C797" t="str">
            <v>M2</v>
          </cell>
          <cell r="D797">
            <v>831.37</v>
          </cell>
          <cell r="E797">
            <v>99.75</v>
          </cell>
          <cell r="F797">
            <v>931.12</v>
          </cell>
        </row>
        <row r="798">
          <cell r="A798" t="str">
            <v>14.30</v>
          </cell>
          <cell r="B798" t="str">
            <v>Divisoria e fechamento</v>
          </cell>
          <cell r="C798"/>
          <cell r="D798"/>
          <cell r="E798"/>
          <cell r="F798"/>
        </row>
        <row r="799">
          <cell r="A799" t="str">
            <v>14.30.010</v>
          </cell>
          <cell r="B799" t="str">
            <v>Divisória em placas de granito com espessura de 3 cm</v>
          </cell>
          <cell r="C799" t="str">
            <v>M2</v>
          </cell>
          <cell r="D799">
            <v>765.72</v>
          </cell>
          <cell r="E799">
            <v>64.63</v>
          </cell>
          <cell r="F799">
            <v>830.35</v>
          </cell>
        </row>
        <row r="800">
          <cell r="A800" t="str">
            <v>14.30.020</v>
          </cell>
          <cell r="B800" t="str">
            <v>Divisória em placas de granilite com espessura de 3 cm</v>
          </cell>
          <cell r="C800" t="str">
            <v>M2</v>
          </cell>
          <cell r="D800">
            <v>213.16</v>
          </cell>
          <cell r="E800"/>
          <cell r="F800">
            <v>213.16</v>
          </cell>
        </row>
        <row r="801">
          <cell r="A801" t="str">
            <v>14.30.070</v>
          </cell>
          <cell r="B801" t="str">
            <v>Divisória sanitária em painel laminado melamínico estrutural com perfis em alumínio, inclusive ferragem completa para vão de porta</v>
          </cell>
          <cell r="C801" t="str">
            <v>M2</v>
          </cell>
          <cell r="D801">
            <v>526.04999999999995</v>
          </cell>
          <cell r="E801"/>
          <cell r="F801">
            <v>526.04999999999995</v>
          </cell>
        </row>
        <row r="802">
          <cell r="A802" t="str">
            <v>14.30.080</v>
          </cell>
          <cell r="B802" t="str">
            <v>Divisão para mictório em placas de mármore branco, com espessura de 3 cm</v>
          </cell>
          <cell r="C802" t="str">
            <v>M2</v>
          </cell>
          <cell r="D802">
            <v>875.72</v>
          </cell>
          <cell r="E802">
            <v>64.63</v>
          </cell>
          <cell r="F802">
            <v>940.35</v>
          </cell>
        </row>
        <row r="803">
          <cell r="A803" t="str">
            <v>14.30.110</v>
          </cell>
          <cell r="B803" t="str">
            <v>Divisória cega tipo naval, acabamento em laminado fenólico melamínico, com espessura de 3,5 cm</v>
          </cell>
          <cell r="C803" t="str">
            <v>M2</v>
          </cell>
          <cell r="D803">
            <v>102.52</v>
          </cell>
          <cell r="E803"/>
          <cell r="F803">
            <v>102.52</v>
          </cell>
        </row>
        <row r="804">
          <cell r="A804" t="str">
            <v>14.30.160</v>
          </cell>
          <cell r="B804" t="str">
            <v>Divisória em placas de gesso acartonado, resistência ao fogo 60 minutos, espessura 120/90mm - 1RF / 1RF LM</v>
          </cell>
          <cell r="C804" t="str">
            <v>M2</v>
          </cell>
          <cell r="D804">
            <v>143.36000000000001</v>
          </cell>
          <cell r="E804"/>
          <cell r="F804">
            <v>143.36000000000001</v>
          </cell>
        </row>
        <row r="805">
          <cell r="A805" t="str">
            <v>14.30.190</v>
          </cell>
          <cell r="B805" t="str">
            <v>Divisória cega tipo naval com miolo mineral, acabamento em laminado melamínico, com espessura de 3,5 cm</v>
          </cell>
          <cell r="C805" t="str">
            <v>M2</v>
          </cell>
          <cell r="D805">
            <v>133</v>
          </cell>
          <cell r="E805"/>
          <cell r="F805">
            <v>133</v>
          </cell>
        </row>
        <row r="806">
          <cell r="A806" t="str">
            <v>14.30.230</v>
          </cell>
          <cell r="B806" t="str">
            <v>Divisória painel/vidro/vidro tipo naval, acabamento em laminado fenólico melamínico, com espessura de 3,5 cm</v>
          </cell>
          <cell r="C806" t="str">
            <v>M2</v>
          </cell>
          <cell r="D806">
            <v>138.69</v>
          </cell>
          <cell r="E806"/>
          <cell r="F806">
            <v>138.69</v>
          </cell>
        </row>
        <row r="807">
          <cell r="A807" t="str">
            <v>14.30.260</v>
          </cell>
          <cell r="B807" t="str">
            <v>Divisória em placas de gesso acartonado, resistência ao fogo 30 minutos, espessura 73/48mm - 1ST / 1ST</v>
          </cell>
          <cell r="C807" t="str">
            <v>M2</v>
          </cell>
          <cell r="D807">
            <v>110.42</v>
          </cell>
          <cell r="E807"/>
          <cell r="F807">
            <v>110.42</v>
          </cell>
        </row>
        <row r="808">
          <cell r="A808" t="str">
            <v>14.30.270</v>
          </cell>
          <cell r="B808" t="str">
            <v>Divisória em placas de gesso acartonado, resistência ao fogo 30 minutos, espessura 73/48mm - 1ST / 1ST LM</v>
          </cell>
          <cell r="C808" t="str">
            <v>M2</v>
          </cell>
          <cell r="D808">
            <v>116.18</v>
          </cell>
          <cell r="E808"/>
          <cell r="F808">
            <v>116.18</v>
          </cell>
        </row>
        <row r="809">
          <cell r="A809" t="str">
            <v>14.30.300</v>
          </cell>
          <cell r="B809" t="str">
            <v>Divisória em placas de gesso acartonado, resistência ao fogo 30 minutos, espessura 100/70mm - 1ST / 1ST LM</v>
          </cell>
          <cell r="C809" t="str">
            <v>M2</v>
          </cell>
          <cell r="D809">
            <v>155.41</v>
          </cell>
          <cell r="E809"/>
          <cell r="F809">
            <v>155.41</v>
          </cell>
        </row>
        <row r="810">
          <cell r="A810" t="str">
            <v>14.30.310</v>
          </cell>
          <cell r="B810" t="str">
            <v>Divisória em placas de gesso acartonado, resistência ao fogo 30 minutos, espessura 100/70mm - 1ST / 1ST</v>
          </cell>
          <cell r="C810" t="str">
            <v>M2</v>
          </cell>
          <cell r="D810">
            <v>98.91</v>
          </cell>
          <cell r="E810"/>
          <cell r="F810">
            <v>98.91</v>
          </cell>
        </row>
        <row r="811">
          <cell r="A811" t="str">
            <v>14.30.410</v>
          </cell>
          <cell r="B811" t="str">
            <v>Divisória em placas de gesso acartonado, resistência ao fogo 30 minutos, espessura 100/70mm - 1RU / 1RU</v>
          </cell>
          <cell r="C811" t="str">
            <v>M2</v>
          </cell>
          <cell r="D811">
            <v>164.03</v>
          </cell>
          <cell r="E811"/>
          <cell r="F811">
            <v>164.03</v>
          </cell>
        </row>
        <row r="812">
          <cell r="A812" t="str">
            <v>14.30.440</v>
          </cell>
          <cell r="B812" t="str">
            <v>Divisória em placas duplas de gesso acartonado, resistência ao fogo 60 minutos, espessura 120/70mm - 2ST / 2ST LM</v>
          </cell>
          <cell r="C812" t="str">
            <v>M2</v>
          </cell>
          <cell r="D812">
            <v>170.4</v>
          </cell>
          <cell r="E812"/>
          <cell r="F812">
            <v>170.4</v>
          </cell>
        </row>
        <row r="813">
          <cell r="A813" t="str">
            <v>14.30.841</v>
          </cell>
          <cell r="B813" t="str">
            <v>Divisória cega tipo piso/teto em laminado melamínico de baixa pressão, com coluna estrutural em alumínio extrudado</v>
          </cell>
          <cell r="C813" t="str">
            <v>M2</v>
          </cell>
          <cell r="D813">
            <v>660.44</v>
          </cell>
          <cell r="E813"/>
          <cell r="F813">
            <v>660.44</v>
          </cell>
        </row>
        <row r="814">
          <cell r="A814" t="str">
            <v>14.30.842</v>
          </cell>
          <cell r="B814" t="str">
            <v>Divisória tipo piso/teto em vidro temperado simples, com coluna estrutural em alumínio extrudado</v>
          </cell>
          <cell r="C814" t="str">
            <v>M2</v>
          </cell>
          <cell r="D814">
            <v>647.87</v>
          </cell>
          <cell r="E814"/>
          <cell r="F814">
            <v>647.87</v>
          </cell>
        </row>
        <row r="815">
          <cell r="A815" t="str">
            <v>14.30.843</v>
          </cell>
          <cell r="B815" t="str">
            <v>Divisória tipo piso/teto em vidro temperado duplo e micro persianas, com coluna estrutural em alumínio extrudado</v>
          </cell>
          <cell r="C815" t="str">
            <v>M2</v>
          </cell>
          <cell r="D815">
            <v>1253.75</v>
          </cell>
          <cell r="E815"/>
          <cell r="F815">
            <v>1253.75</v>
          </cell>
        </row>
        <row r="816">
          <cell r="A816" t="str">
            <v>14.30.860</v>
          </cell>
          <cell r="B816" t="str">
            <v>Divisória em placas de granilite com espessura de 4 cm</v>
          </cell>
          <cell r="C816" t="str">
            <v>M2</v>
          </cell>
          <cell r="D816">
            <v>172.78</v>
          </cell>
          <cell r="E816">
            <v>59.97</v>
          </cell>
          <cell r="F816">
            <v>232.75</v>
          </cell>
        </row>
        <row r="817">
          <cell r="A817" t="str">
            <v>14.30.870</v>
          </cell>
          <cell r="B817" t="str">
            <v>Divisória em placas duplas de gesso acartonado, resistência ao fogo 120 minutos, espessura 130/70mm - 2RF / 2RF</v>
          </cell>
          <cell r="C817" t="str">
            <v>M2</v>
          </cell>
          <cell r="D817">
            <v>183.93</v>
          </cell>
          <cell r="E817"/>
          <cell r="F817">
            <v>183.93</v>
          </cell>
        </row>
        <row r="818">
          <cell r="A818" t="str">
            <v>14.30.880</v>
          </cell>
          <cell r="B818" t="str">
            <v>Divisória em placas duplas de gesso acartonado, resistência ao fogo 60 minutos, espessura 120/70mm - 2ST / 2RU</v>
          </cell>
          <cell r="C818" t="str">
            <v>M2</v>
          </cell>
          <cell r="D818">
            <v>172.2</v>
          </cell>
          <cell r="E818"/>
          <cell r="F818">
            <v>172.2</v>
          </cell>
        </row>
        <row r="819">
          <cell r="A819" t="str">
            <v>14.30.890</v>
          </cell>
          <cell r="B819" t="str">
            <v>Divisória em placas duplas de gesso acartonado, resistência ao fogo 60 minutos, espessura 120/70mm - 2RU / 2RU</v>
          </cell>
          <cell r="C819" t="str">
            <v>M2</v>
          </cell>
          <cell r="D819">
            <v>172.26</v>
          </cell>
          <cell r="E819"/>
          <cell r="F819">
            <v>172.26</v>
          </cell>
        </row>
        <row r="820">
          <cell r="A820" t="str">
            <v>14.30.900</v>
          </cell>
          <cell r="B820" t="str">
            <v>Divisória em placas duplas de gesso acartonado, resistência ao fogo 60 minutos, espessura 98/48mm - 2ST / 2ST LM</v>
          </cell>
          <cell r="C820" t="str">
            <v>M2</v>
          </cell>
          <cell r="D820">
            <v>155.66</v>
          </cell>
          <cell r="E820"/>
          <cell r="F820">
            <v>155.66</v>
          </cell>
        </row>
        <row r="821">
          <cell r="A821" t="str">
            <v>14.30.910</v>
          </cell>
          <cell r="B821" t="str">
            <v>Divisória em placas duplas de gesso acartonado, resistência ao fogo 60 minutos, espessura 98/48mm - 2RU / 2RU LM</v>
          </cell>
          <cell r="C821" t="str">
            <v>M2</v>
          </cell>
          <cell r="D821">
            <v>204.31</v>
          </cell>
          <cell r="E821"/>
          <cell r="F821">
            <v>204.31</v>
          </cell>
        </row>
        <row r="822">
          <cell r="A822" t="str">
            <v>14.30.920</v>
          </cell>
          <cell r="B822" t="str">
            <v>Divisória em placas duplas de gesso acartonado, resistência ao fogo 60 minutos, espessura 98/48mm - 2ST / 2RU LM</v>
          </cell>
          <cell r="C822" t="str">
            <v>M2</v>
          </cell>
          <cell r="D822">
            <v>194.33</v>
          </cell>
          <cell r="E822"/>
          <cell r="F822">
            <v>194.33</v>
          </cell>
        </row>
        <row r="823">
          <cell r="A823" t="str">
            <v>14.31</v>
          </cell>
          <cell r="B823" t="str">
            <v>Divisoria e fechamento.</v>
          </cell>
          <cell r="C823"/>
          <cell r="D823"/>
          <cell r="E823"/>
          <cell r="F823"/>
        </row>
        <row r="824">
          <cell r="A824" t="str">
            <v>14.31.030</v>
          </cell>
          <cell r="B824" t="str">
            <v>Fechamento em placa cimentícia com espessura de 12 mm</v>
          </cell>
          <cell r="C824" t="str">
            <v>M2</v>
          </cell>
          <cell r="D824">
            <v>81.66</v>
          </cell>
          <cell r="E824">
            <v>109.22</v>
          </cell>
          <cell r="F824">
            <v>190.88</v>
          </cell>
        </row>
        <row r="825">
          <cell r="A825" t="str">
            <v>14.40</v>
          </cell>
          <cell r="B825" t="str">
            <v>Reparos, conservacoes e complementos - GRUPO 14</v>
          </cell>
          <cell r="C825"/>
          <cell r="D825"/>
          <cell r="E825"/>
          <cell r="F825"/>
        </row>
        <row r="826">
          <cell r="A826" t="str">
            <v>14.40.040</v>
          </cell>
          <cell r="B826" t="str">
            <v>Recolocação de divisórias em chapas com montantes metálicos</v>
          </cell>
          <cell r="C826" t="str">
            <v>M2</v>
          </cell>
          <cell r="D826"/>
          <cell r="E826">
            <v>37.11</v>
          </cell>
          <cell r="F826">
            <v>37.11</v>
          </cell>
        </row>
        <row r="827">
          <cell r="A827" t="str">
            <v>14.40.060</v>
          </cell>
          <cell r="B827" t="str">
            <v>Tela galvanizada para fixação de alvenaria com dimensão de 6x50cm</v>
          </cell>
          <cell r="C827" t="str">
            <v>UN</v>
          </cell>
          <cell r="D827">
            <v>1.68</v>
          </cell>
          <cell r="E827">
            <v>5.09</v>
          </cell>
          <cell r="F827">
            <v>6.77</v>
          </cell>
        </row>
        <row r="828">
          <cell r="A828" t="str">
            <v>14.40.070</v>
          </cell>
          <cell r="B828" t="str">
            <v>Tela galvanizada para fixação de alvenaria com dimensão de 7,5x50cm</v>
          </cell>
          <cell r="C828" t="str">
            <v>UN</v>
          </cell>
          <cell r="D828">
            <v>2.29</v>
          </cell>
          <cell r="E828">
            <v>5.09</v>
          </cell>
          <cell r="F828">
            <v>7.38</v>
          </cell>
        </row>
        <row r="829">
          <cell r="A829" t="str">
            <v>14.40.080</v>
          </cell>
          <cell r="B829" t="str">
            <v>Tela galvanizada para fixação de alvenaria com dimensão de 10,5x50cm</v>
          </cell>
          <cell r="C829" t="str">
            <v>UN</v>
          </cell>
          <cell r="D829">
            <v>2.74</v>
          </cell>
          <cell r="E829">
            <v>5.09</v>
          </cell>
          <cell r="F829">
            <v>7.83</v>
          </cell>
        </row>
        <row r="830">
          <cell r="A830" t="str">
            <v>14.40.090</v>
          </cell>
          <cell r="B830" t="str">
            <v>Tela galvanizada para fixação de alvenaria com dimensão de 12x50cm</v>
          </cell>
          <cell r="C830" t="str">
            <v>UN</v>
          </cell>
          <cell r="D830">
            <v>2.92</v>
          </cell>
          <cell r="E830">
            <v>5.09</v>
          </cell>
          <cell r="F830">
            <v>8.01</v>
          </cell>
        </row>
        <row r="831">
          <cell r="A831" t="str">
            <v>14.40.100</v>
          </cell>
          <cell r="B831" t="str">
            <v>Tela galvanizada para fixação de alvenaria com dimensão de 17x50cm</v>
          </cell>
          <cell r="C831" t="str">
            <v>UN</v>
          </cell>
          <cell r="D831">
            <v>3.85</v>
          </cell>
          <cell r="E831">
            <v>5.09</v>
          </cell>
          <cell r="F831">
            <v>8.94</v>
          </cell>
        </row>
        <row r="832">
          <cell r="A832" t="str">
            <v>15</v>
          </cell>
          <cell r="B832" t="str">
            <v>ESTRUTURA EM MADEIRA, FERRO, ALUMINIO E CONCRETO</v>
          </cell>
          <cell r="C832"/>
          <cell r="D832"/>
          <cell r="E832"/>
          <cell r="F832"/>
        </row>
        <row r="833">
          <cell r="A833" t="str">
            <v>15.01</v>
          </cell>
          <cell r="B833" t="str">
            <v>Estrutura em madeira para cobertura</v>
          </cell>
          <cell r="C833"/>
          <cell r="D833"/>
          <cell r="E833"/>
          <cell r="F833"/>
        </row>
        <row r="834">
          <cell r="A834" t="str">
            <v>15.01.010</v>
          </cell>
          <cell r="B834" t="str">
            <v>Estrutura de madeira tesourada para telha de barro - vãos até 7,00 m</v>
          </cell>
          <cell r="C834" t="str">
            <v>M2</v>
          </cell>
          <cell r="D834">
            <v>76.69</v>
          </cell>
          <cell r="E834">
            <v>46.39</v>
          </cell>
          <cell r="F834">
            <v>123.08</v>
          </cell>
        </row>
        <row r="835">
          <cell r="A835" t="str">
            <v>15.01.020</v>
          </cell>
          <cell r="B835" t="str">
            <v>Estrutura de madeira tesourada para telha de barro - vãos de 7,01 a 10,00 m</v>
          </cell>
          <cell r="C835" t="str">
            <v>M2</v>
          </cell>
          <cell r="D835">
            <v>82.29</v>
          </cell>
          <cell r="E835">
            <v>48.25</v>
          </cell>
          <cell r="F835">
            <v>130.54</v>
          </cell>
        </row>
        <row r="836">
          <cell r="A836" t="str">
            <v>15.01.030</v>
          </cell>
          <cell r="B836" t="str">
            <v>Estrutura de madeira tesourada para telha de barro - vãos de 10,01 a 13,00 m</v>
          </cell>
          <cell r="C836" t="str">
            <v>M2</v>
          </cell>
          <cell r="D836">
            <v>87.9</v>
          </cell>
          <cell r="E836">
            <v>50.1</v>
          </cell>
          <cell r="F836">
            <v>138</v>
          </cell>
        </row>
        <row r="837">
          <cell r="A837" t="str">
            <v>15.01.040</v>
          </cell>
          <cell r="B837" t="str">
            <v>Estrutura de madeira tesourada para telha de barro - vãos de 13,01 a 18,00 m</v>
          </cell>
          <cell r="C837" t="str">
            <v>M2</v>
          </cell>
          <cell r="D837">
            <v>96.44</v>
          </cell>
          <cell r="E837">
            <v>53.81</v>
          </cell>
          <cell r="F837">
            <v>150.25</v>
          </cell>
        </row>
        <row r="838">
          <cell r="A838" t="str">
            <v>15.01.110</v>
          </cell>
          <cell r="B838" t="str">
            <v>Estrutura de madeira tesourada para telha perfil ondulado - vãos até 7,00 m</v>
          </cell>
          <cell r="C838" t="str">
            <v>M2</v>
          </cell>
          <cell r="D838">
            <v>52.55</v>
          </cell>
          <cell r="E838">
            <v>35.25</v>
          </cell>
          <cell r="F838">
            <v>87.8</v>
          </cell>
        </row>
        <row r="839">
          <cell r="A839" t="str">
            <v>15.01.120</v>
          </cell>
          <cell r="B839" t="str">
            <v>Estrutura de madeira tesourada para telha perfil ondulado - vãos 7,01 a 10,00 m</v>
          </cell>
          <cell r="C839" t="str">
            <v>M2</v>
          </cell>
          <cell r="D839">
            <v>58.15</v>
          </cell>
          <cell r="E839">
            <v>37.11</v>
          </cell>
          <cell r="F839">
            <v>95.26</v>
          </cell>
        </row>
        <row r="840">
          <cell r="A840" t="str">
            <v>15.01.130</v>
          </cell>
          <cell r="B840" t="str">
            <v>Estrutura de madeira tesourada para telha perfil ondulado - vãos 10,01 a 13,00 m</v>
          </cell>
          <cell r="C840" t="str">
            <v>M2</v>
          </cell>
          <cell r="D840">
            <v>63.75</v>
          </cell>
          <cell r="E840">
            <v>38.97</v>
          </cell>
          <cell r="F840">
            <v>102.72</v>
          </cell>
        </row>
        <row r="841">
          <cell r="A841" t="str">
            <v>15.01.140</v>
          </cell>
          <cell r="B841" t="str">
            <v>Estrutura de madeira tesourada para telha perfil ondulado - vãos 13,01 a 18,00 m</v>
          </cell>
          <cell r="C841" t="str">
            <v>M2</v>
          </cell>
          <cell r="D841">
            <v>69.64</v>
          </cell>
          <cell r="E841">
            <v>42.67</v>
          </cell>
          <cell r="F841">
            <v>112.31</v>
          </cell>
        </row>
        <row r="842">
          <cell r="A842" t="str">
            <v>15.01.210</v>
          </cell>
          <cell r="B842" t="str">
            <v>Estrutura pontaletada para telhas de barro</v>
          </cell>
          <cell r="C842" t="str">
            <v>M2</v>
          </cell>
          <cell r="D842">
            <v>58.82</v>
          </cell>
          <cell r="E842">
            <v>44.53</v>
          </cell>
          <cell r="F842">
            <v>103.35</v>
          </cell>
        </row>
        <row r="843">
          <cell r="A843" t="str">
            <v>15.01.220</v>
          </cell>
          <cell r="B843" t="str">
            <v>Estrutura pontaletada para telhas onduladas</v>
          </cell>
          <cell r="C843" t="str">
            <v>M2</v>
          </cell>
          <cell r="D843">
            <v>44.01</v>
          </cell>
          <cell r="E843">
            <v>33.4</v>
          </cell>
          <cell r="F843">
            <v>77.41</v>
          </cell>
        </row>
        <row r="844">
          <cell r="A844" t="str">
            <v>15.01.310</v>
          </cell>
          <cell r="B844" t="str">
            <v>Estrutura em terças para telhas de barro</v>
          </cell>
          <cell r="C844" t="str">
            <v>M2</v>
          </cell>
          <cell r="D844">
            <v>53.86</v>
          </cell>
          <cell r="E844">
            <v>24.12</v>
          </cell>
          <cell r="F844">
            <v>77.98</v>
          </cell>
        </row>
        <row r="845">
          <cell r="A845" t="str">
            <v>15.01.320</v>
          </cell>
          <cell r="B845" t="str">
            <v>Estrutura em terças para telhas perfil e material qualquer, exceto barro</v>
          </cell>
          <cell r="C845" t="str">
            <v>M2</v>
          </cell>
          <cell r="D845">
            <v>16.57</v>
          </cell>
          <cell r="E845">
            <v>4.7300000000000004</v>
          </cell>
          <cell r="F845">
            <v>21.3</v>
          </cell>
        </row>
        <row r="846">
          <cell r="A846" t="str">
            <v>15.01.330</v>
          </cell>
          <cell r="B846" t="str">
            <v>Estrutura em terças para telhas perfil trapezoidal</v>
          </cell>
          <cell r="C846" t="str">
            <v>M2</v>
          </cell>
          <cell r="D846">
            <v>10.46</v>
          </cell>
          <cell r="E846">
            <v>4.7300000000000004</v>
          </cell>
          <cell r="F846">
            <v>15.19</v>
          </cell>
        </row>
        <row r="847">
          <cell r="A847" t="str">
            <v>15.03</v>
          </cell>
          <cell r="B847" t="str">
            <v>Estrutura em aco</v>
          </cell>
          <cell r="C847"/>
          <cell r="D847"/>
          <cell r="E847"/>
          <cell r="F847"/>
        </row>
        <row r="848">
          <cell r="A848" t="str">
            <v>15.03.030</v>
          </cell>
          <cell r="B848" t="str">
            <v>Fornecimento e montagem de estrutura em aço ASTM-A36, sem pintura</v>
          </cell>
          <cell r="C848" t="str">
            <v>KG</v>
          </cell>
          <cell r="D848">
            <v>16.399999999999999</v>
          </cell>
          <cell r="E848"/>
          <cell r="F848">
            <v>16.399999999999999</v>
          </cell>
        </row>
        <row r="849">
          <cell r="A849" t="str">
            <v>15.03.090</v>
          </cell>
          <cell r="B849" t="str">
            <v>Montagem de estrutura metálica em aço, sem pintura</v>
          </cell>
          <cell r="C849" t="str">
            <v>KG</v>
          </cell>
          <cell r="D849"/>
          <cell r="E849">
            <v>4.88</v>
          </cell>
          <cell r="F849">
            <v>4.88</v>
          </cell>
        </row>
        <row r="850">
          <cell r="A850" t="str">
            <v>15.03.110</v>
          </cell>
          <cell r="B850" t="str">
            <v>Fornecimento e montagem de estrutura em aço patinável, sem pintura</v>
          </cell>
          <cell r="C850" t="str">
            <v>KG</v>
          </cell>
          <cell r="D850">
            <v>18.29</v>
          </cell>
          <cell r="E850"/>
          <cell r="F850">
            <v>18.29</v>
          </cell>
        </row>
        <row r="851">
          <cell r="A851" t="str">
            <v>15.03.131</v>
          </cell>
          <cell r="B851" t="str">
            <v>Fornecimento e montagem de estrutura em aço ASTM-A572 Grau 50, sem pintura</v>
          </cell>
          <cell r="C851" t="str">
            <v>KG</v>
          </cell>
          <cell r="D851">
            <v>14.6</v>
          </cell>
          <cell r="E851"/>
          <cell r="F851">
            <v>14.6</v>
          </cell>
        </row>
        <row r="852">
          <cell r="A852" t="str">
            <v>15.03.140</v>
          </cell>
          <cell r="B852" t="str">
            <v>Fornecimento e montagem de estrutura tubular em aço ASTM-A572 Grau 50, sem pintura</v>
          </cell>
          <cell r="C852" t="str">
            <v>KG</v>
          </cell>
          <cell r="D852">
            <v>15.78</v>
          </cell>
          <cell r="E852"/>
          <cell r="F852">
            <v>15.78</v>
          </cell>
        </row>
        <row r="853">
          <cell r="A853" t="str">
            <v>15.03.150</v>
          </cell>
          <cell r="B853" t="str">
            <v>Fornecimento e montagem de estrutura metálica em perfil metalon, sem pintura</v>
          </cell>
          <cell r="C853" t="str">
            <v>KG</v>
          </cell>
          <cell r="D853">
            <v>10.56</v>
          </cell>
          <cell r="E853">
            <v>4.88</v>
          </cell>
          <cell r="F853">
            <v>15.44</v>
          </cell>
        </row>
        <row r="854">
          <cell r="A854" t="str">
            <v>15.05</v>
          </cell>
          <cell r="B854" t="str">
            <v>Estrutura pre-fabricada de concreto</v>
          </cell>
          <cell r="C854"/>
          <cell r="D854"/>
          <cell r="E854"/>
          <cell r="F854"/>
        </row>
        <row r="855">
          <cell r="A855" t="str">
            <v>15.05.290</v>
          </cell>
          <cell r="B855" t="str">
            <v>Placas, vigas e pilares em concreto armado pré-moldado - fck= 40 MPa</v>
          </cell>
          <cell r="C855" t="str">
            <v>M3</v>
          </cell>
          <cell r="D855">
            <v>2246.14</v>
          </cell>
          <cell r="E855">
            <v>717.96</v>
          </cell>
          <cell r="F855">
            <v>2964.1</v>
          </cell>
        </row>
        <row r="856">
          <cell r="A856" t="str">
            <v>15.05.300</v>
          </cell>
          <cell r="B856" t="str">
            <v>Mobiliário em concreto armado pré-moldado - fck= 40 MPa</v>
          </cell>
          <cell r="C856" t="str">
            <v>M3</v>
          </cell>
          <cell r="D856">
            <v>2177.11</v>
          </cell>
          <cell r="E856">
            <v>791.74</v>
          </cell>
          <cell r="F856">
            <v>2968.85</v>
          </cell>
        </row>
        <row r="857">
          <cell r="A857" t="str">
            <v>15.05.520</v>
          </cell>
          <cell r="B857" t="str">
            <v>Placas, vigas e pilares em concreto armado pré-moldado - fck= 35 MPa</v>
          </cell>
          <cell r="C857" t="str">
            <v>M3</v>
          </cell>
          <cell r="D857">
            <v>2019.65</v>
          </cell>
          <cell r="E857">
            <v>682.78</v>
          </cell>
          <cell r="F857">
            <v>2702.43</v>
          </cell>
        </row>
        <row r="858">
          <cell r="A858" t="str">
            <v>15.05.530</v>
          </cell>
          <cell r="B858" t="str">
            <v>Placas, vigas e pilares em concreto armado pré-moldado - fck= 25 MPa</v>
          </cell>
          <cell r="C858" t="str">
            <v>M3</v>
          </cell>
          <cell r="D858">
            <v>1778.54</v>
          </cell>
          <cell r="E858">
            <v>675.92</v>
          </cell>
          <cell r="F858">
            <v>2454.46</v>
          </cell>
        </row>
        <row r="859">
          <cell r="A859" t="str">
            <v>15.05.540</v>
          </cell>
          <cell r="B859" t="str">
            <v>Mobiliário em concreto armado pré-moldado - fck= 25 MPa</v>
          </cell>
          <cell r="C859" t="str">
            <v>M3</v>
          </cell>
          <cell r="D859">
            <v>1935.16</v>
          </cell>
          <cell r="E859">
            <v>723.96</v>
          </cell>
          <cell r="F859">
            <v>2659.12</v>
          </cell>
        </row>
        <row r="860">
          <cell r="A860" t="str">
            <v>15.20</v>
          </cell>
          <cell r="B860" t="str">
            <v>Reparos, conservacoes e complementos - GRUPO 15</v>
          </cell>
          <cell r="C860"/>
          <cell r="D860"/>
          <cell r="E860"/>
          <cell r="F860"/>
        </row>
        <row r="861">
          <cell r="A861" t="str">
            <v>15.20.020</v>
          </cell>
          <cell r="B861" t="str">
            <v>Fornecimento de peças diversas para estrutura em madeira</v>
          </cell>
          <cell r="C861" t="str">
            <v>M3</v>
          </cell>
          <cell r="D861">
            <v>2692.98</v>
          </cell>
          <cell r="E861">
            <v>1113.3</v>
          </cell>
          <cell r="F861">
            <v>3806.28</v>
          </cell>
        </row>
        <row r="862">
          <cell r="A862" t="str">
            <v>15.20.040</v>
          </cell>
          <cell r="B862" t="str">
            <v>Recolocação de peças lineares em madeira com seção até 60 cm²</v>
          </cell>
          <cell r="C862" t="str">
            <v>M</v>
          </cell>
          <cell r="D862">
            <v>0.13</v>
          </cell>
          <cell r="E862">
            <v>5.2</v>
          </cell>
          <cell r="F862">
            <v>5.33</v>
          </cell>
        </row>
        <row r="863">
          <cell r="A863" t="str">
            <v>15.20.060</v>
          </cell>
          <cell r="B863" t="str">
            <v>Recolocação de peças lineares em madeira com seção superior a 60 cm²</v>
          </cell>
          <cell r="C863" t="str">
            <v>M</v>
          </cell>
          <cell r="D863">
            <v>0.32</v>
          </cell>
          <cell r="E863">
            <v>13.73</v>
          </cell>
          <cell r="F863">
            <v>14.05</v>
          </cell>
        </row>
        <row r="864">
          <cell r="A864" t="str">
            <v>16</v>
          </cell>
          <cell r="B864" t="str">
            <v>TELHAMENTO</v>
          </cell>
          <cell r="C864"/>
          <cell r="D864"/>
          <cell r="E864"/>
          <cell r="F864"/>
        </row>
        <row r="865">
          <cell r="A865" t="str">
            <v>16.02</v>
          </cell>
          <cell r="B865" t="str">
            <v>Telhamento em barro</v>
          </cell>
          <cell r="C865"/>
          <cell r="D865"/>
          <cell r="E865"/>
          <cell r="F865"/>
        </row>
        <row r="866">
          <cell r="A866" t="str">
            <v>16.02.010</v>
          </cell>
          <cell r="B866" t="str">
            <v>Telha de barro tipo italiana</v>
          </cell>
          <cell r="C866" t="str">
            <v>M2</v>
          </cell>
          <cell r="D866">
            <v>23.2</v>
          </cell>
          <cell r="E866">
            <v>26.93</v>
          </cell>
          <cell r="F866">
            <v>50.13</v>
          </cell>
        </row>
        <row r="867">
          <cell r="A867" t="str">
            <v>16.02.020</v>
          </cell>
          <cell r="B867" t="str">
            <v>Telha de barro tipo francesa</v>
          </cell>
          <cell r="C867" t="str">
            <v>M2</v>
          </cell>
          <cell r="D867">
            <v>48.8</v>
          </cell>
          <cell r="E867">
            <v>26.93</v>
          </cell>
          <cell r="F867">
            <v>75.73</v>
          </cell>
        </row>
        <row r="868">
          <cell r="A868" t="str">
            <v>16.02.030</v>
          </cell>
          <cell r="B868" t="str">
            <v>Telha de barro tipo romana</v>
          </cell>
          <cell r="C868" t="str">
            <v>M2</v>
          </cell>
          <cell r="D868">
            <v>25.12</v>
          </cell>
          <cell r="E868">
            <v>26.93</v>
          </cell>
          <cell r="F868">
            <v>52.05</v>
          </cell>
        </row>
        <row r="869">
          <cell r="A869" t="str">
            <v>16.02.045</v>
          </cell>
          <cell r="B869" t="str">
            <v>Telha de barro colonial/paulista</v>
          </cell>
          <cell r="C869" t="str">
            <v>M2</v>
          </cell>
          <cell r="D869">
            <v>61.83</v>
          </cell>
          <cell r="E869">
            <v>40.4</v>
          </cell>
          <cell r="F869">
            <v>102.23</v>
          </cell>
        </row>
        <row r="870">
          <cell r="A870" t="str">
            <v>16.02.060</v>
          </cell>
          <cell r="B870" t="str">
            <v>Telha de barro tipo plan</v>
          </cell>
          <cell r="C870" t="str">
            <v>M2</v>
          </cell>
          <cell r="D870">
            <v>78.569999999999993</v>
          </cell>
          <cell r="E870">
            <v>40.4</v>
          </cell>
          <cell r="F870">
            <v>118.97</v>
          </cell>
        </row>
        <row r="871">
          <cell r="A871" t="str">
            <v>16.02.120</v>
          </cell>
          <cell r="B871" t="str">
            <v>Emboçamento de beiral em telhas de barro</v>
          </cell>
          <cell r="C871" t="str">
            <v>M</v>
          </cell>
          <cell r="D871">
            <v>0.69</v>
          </cell>
          <cell r="E871">
            <v>11.88</v>
          </cell>
          <cell r="F871">
            <v>12.57</v>
          </cell>
        </row>
        <row r="872">
          <cell r="A872" t="str">
            <v>16.02.230</v>
          </cell>
          <cell r="B872" t="str">
            <v>Cumeeira de barro emboçado tipos: plan, romana, italiana, francesa e paulistinha</v>
          </cell>
          <cell r="C872" t="str">
            <v>M</v>
          </cell>
          <cell r="D872">
            <v>9.58</v>
          </cell>
          <cell r="E872">
            <v>14.84</v>
          </cell>
          <cell r="F872">
            <v>24.42</v>
          </cell>
        </row>
        <row r="873">
          <cell r="A873" t="str">
            <v>16.02.270</v>
          </cell>
          <cell r="B873" t="str">
            <v>Espigão de barro emboçado</v>
          </cell>
          <cell r="C873" t="str">
            <v>M</v>
          </cell>
          <cell r="D873">
            <v>14.38</v>
          </cell>
          <cell r="E873">
            <v>14.84</v>
          </cell>
          <cell r="F873">
            <v>29.22</v>
          </cell>
        </row>
        <row r="874">
          <cell r="A874" t="str">
            <v>16.03</v>
          </cell>
          <cell r="B874" t="str">
            <v>Telhamento em cimento reforcado com fio sintetico (CRFS)</v>
          </cell>
          <cell r="C874"/>
          <cell r="D874"/>
          <cell r="E874"/>
          <cell r="F874"/>
        </row>
        <row r="875">
          <cell r="A875" t="str">
            <v>16.03.010</v>
          </cell>
          <cell r="B875" t="str">
            <v>Telhamento em cimento reforçado com fio sintético CRFS - perfil ondulado de 6 mm</v>
          </cell>
          <cell r="C875" t="str">
            <v>M2</v>
          </cell>
          <cell r="D875">
            <v>34.869999999999997</v>
          </cell>
          <cell r="E875">
            <v>14.84</v>
          </cell>
          <cell r="F875">
            <v>49.71</v>
          </cell>
        </row>
        <row r="876">
          <cell r="A876" t="str">
            <v>16.03.020</v>
          </cell>
          <cell r="B876" t="str">
            <v>Telhamento em cimento reforçado com fio sintético CRFS - perfil ondulado de 8 mm</v>
          </cell>
          <cell r="C876" t="str">
            <v>M2</v>
          </cell>
          <cell r="D876">
            <v>47.89</v>
          </cell>
          <cell r="E876">
            <v>14.84</v>
          </cell>
          <cell r="F876">
            <v>62.73</v>
          </cell>
        </row>
        <row r="877">
          <cell r="A877" t="str">
            <v>16.03.030</v>
          </cell>
          <cell r="B877" t="str">
            <v>Telhamento em cimento reforçado com fio sintético CRFS - perfil trapezoidal de 44 cm</v>
          </cell>
          <cell r="C877" t="str">
            <v>M2</v>
          </cell>
          <cell r="D877">
            <v>101.2</v>
          </cell>
          <cell r="E877">
            <v>14.84</v>
          </cell>
          <cell r="F877">
            <v>116.04</v>
          </cell>
        </row>
        <row r="878">
          <cell r="A878" t="str">
            <v>16.03.040</v>
          </cell>
          <cell r="B878" t="str">
            <v>Telhamento em cimento reforçado com fio sintético CRFS - perfil modulado</v>
          </cell>
          <cell r="C878" t="str">
            <v>M2</v>
          </cell>
          <cell r="D878">
            <v>108.86</v>
          </cell>
          <cell r="E878">
            <v>14.84</v>
          </cell>
          <cell r="F878">
            <v>123.7</v>
          </cell>
        </row>
        <row r="879">
          <cell r="A879" t="str">
            <v>16.03.300</v>
          </cell>
          <cell r="B879" t="str">
            <v>Cumeeira normal em cimento reforçado com fio sintético CRFS - perfil ondulado</v>
          </cell>
          <cell r="C879" t="str">
            <v>M</v>
          </cell>
          <cell r="D879">
            <v>59.1</v>
          </cell>
          <cell r="E879">
            <v>7.42</v>
          </cell>
          <cell r="F879">
            <v>66.52</v>
          </cell>
        </row>
        <row r="880">
          <cell r="A880" t="str">
            <v>16.03.310</v>
          </cell>
          <cell r="B880" t="str">
            <v>Cumeeira universal em cimento reforçado com fio sintético CRFS - perfil ondulado</v>
          </cell>
          <cell r="C880" t="str">
            <v>M</v>
          </cell>
          <cell r="D880">
            <v>53.12</v>
          </cell>
          <cell r="E880">
            <v>7.42</v>
          </cell>
          <cell r="F880">
            <v>60.54</v>
          </cell>
        </row>
        <row r="881">
          <cell r="A881" t="str">
            <v>16.03.320</v>
          </cell>
          <cell r="B881" t="str">
            <v>Cumeeira normal em cimento reforçado com fio sintético CRFS - perfil trapezoidal 44 cm</v>
          </cell>
          <cell r="C881" t="str">
            <v>M</v>
          </cell>
          <cell r="D881">
            <v>83.12</v>
          </cell>
          <cell r="E881">
            <v>7.42</v>
          </cell>
          <cell r="F881">
            <v>90.54</v>
          </cell>
        </row>
        <row r="882">
          <cell r="A882" t="str">
            <v>16.03.330</v>
          </cell>
          <cell r="B882" t="str">
            <v>Cumeeira normal em cimento reforçado com fio sintético CRFS - perfil modulado</v>
          </cell>
          <cell r="C882" t="str">
            <v>M</v>
          </cell>
          <cell r="D882">
            <v>114.79</v>
          </cell>
          <cell r="E882">
            <v>7.42</v>
          </cell>
          <cell r="F882">
            <v>122.21</v>
          </cell>
        </row>
        <row r="883">
          <cell r="A883" t="str">
            <v>16.03.360</v>
          </cell>
          <cell r="B883" t="str">
            <v>Espigão em cimento reforçado com fio sintético CRFS - perfil ondulado</v>
          </cell>
          <cell r="C883" t="str">
            <v>M</v>
          </cell>
          <cell r="D883">
            <v>36.18</v>
          </cell>
          <cell r="E883">
            <v>7.42</v>
          </cell>
          <cell r="F883">
            <v>43.6</v>
          </cell>
        </row>
        <row r="884">
          <cell r="A884" t="str">
            <v>16.03.370</v>
          </cell>
          <cell r="B884" t="str">
            <v>Espigão em cimento reforçado com fio sintético CRFS - perfil modulado</v>
          </cell>
          <cell r="C884" t="str">
            <v>M</v>
          </cell>
          <cell r="D884">
            <v>46.44</v>
          </cell>
          <cell r="E884">
            <v>7.42</v>
          </cell>
          <cell r="F884">
            <v>53.86</v>
          </cell>
        </row>
        <row r="885">
          <cell r="A885" t="str">
            <v>16.03.400</v>
          </cell>
          <cell r="B885" t="str">
            <v>Rufo em cimento reforçado com fio sintético CRFS - perfil ondulado</v>
          </cell>
          <cell r="C885" t="str">
            <v>M</v>
          </cell>
          <cell r="D885">
            <v>51.74</v>
          </cell>
          <cell r="E885">
            <v>7.42</v>
          </cell>
          <cell r="F885">
            <v>59.16</v>
          </cell>
        </row>
        <row r="886">
          <cell r="A886" t="str">
            <v>16.10</v>
          </cell>
          <cell r="B886" t="str">
            <v>Telhamento em madeira ou fibra vegetal</v>
          </cell>
          <cell r="C886"/>
          <cell r="D886"/>
          <cell r="E886"/>
          <cell r="F886"/>
        </row>
        <row r="887">
          <cell r="A887" t="str">
            <v>16.10.020</v>
          </cell>
          <cell r="B887" t="str">
            <v>Telha em fibra vegetal, perfil ondulado, com espessura de 3 mm</v>
          </cell>
          <cell r="C887" t="str">
            <v>M2</v>
          </cell>
          <cell r="D887">
            <v>59.23</v>
          </cell>
          <cell r="E887">
            <v>24.12</v>
          </cell>
          <cell r="F887">
            <v>83.35</v>
          </cell>
        </row>
        <row r="888">
          <cell r="A888" t="str">
            <v>16.10.100</v>
          </cell>
          <cell r="B888" t="str">
            <v>Cumeeira em fibra vegetal, lisa, com espessura de 3 mm</v>
          </cell>
          <cell r="C888" t="str">
            <v>M</v>
          </cell>
          <cell r="D888">
            <v>100.98</v>
          </cell>
          <cell r="E888">
            <v>8.17</v>
          </cell>
          <cell r="F888">
            <v>109.15</v>
          </cell>
        </row>
        <row r="889">
          <cell r="A889" t="str">
            <v>16.12</v>
          </cell>
          <cell r="B889" t="str">
            <v>Telhamento metalico comum</v>
          </cell>
          <cell r="C889"/>
          <cell r="D889"/>
          <cell r="E889"/>
          <cell r="F889"/>
        </row>
        <row r="890">
          <cell r="A890" t="str">
            <v>16.12.020</v>
          </cell>
          <cell r="B890" t="str">
            <v>Telhamento em chapa de aço pré-pintada com epóxi e poliéster, perfil ondulado, com espessura de 0,50 mm</v>
          </cell>
          <cell r="C890" t="str">
            <v>M2</v>
          </cell>
          <cell r="D890">
            <v>113.49</v>
          </cell>
          <cell r="E890">
            <v>14.84</v>
          </cell>
          <cell r="F890">
            <v>128.33000000000001</v>
          </cell>
        </row>
        <row r="891">
          <cell r="A891" t="str">
            <v>16.12.040</v>
          </cell>
          <cell r="B891" t="str">
            <v>Telhamento em chapa de aço pré-pintada com epóxi e poliéster, perfil ondulado calandrado, com espessura de 0,80 mm</v>
          </cell>
          <cell r="C891" t="str">
            <v>M2</v>
          </cell>
          <cell r="D891">
            <v>216.18</v>
          </cell>
          <cell r="E891">
            <v>14.84</v>
          </cell>
          <cell r="F891">
            <v>231.02</v>
          </cell>
        </row>
        <row r="892">
          <cell r="A892" t="str">
            <v>16.12.050</v>
          </cell>
          <cell r="B892" t="str">
            <v>Telhamento em chapa de aço pré-pintada com epóxi e poliéster, perfil trapezoidal, com espessura de 0,80 mm e altura de 100 mm</v>
          </cell>
          <cell r="C892" t="str">
            <v>M2</v>
          </cell>
          <cell r="D892">
            <v>146.76</v>
          </cell>
          <cell r="E892">
            <v>14.84</v>
          </cell>
          <cell r="F892">
            <v>161.6</v>
          </cell>
        </row>
        <row r="893">
          <cell r="A893" t="str">
            <v>16.12.060</v>
          </cell>
          <cell r="B893" t="str">
            <v>Telhamento em chapa de aço pré-pintada com epóxi e poliéster, perfil trapezoidal, com espessura de 0,50 mm e altura de 40 mm</v>
          </cell>
          <cell r="C893" t="str">
            <v>M2</v>
          </cell>
          <cell r="D893">
            <v>114.88</v>
          </cell>
          <cell r="E893">
            <v>14.84</v>
          </cell>
          <cell r="F893">
            <v>129.72</v>
          </cell>
        </row>
        <row r="894">
          <cell r="A894" t="str">
            <v>16.12.200</v>
          </cell>
          <cell r="B894" t="str">
            <v>Cumeeira em chapa de aço pré-pintada com epóxi e poliéster, perfil trapezoidal, com espessura de 0,50 mm</v>
          </cell>
          <cell r="C894" t="str">
            <v>M</v>
          </cell>
          <cell r="D894">
            <v>110.43</v>
          </cell>
          <cell r="E894">
            <v>7.42</v>
          </cell>
          <cell r="F894">
            <v>117.85</v>
          </cell>
        </row>
        <row r="895">
          <cell r="A895" t="str">
            <v>16.12.220</v>
          </cell>
          <cell r="B895" t="str">
            <v>Cumeeira em chapa de aço pré-pintada com epóxi e poliéster, perfil ondulado, com espessura de 0,50 mm</v>
          </cell>
          <cell r="C895" t="str">
            <v>M</v>
          </cell>
          <cell r="D895">
            <v>101.97</v>
          </cell>
          <cell r="E895">
            <v>7.42</v>
          </cell>
          <cell r="F895">
            <v>109.39</v>
          </cell>
        </row>
        <row r="896">
          <cell r="A896" t="str">
            <v>16.13</v>
          </cell>
          <cell r="B896" t="str">
            <v>Telhamento metalico especial</v>
          </cell>
          <cell r="C896"/>
          <cell r="D896"/>
          <cell r="E896"/>
          <cell r="F896"/>
        </row>
        <row r="897">
          <cell r="A897" t="str">
            <v>16.13.060</v>
          </cell>
          <cell r="B897" t="str">
            <v>Telhamento em chapa de aço pré-pintada com epóxi e poliéster, tipo sanduíche, espessura de 0,50 mm, com lã de rocha</v>
          </cell>
          <cell r="C897" t="str">
            <v>M2</v>
          </cell>
          <cell r="D897">
            <v>252.03</v>
          </cell>
          <cell r="E897">
            <v>37.35</v>
          </cell>
          <cell r="F897">
            <v>289.38</v>
          </cell>
        </row>
        <row r="898">
          <cell r="A898" t="str">
            <v>16.13.070</v>
          </cell>
          <cell r="B898" t="str">
            <v>Telhamento em chapa de aço pré-pintada com epóxi e poliéster, tipo sanduíche, espessura de 0,50 mm, com poliuretano</v>
          </cell>
          <cell r="C898" t="str">
            <v>M2</v>
          </cell>
          <cell r="D898">
            <v>299.66000000000003</v>
          </cell>
          <cell r="E898">
            <v>16.16</v>
          </cell>
          <cell r="F898">
            <v>315.82</v>
          </cell>
        </row>
        <row r="899">
          <cell r="A899" t="str">
            <v>16.13.130</v>
          </cell>
          <cell r="B899" t="str">
            <v>Telhamento em chapa de aço com pintura poliéster, tipo sanduíche, espessura de 0,50 mm, com poliestireno expandido</v>
          </cell>
          <cell r="C899" t="str">
            <v>M2</v>
          </cell>
          <cell r="D899">
            <v>207.27</v>
          </cell>
          <cell r="E899">
            <v>16.16</v>
          </cell>
          <cell r="F899">
            <v>223.43</v>
          </cell>
        </row>
        <row r="900">
          <cell r="A900" t="str">
            <v>16.13.140</v>
          </cell>
          <cell r="B900" t="str">
            <v>Telhamento em chapa de aço galvanizado autoportante, perfil trapezoidal, com espessura de 0,80 mm e altura de 120 mm</v>
          </cell>
          <cell r="C900" t="str">
            <v>M2</v>
          </cell>
          <cell r="D900">
            <v>145.6</v>
          </cell>
          <cell r="E900">
            <v>14.84</v>
          </cell>
          <cell r="F900">
            <v>160.44</v>
          </cell>
        </row>
        <row r="901">
          <cell r="A901" t="str">
            <v>16.16</v>
          </cell>
          <cell r="B901" t="str">
            <v>Telhamento em material sintetico</v>
          </cell>
          <cell r="C901"/>
          <cell r="D901"/>
          <cell r="E901"/>
          <cell r="F901"/>
        </row>
        <row r="902">
          <cell r="A902" t="str">
            <v>16.16.040</v>
          </cell>
          <cell r="B902" t="str">
            <v>Telha ondulada translúcida em polipropileno</v>
          </cell>
          <cell r="C902" t="str">
            <v>M2</v>
          </cell>
          <cell r="D902">
            <v>60.95</v>
          </cell>
          <cell r="E902">
            <v>14.84</v>
          </cell>
          <cell r="F902">
            <v>75.790000000000006</v>
          </cell>
        </row>
        <row r="903">
          <cell r="A903" t="str">
            <v>16.16.160</v>
          </cell>
          <cell r="B903" t="str">
            <v>Telha em poliéster reforçado com fibras de vidro, perfil trapezoidal 49</v>
          </cell>
          <cell r="C903" t="str">
            <v>M2</v>
          </cell>
          <cell r="D903">
            <v>92.99</v>
          </cell>
          <cell r="E903">
            <v>14.84</v>
          </cell>
          <cell r="F903">
            <v>107.83</v>
          </cell>
        </row>
        <row r="904">
          <cell r="A904" t="str">
            <v>16.16.400</v>
          </cell>
          <cell r="B904" t="str">
            <v>Cumeeira para telha de poliéster, tipo perfil trapezoidal 49</v>
          </cell>
          <cell r="C904" t="str">
            <v>M</v>
          </cell>
          <cell r="D904">
            <v>149.80000000000001</v>
          </cell>
          <cell r="E904">
            <v>7.42</v>
          </cell>
          <cell r="F904">
            <v>157.22</v>
          </cell>
        </row>
        <row r="905">
          <cell r="A905" t="str">
            <v>16.20</v>
          </cell>
          <cell r="B905" t="str">
            <v>Telhamento em vidro</v>
          </cell>
          <cell r="C905"/>
          <cell r="D905"/>
          <cell r="E905"/>
          <cell r="F905"/>
        </row>
        <row r="906">
          <cell r="A906" t="str">
            <v>16.20.020</v>
          </cell>
          <cell r="B906" t="str">
            <v>Telhas de vidro para iluminação tipo francesa</v>
          </cell>
          <cell r="C906" t="str">
            <v>UN</v>
          </cell>
          <cell r="D906">
            <v>61.27</v>
          </cell>
          <cell r="E906">
            <v>3.72</v>
          </cell>
          <cell r="F906">
            <v>64.989999999999995</v>
          </cell>
        </row>
        <row r="907">
          <cell r="A907" t="str">
            <v>16.20.040</v>
          </cell>
          <cell r="B907" t="str">
            <v>Telhas de vidro para iluminação tipo colonial/paulistinha</v>
          </cell>
          <cell r="C907" t="str">
            <v>UN</v>
          </cell>
          <cell r="D907">
            <v>61.27</v>
          </cell>
          <cell r="E907">
            <v>3.72</v>
          </cell>
          <cell r="F907">
            <v>64.989999999999995</v>
          </cell>
        </row>
        <row r="908">
          <cell r="A908" t="str">
            <v>16.30</v>
          </cell>
          <cell r="B908" t="str">
            <v>Domos</v>
          </cell>
          <cell r="C908"/>
          <cell r="D908"/>
          <cell r="E908"/>
          <cell r="F908"/>
        </row>
        <row r="909">
          <cell r="A909" t="str">
            <v>16.30.020</v>
          </cell>
          <cell r="B909" t="str">
            <v>Domo de acrílico fixado em perfis de alumínio</v>
          </cell>
          <cell r="C909" t="str">
            <v>M2</v>
          </cell>
          <cell r="D909">
            <v>662.93</v>
          </cell>
          <cell r="E909"/>
          <cell r="F909">
            <v>662.93</v>
          </cell>
        </row>
        <row r="910">
          <cell r="A910" t="str">
            <v>16.32</v>
          </cell>
          <cell r="B910" t="str">
            <v>Painel, chapas e fechamento</v>
          </cell>
          <cell r="C910"/>
          <cell r="D910"/>
          <cell r="E910"/>
          <cell r="F910"/>
        </row>
        <row r="911">
          <cell r="A911" t="str">
            <v>16.32.070</v>
          </cell>
          <cell r="B911" t="str">
            <v>Cobertura curva em chapa de policarbonato alveolar bronze de 6 mm</v>
          </cell>
          <cell r="C911" t="str">
            <v>M2</v>
          </cell>
          <cell r="D911">
            <v>135.56</v>
          </cell>
          <cell r="E911">
            <v>77.28</v>
          </cell>
          <cell r="F911">
            <v>212.84</v>
          </cell>
        </row>
        <row r="912">
          <cell r="A912" t="str">
            <v>16.32.120</v>
          </cell>
          <cell r="B912" t="str">
            <v>Cobertura plana em chapa de policarbonato alveolar de 10 mm</v>
          </cell>
          <cell r="C912" t="str">
            <v>M2</v>
          </cell>
          <cell r="D912">
            <v>191.43</v>
          </cell>
          <cell r="E912">
            <v>69.55</v>
          </cell>
          <cell r="F912">
            <v>260.98</v>
          </cell>
        </row>
        <row r="913">
          <cell r="A913" t="str">
            <v>16.32.130</v>
          </cell>
          <cell r="B913" t="str">
            <v>Cobertura curva em chapa de policarbonato alveolar bronze de 10 mm</v>
          </cell>
          <cell r="C913" t="str">
            <v>M2</v>
          </cell>
          <cell r="D913">
            <v>195.17</v>
          </cell>
          <cell r="E913">
            <v>77.28</v>
          </cell>
          <cell r="F913">
            <v>272.45</v>
          </cell>
        </row>
        <row r="914">
          <cell r="A914" t="str">
            <v>16.33</v>
          </cell>
          <cell r="B914" t="str">
            <v>Calhas e rufos</v>
          </cell>
          <cell r="C914"/>
          <cell r="D914"/>
          <cell r="E914"/>
          <cell r="F914"/>
        </row>
        <row r="915">
          <cell r="A915" t="str">
            <v>16.33.022</v>
          </cell>
          <cell r="B915" t="str">
            <v>Calha, rufo, afins em chapa galvanizada nº 24 - corte 0,33 m</v>
          </cell>
          <cell r="C915" t="str">
            <v>M</v>
          </cell>
          <cell r="D915">
            <v>49.53</v>
          </cell>
          <cell r="E915">
            <v>46.19</v>
          </cell>
          <cell r="F915">
            <v>95.72</v>
          </cell>
        </row>
        <row r="916">
          <cell r="A916" t="str">
            <v>16.33.052</v>
          </cell>
          <cell r="B916" t="str">
            <v>Calha, rufo, afins em chapa galvanizada nº 24 - corte 0,50 m</v>
          </cell>
          <cell r="C916" t="str">
            <v>M</v>
          </cell>
          <cell r="D916">
            <v>76.23</v>
          </cell>
          <cell r="E916">
            <v>54.59</v>
          </cell>
          <cell r="F916">
            <v>130.82</v>
          </cell>
        </row>
        <row r="917">
          <cell r="A917" t="str">
            <v>16.33.062</v>
          </cell>
          <cell r="B917" t="str">
            <v>Calha, rufo, afins em chapa galvanizada nº 24 - corte 1,00 m</v>
          </cell>
          <cell r="C917" t="str">
            <v>M</v>
          </cell>
          <cell r="D917">
            <v>152.5</v>
          </cell>
          <cell r="E917">
            <v>58.79</v>
          </cell>
          <cell r="F917">
            <v>211.29</v>
          </cell>
        </row>
        <row r="918">
          <cell r="A918" t="str">
            <v>16.33.082</v>
          </cell>
          <cell r="B918" t="str">
            <v>Calha, rufo, afins em chapa galvanizada nº 26 - corte 0,33 m</v>
          </cell>
          <cell r="C918" t="str">
            <v>M</v>
          </cell>
          <cell r="D918">
            <v>37.29</v>
          </cell>
          <cell r="E918">
            <v>46.19</v>
          </cell>
          <cell r="F918">
            <v>83.48</v>
          </cell>
        </row>
        <row r="919">
          <cell r="A919" t="str">
            <v>16.33.102</v>
          </cell>
          <cell r="B919" t="str">
            <v>Calha, rufo, afins em chapa galvanizada nº 26 - corte 0,50 m</v>
          </cell>
          <cell r="C919" t="str">
            <v>M</v>
          </cell>
          <cell r="D919">
            <v>57.56</v>
          </cell>
          <cell r="E919">
            <v>54.59</v>
          </cell>
          <cell r="F919">
            <v>112.15</v>
          </cell>
        </row>
        <row r="920">
          <cell r="A920" t="str">
            <v>16.33.400</v>
          </cell>
          <cell r="B920" t="str">
            <v>Rufo pré-moldado em concreto, de 14 x 50 x 18,5 cm</v>
          </cell>
          <cell r="C920" t="str">
            <v>UN</v>
          </cell>
          <cell r="D920">
            <v>12.18</v>
          </cell>
          <cell r="E920">
            <v>1.17</v>
          </cell>
          <cell r="F920">
            <v>13.35</v>
          </cell>
        </row>
        <row r="921">
          <cell r="A921" t="str">
            <v>16.33.410</v>
          </cell>
          <cell r="B921" t="str">
            <v>Rufo pré-moldado em concreto, de 20 x 50 x 26 cm</v>
          </cell>
          <cell r="C921" t="str">
            <v>UN</v>
          </cell>
          <cell r="D921">
            <v>15.21</v>
          </cell>
          <cell r="E921">
            <v>1.68</v>
          </cell>
          <cell r="F921">
            <v>16.89</v>
          </cell>
        </row>
        <row r="922">
          <cell r="A922" t="str">
            <v>16.33.412</v>
          </cell>
          <cell r="B922" t="str">
            <v>Rufo pré-moldado em concreto, largura 24 cm</v>
          </cell>
          <cell r="C922" t="str">
            <v>UN</v>
          </cell>
          <cell r="D922">
            <v>13.54</v>
          </cell>
          <cell r="E922">
            <v>2.35</v>
          </cell>
          <cell r="F922">
            <v>15.89</v>
          </cell>
        </row>
        <row r="923">
          <cell r="A923" t="str">
            <v>16.40</v>
          </cell>
          <cell r="B923" t="str">
            <v>Reparos, conservacoes e complementos - GRUPO 16</v>
          </cell>
          <cell r="C923"/>
          <cell r="D923"/>
          <cell r="E923"/>
          <cell r="F923"/>
        </row>
        <row r="924">
          <cell r="A924" t="str">
            <v>16.40.040</v>
          </cell>
          <cell r="B924" t="str">
            <v>Recolocação de cumeeiras e espigões de barro</v>
          </cell>
          <cell r="C924" t="str">
            <v>M</v>
          </cell>
          <cell r="D924">
            <v>1.75</v>
          </cell>
          <cell r="E924">
            <v>14.84</v>
          </cell>
          <cell r="F924">
            <v>16.59</v>
          </cell>
        </row>
        <row r="925">
          <cell r="A925" t="str">
            <v>16.40.060</v>
          </cell>
          <cell r="B925" t="str">
            <v>Recolocação de telha de barro tipo colonial/paulistinha</v>
          </cell>
          <cell r="C925" t="str">
            <v>M2</v>
          </cell>
          <cell r="D925"/>
          <cell r="E925">
            <v>40.4</v>
          </cell>
          <cell r="F925">
            <v>40.4</v>
          </cell>
        </row>
        <row r="926">
          <cell r="A926" t="str">
            <v>16.40.080</v>
          </cell>
          <cell r="B926" t="str">
            <v>Recolocação de telha de barro tipo plan</v>
          </cell>
          <cell r="C926" t="str">
            <v>M2</v>
          </cell>
          <cell r="D926"/>
          <cell r="E926">
            <v>40.4</v>
          </cell>
          <cell r="F926">
            <v>40.4</v>
          </cell>
        </row>
        <row r="927">
          <cell r="A927" t="str">
            <v>16.40.090</v>
          </cell>
          <cell r="B927" t="str">
            <v>Recolocação de domo de acrílico, inclusive perfis metálicos de fixação</v>
          </cell>
          <cell r="C927" t="str">
            <v>M2</v>
          </cell>
          <cell r="D927"/>
          <cell r="E927">
            <v>18.559999999999999</v>
          </cell>
          <cell r="F927">
            <v>18.559999999999999</v>
          </cell>
        </row>
        <row r="928">
          <cell r="A928" t="str">
            <v>16.40.120</v>
          </cell>
          <cell r="B928" t="str">
            <v>Recolocação de telhas de barro tipo francesa</v>
          </cell>
          <cell r="C928" t="str">
            <v>M2</v>
          </cell>
          <cell r="D928"/>
          <cell r="E928">
            <v>26.93</v>
          </cell>
          <cell r="F928">
            <v>26.93</v>
          </cell>
        </row>
        <row r="929">
          <cell r="A929" t="str">
            <v>16.40.140</v>
          </cell>
          <cell r="B929" t="str">
            <v>Recolocação de telha em fibrocimento ou CRFS, perfil ondulado</v>
          </cell>
          <cell r="C929" t="str">
            <v>M2</v>
          </cell>
          <cell r="D929">
            <v>2.74</v>
          </cell>
          <cell r="E929">
            <v>14.84</v>
          </cell>
          <cell r="F929">
            <v>17.579999999999998</v>
          </cell>
        </row>
        <row r="930">
          <cell r="A930" t="str">
            <v>16.40.150</v>
          </cell>
          <cell r="B930" t="str">
            <v>Recolocação de telha em fibrocimento ou CRFS, perfil modulado ou trapezoidal</v>
          </cell>
          <cell r="C930" t="str">
            <v>M2</v>
          </cell>
          <cell r="D930">
            <v>8.2200000000000006</v>
          </cell>
          <cell r="E930">
            <v>14.84</v>
          </cell>
          <cell r="F930">
            <v>23.06</v>
          </cell>
        </row>
        <row r="931">
          <cell r="A931" t="str">
            <v>17</v>
          </cell>
          <cell r="B931" t="str">
            <v>REVESTIMENTO EM MASSA OU FUNDIDO NO LOCAL</v>
          </cell>
          <cell r="C931"/>
          <cell r="D931"/>
          <cell r="E931"/>
          <cell r="F931"/>
        </row>
        <row r="932">
          <cell r="A932" t="str">
            <v>17.01</v>
          </cell>
          <cell r="B932" t="str">
            <v>Regularizacao de base</v>
          </cell>
          <cell r="C932"/>
          <cell r="D932"/>
          <cell r="E932"/>
          <cell r="F932"/>
        </row>
        <row r="933">
          <cell r="A933" t="str">
            <v>17.01.010</v>
          </cell>
          <cell r="B933" t="str">
            <v>Argamassa de proteção com argila expandida</v>
          </cell>
          <cell r="C933" t="str">
            <v>M3</v>
          </cell>
          <cell r="D933">
            <v>621.79999999999995</v>
          </cell>
          <cell r="E933">
            <v>264.54000000000002</v>
          </cell>
          <cell r="F933">
            <v>886.34</v>
          </cell>
        </row>
        <row r="934">
          <cell r="A934" t="str">
            <v>17.01.020</v>
          </cell>
          <cell r="B934" t="str">
            <v>Argamassa de regularização e/ou proteção</v>
          </cell>
          <cell r="C934" t="str">
            <v>M3</v>
          </cell>
          <cell r="D934">
            <v>368.05</v>
          </cell>
          <cell r="E934">
            <v>264.54000000000002</v>
          </cell>
          <cell r="F934">
            <v>632.59</v>
          </cell>
        </row>
        <row r="935">
          <cell r="A935" t="str">
            <v>17.01.040</v>
          </cell>
          <cell r="B935" t="str">
            <v>Lastro de concreto impermeabilizado</v>
          </cell>
          <cell r="C935" t="str">
            <v>M3</v>
          </cell>
          <cell r="D935">
            <v>292.98</v>
          </cell>
          <cell r="E935">
            <v>264.54000000000002</v>
          </cell>
          <cell r="F935">
            <v>557.52</v>
          </cell>
        </row>
        <row r="936">
          <cell r="A936" t="str">
            <v>17.01.050</v>
          </cell>
          <cell r="B936" t="str">
            <v>Regularização de piso com nata de cimento</v>
          </cell>
          <cell r="C936" t="str">
            <v>M2</v>
          </cell>
          <cell r="D936">
            <v>2.95</v>
          </cell>
          <cell r="E936">
            <v>20.6</v>
          </cell>
          <cell r="F936">
            <v>23.55</v>
          </cell>
        </row>
        <row r="937">
          <cell r="A937" t="str">
            <v>17.01.060</v>
          </cell>
          <cell r="B937" t="str">
            <v>Regularização de piso com nata de cimento e bianco</v>
          </cell>
          <cell r="C937" t="str">
            <v>M2</v>
          </cell>
          <cell r="D937">
            <v>6.12</v>
          </cell>
          <cell r="E937">
            <v>20.23</v>
          </cell>
          <cell r="F937">
            <v>26.35</v>
          </cell>
        </row>
        <row r="938">
          <cell r="A938" t="str">
            <v>17.01.120</v>
          </cell>
          <cell r="B938" t="str">
            <v>Argamassa de cimento e areia traço 1:3, com adesivo acrílico</v>
          </cell>
          <cell r="C938" t="str">
            <v>M3</v>
          </cell>
          <cell r="D938">
            <v>799.12</v>
          </cell>
          <cell r="E938">
            <v>264.54000000000002</v>
          </cell>
          <cell r="F938">
            <v>1063.6600000000001</v>
          </cell>
        </row>
        <row r="939">
          <cell r="A939" t="str">
            <v>17.02</v>
          </cell>
          <cell r="B939" t="str">
            <v>Revestimento em argamassa</v>
          </cell>
          <cell r="C939"/>
          <cell r="D939"/>
          <cell r="E939"/>
          <cell r="F939"/>
        </row>
        <row r="940">
          <cell r="A940" t="str">
            <v>17.02.020</v>
          </cell>
          <cell r="B940" t="str">
            <v>Chapisco</v>
          </cell>
          <cell r="C940" t="str">
            <v>M2</v>
          </cell>
          <cell r="D940">
            <v>1.84</v>
          </cell>
          <cell r="E940">
            <v>3.92</v>
          </cell>
          <cell r="F940">
            <v>5.76</v>
          </cell>
        </row>
        <row r="941">
          <cell r="A941" t="str">
            <v>17.02.030</v>
          </cell>
          <cell r="B941" t="str">
            <v>Chapisco 1:4 com areia grossa</v>
          </cell>
          <cell r="C941" t="str">
            <v>M2</v>
          </cell>
          <cell r="D941">
            <v>1.1399999999999999</v>
          </cell>
          <cell r="E941">
            <v>3.92</v>
          </cell>
          <cell r="F941">
            <v>5.0599999999999996</v>
          </cell>
        </row>
        <row r="942">
          <cell r="A942" t="str">
            <v>17.02.040</v>
          </cell>
          <cell r="B942" t="str">
            <v>Chapisco com bianco</v>
          </cell>
          <cell r="C942" t="str">
            <v>M2</v>
          </cell>
          <cell r="D942">
            <v>4.95</v>
          </cell>
          <cell r="E942">
            <v>3.92</v>
          </cell>
          <cell r="F942">
            <v>8.8699999999999992</v>
          </cell>
        </row>
        <row r="943">
          <cell r="A943" t="str">
            <v>17.02.060</v>
          </cell>
          <cell r="B943" t="str">
            <v>Chapisco fino peneirado</v>
          </cell>
          <cell r="C943" t="str">
            <v>M2</v>
          </cell>
          <cell r="D943">
            <v>1.88</v>
          </cell>
          <cell r="E943">
            <v>5.73</v>
          </cell>
          <cell r="F943">
            <v>7.61</v>
          </cell>
        </row>
        <row r="944">
          <cell r="A944" t="str">
            <v>17.02.080</v>
          </cell>
          <cell r="B944" t="str">
            <v>Chapisco rústico com pedra britada nº 1</v>
          </cell>
          <cell r="C944" t="str">
            <v>M2</v>
          </cell>
          <cell r="D944">
            <v>3.07</v>
          </cell>
          <cell r="E944">
            <v>6.07</v>
          </cell>
          <cell r="F944">
            <v>9.14</v>
          </cell>
        </row>
        <row r="945">
          <cell r="A945" t="str">
            <v>17.02.120</v>
          </cell>
          <cell r="B945" t="str">
            <v>Emboço comum</v>
          </cell>
          <cell r="C945" t="str">
            <v>M2</v>
          </cell>
          <cell r="D945">
            <v>6.88</v>
          </cell>
          <cell r="E945">
            <v>10.77</v>
          </cell>
          <cell r="F945">
            <v>17.649999999999999</v>
          </cell>
        </row>
        <row r="946">
          <cell r="A946" t="str">
            <v>17.02.140</v>
          </cell>
          <cell r="B946" t="str">
            <v>Emboço desempenado com espuma de poliéster</v>
          </cell>
          <cell r="C946" t="str">
            <v>M2</v>
          </cell>
          <cell r="D946">
            <v>6.88</v>
          </cell>
          <cell r="E946">
            <v>14.84</v>
          </cell>
          <cell r="F946">
            <v>21.72</v>
          </cell>
        </row>
        <row r="947">
          <cell r="A947" t="str">
            <v>17.02.160</v>
          </cell>
          <cell r="B947" t="str">
            <v>Emboço desempenado com argamassa industrializada</v>
          </cell>
          <cell r="C947" t="str">
            <v>M2</v>
          </cell>
          <cell r="D947">
            <v>28.48</v>
          </cell>
          <cell r="E947">
            <v>9.2799999999999994</v>
          </cell>
          <cell r="F947">
            <v>37.76</v>
          </cell>
        </row>
        <row r="948">
          <cell r="A948" t="str">
            <v>17.02.220</v>
          </cell>
          <cell r="B948" t="str">
            <v>Reboco</v>
          </cell>
          <cell r="C948" t="str">
            <v>M2</v>
          </cell>
          <cell r="D948">
            <v>1.42</v>
          </cell>
          <cell r="E948">
            <v>9.2799999999999994</v>
          </cell>
          <cell r="F948">
            <v>10.7</v>
          </cell>
        </row>
        <row r="949">
          <cell r="A949" t="str">
            <v>17.02.260</v>
          </cell>
          <cell r="B949" t="str">
            <v>Barra lisa com acabamento em nata de cimento</v>
          </cell>
          <cell r="C949" t="str">
            <v>M2</v>
          </cell>
          <cell r="D949">
            <v>7.56</v>
          </cell>
          <cell r="E949">
            <v>24.12</v>
          </cell>
          <cell r="F949">
            <v>31.68</v>
          </cell>
        </row>
        <row r="950">
          <cell r="A950" t="str">
            <v>17.03</v>
          </cell>
          <cell r="B950" t="str">
            <v>Revestimento em cimentado</v>
          </cell>
          <cell r="C950"/>
          <cell r="D950"/>
          <cell r="E950"/>
          <cell r="F950"/>
        </row>
        <row r="951">
          <cell r="A951" t="str">
            <v>17.03.020</v>
          </cell>
          <cell r="B951" t="str">
            <v>Cimentado desempenado</v>
          </cell>
          <cell r="C951" t="str">
            <v>M2</v>
          </cell>
          <cell r="D951">
            <v>7.36</v>
          </cell>
          <cell r="E951">
            <v>20.41</v>
          </cell>
          <cell r="F951">
            <v>27.77</v>
          </cell>
        </row>
        <row r="952">
          <cell r="A952" t="str">
            <v>17.03.040</v>
          </cell>
          <cell r="B952" t="str">
            <v>Cimentado desempenado e alisado (queimado)</v>
          </cell>
          <cell r="C952" t="str">
            <v>M2</v>
          </cell>
          <cell r="D952">
            <v>7.91</v>
          </cell>
          <cell r="E952">
            <v>24.12</v>
          </cell>
          <cell r="F952">
            <v>32.03</v>
          </cell>
        </row>
        <row r="953">
          <cell r="A953" t="str">
            <v>17.03.060</v>
          </cell>
          <cell r="B953" t="str">
            <v>Cimentado desempenado e alisado com corante (queimado)</v>
          </cell>
          <cell r="C953" t="str">
            <v>M2</v>
          </cell>
          <cell r="D953">
            <v>22.26</v>
          </cell>
          <cell r="E953">
            <v>24.12</v>
          </cell>
          <cell r="F953">
            <v>46.38</v>
          </cell>
        </row>
        <row r="954">
          <cell r="A954" t="str">
            <v>17.03.080</v>
          </cell>
          <cell r="B954" t="str">
            <v>Cimentado semi-áspero</v>
          </cell>
          <cell r="C954" t="str">
            <v>M2</v>
          </cell>
          <cell r="D954">
            <v>7.36</v>
          </cell>
          <cell r="E954">
            <v>14.84</v>
          </cell>
          <cell r="F954">
            <v>22.2</v>
          </cell>
        </row>
        <row r="955">
          <cell r="A955" t="str">
            <v>17.03.100</v>
          </cell>
          <cell r="B955" t="str">
            <v>Cimentado áspero com caneluras</v>
          </cell>
          <cell r="C955" t="str">
            <v>M2</v>
          </cell>
          <cell r="D955">
            <v>7.36</v>
          </cell>
          <cell r="E955">
            <v>25.98</v>
          </cell>
          <cell r="F955">
            <v>33.340000000000003</v>
          </cell>
        </row>
        <row r="956">
          <cell r="A956" t="str">
            <v>17.03.200</v>
          </cell>
          <cell r="B956" t="str">
            <v>Degrau em cimentado</v>
          </cell>
          <cell r="C956" t="str">
            <v>M</v>
          </cell>
          <cell r="D956">
            <v>5.3</v>
          </cell>
          <cell r="E956">
            <v>42.02</v>
          </cell>
          <cell r="F956">
            <v>47.32</v>
          </cell>
        </row>
        <row r="957">
          <cell r="A957" t="str">
            <v>17.03.300</v>
          </cell>
          <cell r="B957" t="str">
            <v>Rodapé em cimentado desempenado e alisado com altura 5 cm</v>
          </cell>
          <cell r="C957" t="str">
            <v>M</v>
          </cell>
          <cell r="D957">
            <v>1.1200000000000001</v>
          </cell>
          <cell r="E957">
            <v>19.559999999999999</v>
          </cell>
          <cell r="F957">
            <v>20.68</v>
          </cell>
        </row>
        <row r="958">
          <cell r="A958" t="str">
            <v>17.03.310</v>
          </cell>
          <cell r="B958" t="str">
            <v>Rodapé em cimentado desempenado e alisado com altura 7 cm</v>
          </cell>
          <cell r="C958" t="str">
            <v>M</v>
          </cell>
          <cell r="D958">
            <v>1.26</v>
          </cell>
          <cell r="E958">
            <v>19.559999999999999</v>
          </cell>
          <cell r="F958">
            <v>20.82</v>
          </cell>
        </row>
        <row r="959">
          <cell r="A959" t="str">
            <v>17.03.320</v>
          </cell>
          <cell r="B959" t="str">
            <v>Rodapé em cimentado desempenado e alisado com altura 10 cm</v>
          </cell>
          <cell r="C959" t="str">
            <v>M</v>
          </cell>
          <cell r="D959">
            <v>1.45</v>
          </cell>
          <cell r="E959">
            <v>19.559999999999999</v>
          </cell>
          <cell r="F959">
            <v>21.01</v>
          </cell>
        </row>
        <row r="960">
          <cell r="A960" t="str">
            <v>17.03.330</v>
          </cell>
          <cell r="B960" t="str">
            <v>Rodapé em cimentado desempenado e alisado com altura 15 cm</v>
          </cell>
          <cell r="C960" t="str">
            <v>M</v>
          </cell>
          <cell r="D960">
            <v>1.81</v>
          </cell>
          <cell r="E960">
            <v>19.559999999999999</v>
          </cell>
          <cell r="F960">
            <v>21.37</v>
          </cell>
        </row>
        <row r="961">
          <cell r="A961" t="str">
            <v>17.04</v>
          </cell>
          <cell r="B961" t="str">
            <v>Revestimento em gesso</v>
          </cell>
          <cell r="C961"/>
          <cell r="D961"/>
          <cell r="E961"/>
          <cell r="F961"/>
        </row>
        <row r="962">
          <cell r="A962" t="str">
            <v>17.04.020</v>
          </cell>
          <cell r="B962" t="str">
            <v>Revestimento em gesso liso desempenado sobre emboço</v>
          </cell>
          <cell r="C962" t="str">
            <v>M2</v>
          </cell>
          <cell r="D962">
            <v>3.85</v>
          </cell>
          <cell r="E962">
            <v>12.33</v>
          </cell>
          <cell r="F962">
            <v>16.18</v>
          </cell>
        </row>
        <row r="963">
          <cell r="A963" t="str">
            <v>17.04.040</v>
          </cell>
          <cell r="B963" t="str">
            <v>Revestimento em gesso liso desempenado sobre bloco</v>
          </cell>
          <cell r="C963" t="str">
            <v>M2</v>
          </cell>
          <cell r="D963">
            <v>5.39</v>
          </cell>
          <cell r="E963">
            <v>12.33</v>
          </cell>
          <cell r="F963">
            <v>17.72</v>
          </cell>
        </row>
        <row r="964">
          <cell r="A964" t="str">
            <v>17.05</v>
          </cell>
          <cell r="B964" t="str">
            <v>Revestimento em concreto</v>
          </cell>
          <cell r="C964"/>
          <cell r="D964"/>
          <cell r="E964"/>
          <cell r="F964"/>
        </row>
        <row r="965">
          <cell r="A965" t="str">
            <v>17.05.020</v>
          </cell>
          <cell r="B965" t="str">
            <v>Piso com requadro em concreto simples sem controle de fck</v>
          </cell>
          <cell r="C965" t="str">
            <v>M3</v>
          </cell>
          <cell r="D965">
            <v>328.88</v>
          </cell>
          <cell r="E965">
            <v>356.16</v>
          </cell>
          <cell r="F965">
            <v>685.04</v>
          </cell>
        </row>
        <row r="966">
          <cell r="A966" t="str">
            <v>17.05.070</v>
          </cell>
          <cell r="B966" t="str">
            <v>Piso com requadro em concreto simples com controle de fck= 20 MPa</v>
          </cell>
          <cell r="C966" t="str">
            <v>M3</v>
          </cell>
          <cell r="D966">
            <v>376.18</v>
          </cell>
          <cell r="E966">
            <v>356.16</v>
          </cell>
          <cell r="F966">
            <v>732.34</v>
          </cell>
        </row>
        <row r="967">
          <cell r="A967" t="str">
            <v>17.05.100</v>
          </cell>
          <cell r="B967" t="str">
            <v>Piso com requadro em concreto simples com controle de fck= 25 MPa</v>
          </cell>
          <cell r="C967" t="str">
            <v>M3</v>
          </cell>
          <cell r="D967">
            <v>402.77</v>
          </cell>
          <cell r="E967">
            <v>356.16</v>
          </cell>
          <cell r="F967">
            <v>758.93</v>
          </cell>
        </row>
        <row r="968">
          <cell r="A968" t="str">
            <v>17.05.320</v>
          </cell>
          <cell r="B968" t="str">
            <v>Soleira em concreto simples</v>
          </cell>
          <cell r="C968" t="str">
            <v>M</v>
          </cell>
          <cell r="D968">
            <v>23.1</v>
          </cell>
          <cell r="E968">
            <v>41.39</v>
          </cell>
          <cell r="F968">
            <v>64.489999999999995</v>
          </cell>
        </row>
        <row r="969">
          <cell r="A969" t="str">
            <v>17.05.420</v>
          </cell>
          <cell r="B969" t="str">
            <v>Peitoril em concreto simples</v>
          </cell>
          <cell r="C969" t="str">
            <v>M</v>
          </cell>
          <cell r="D969">
            <v>9.8800000000000008</v>
          </cell>
          <cell r="E969">
            <v>56.33</v>
          </cell>
          <cell r="F969">
            <v>66.209999999999994</v>
          </cell>
        </row>
        <row r="970">
          <cell r="A970" t="str">
            <v>17.10</v>
          </cell>
          <cell r="B970" t="str">
            <v>Revestimento em granilite fundido no local</v>
          </cell>
          <cell r="C970"/>
          <cell r="D970"/>
          <cell r="E970"/>
          <cell r="F970"/>
        </row>
        <row r="971">
          <cell r="A971" t="str">
            <v>17.10.020</v>
          </cell>
          <cell r="B971" t="str">
            <v>Piso em granilite moldado no local</v>
          </cell>
          <cell r="C971" t="str">
            <v>M2</v>
          </cell>
          <cell r="D971">
            <v>70.52</v>
          </cell>
          <cell r="E971">
            <v>6.7</v>
          </cell>
          <cell r="F971">
            <v>77.22</v>
          </cell>
        </row>
        <row r="972">
          <cell r="A972" t="str">
            <v>17.10.100</v>
          </cell>
          <cell r="B972" t="str">
            <v>Soleira em granilite moldado no local</v>
          </cell>
          <cell r="C972" t="str">
            <v>M</v>
          </cell>
          <cell r="D972">
            <v>39.78</v>
          </cell>
          <cell r="E972">
            <v>1.68</v>
          </cell>
          <cell r="F972">
            <v>41.46</v>
          </cell>
        </row>
        <row r="973">
          <cell r="A973" t="str">
            <v>17.10.120</v>
          </cell>
          <cell r="B973" t="str">
            <v>Degrau em granilite moldado no local</v>
          </cell>
          <cell r="C973" t="str">
            <v>M</v>
          </cell>
          <cell r="D973">
            <v>62.57</v>
          </cell>
          <cell r="E973">
            <v>2.0099999999999998</v>
          </cell>
          <cell r="F973">
            <v>64.58</v>
          </cell>
        </row>
        <row r="974">
          <cell r="A974" t="str">
            <v>17.10.200</v>
          </cell>
          <cell r="B974" t="str">
            <v>Rodapé qualquer em granilite moldado no local até 10 cm</v>
          </cell>
          <cell r="C974" t="str">
            <v>M</v>
          </cell>
          <cell r="D974">
            <v>34.18</v>
          </cell>
          <cell r="E974">
            <v>3.35</v>
          </cell>
          <cell r="F974">
            <v>37.53</v>
          </cell>
        </row>
        <row r="975">
          <cell r="A975" t="str">
            <v>17.10.410</v>
          </cell>
          <cell r="B975" t="str">
            <v>Rodapé em placas pré-moldadas de granilite, acabamento encerado, até 10 cm</v>
          </cell>
          <cell r="C975" t="str">
            <v>M</v>
          </cell>
          <cell r="D975">
            <v>74.66</v>
          </cell>
          <cell r="E975">
            <v>0.4</v>
          </cell>
          <cell r="F975">
            <v>75.06</v>
          </cell>
        </row>
        <row r="976">
          <cell r="A976" t="str">
            <v>17.10.430</v>
          </cell>
          <cell r="B976" t="str">
            <v>Piso em placas de granilite, acabamento encerado</v>
          </cell>
          <cell r="C976" t="str">
            <v>M2</v>
          </cell>
          <cell r="D976">
            <v>158.12</v>
          </cell>
          <cell r="E976">
            <v>4.0199999999999996</v>
          </cell>
          <cell r="F976">
            <v>162.13999999999999</v>
          </cell>
        </row>
        <row r="977">
          <cell r="A977" t="str">
            <v>17.12</v>
          </cell>
          <cell r="B977" t="str">
            <v>Revestimento industrial fundido no local</v>
          </cell>
          <cell r="C977"/>
          <cell r="D977"/>
          <cell r="E977"/>
          <cell r="F977"/>
        </row>
        <row r="978">
          <cell r="A978" t="str">
            <v>17.12.060</v>
          </cell>
          <cell r="B978" t="str">
            <v>Piso em alta resistência moldado no local 12 mm</v>
          </cell>
          <cell r="C978" t="str">
            <v>M2</v>
          </cell>
          <cell r="D978">
            <v>76.23</v>
          </cell>
          <cell r="E978">
            <v>6.7</v>
          </cell>
          <cell r="F978">
            <v>82.93</v>
          </cell>
        </row>
        <row r="979">
          <cell r="A979" t="str">
            <v>17.12.100</v>
          </cell>
          <cell r="B979" t="str">
            <v>Soleira em alta resistência moldada no local</v>
          </cell>
          <cell r="C979" t="str">
            <v>M</v>
          </cell>
          <cell r="D979">
            <v>34.94</v>
          </cell>
          <cell r="E979">
            <v>1.68</v>
          </cell>
          <cell r="F979">
            <v>36.619999999999997</v>
          </cell>
        </row>
        <row r="980">
          <cell r="A980" t="str">
            <v>17.12.120</v>
          </cell>
          <cell r="B980" t="str">
            <v>Degrau em alta resistência 8 mm</v>
          </cell>
          <cell r="C980" t="str">
            <v>M</v>
          </cell>
          <cell r="D980">
            <v>59.09</v>
          </cell>
          <cell r="E980">
            <v>2.0099999999999998</v>
          </cell>
          <cell r="F980">
            <v>61.1</v>
          </cell>
        </row>
        <row r="981">
          <cell r="A981" t="str">
            <v>17.12.140</v>
          </cell>
          <cell r="B981" t="str">
            <v>Degrau em alta resistência 12 mm</v>
          </cell>
          <cell r="C981" t="str">
            <v>M</v>
          </cell>
          <cell r="D981">
            <v>70.45</v>
          </cell>
          <cell r="E981">
            <v>2.0099999999999998</v>
          </cell>
          <cell r="F981">
            <v>72.459999999999994</v>
          </cell>
        </row>
        <row r="982">
          <cell r="A982" t="str">
            <v>17.12.240</v>
          </cell>
          <cell r="B982" t="str">
            <v>Rodapé qualquer em alta resistência moldado no local até 10 cm</v>
          </cell>
          <cell r="C982" t="str">
            <v>M</v>
          </cell>
          <cell r="D982">
            <v>37.26</v>
          </cell>
          <cell r="E982">
            <v>3.35</v>
          </cell>
          <cell r="F982">
            <v>40.61</v>
          </cell>
        </row>
        <row r="983">
          <cell r="A983" t="str">
            <v>17.20</v>
          </cell>
          <cell r="B983" t="str">
            <v>Revestimento especial fundido no local</v>
          </cell>
          <cell r="C983"/>
          <cell r="D983"/>
          <cell r="E983"/>
          <cell r="F983"/>
        </row>
        <row r="984">
          <cell r="A984" t="str">
            <v>17.20.020</v>
          </cell>
          <cell r="B984" t="str">
            <v>Massa raspada</v>
          </cell>
          <cell r="C984" t="str">
            <v>M2</v>
          </cell>
          <cell r="D984">
            <v>48.58</v>
          </cell>
          <cell r="E984">
            <v>47.04</v>
          </cell>
          <cell r="F984">
            <v>95.62</v>
          </cell>
        </row>
        <row r="985">
          <cell r="A985" t="str">
            <v>17.20.040</v>
          </cell>
          <cell r="B985" t="str">
            <v>Revestimento em granito lavado tipo Fulget uso externo, em faixas até 40 cm</v>
          </cell>
          <cell r="C985" t="str">
            <v>M</v>
          </cell>
          <cell r="D985">
            <v>62.2</v>
          </cell>
          <cell r="E985">
            <v>16.75</v>
          </cell>
          <cell r="F985">
            <v>78.95</v>
          </cell>
        </row>
        <row r="986">
          <cell r="A986" t="str">
            <v>17.20.050</v>
          </cell>
          <cell r="B986" t="str">
            <v>Friso para junta de dilatação em revestimento de granito lavado tipo Fulget</v>
          </cell>
          <cell r="C986" t="str">
            <v>M</v>
          </cell>
          <cell r="D986">
            <v>9.48</v>
          </cell>
          <cell r="E986"/>
          <cell r="F986">
            <v>9.48</v>
          </cell>
        </row>
        <row r="987">
          <cell r="A987" t="str">
            <v>17.20.060</v>
          </cell>
          <cell r="B987" t="str">
            <v>Revestimento em granito lavado tipo Fulget uso externo</v>
          </cell>
          <cell r="C987" t="str">
            <v>M2</v>
          </cell>
          <cell r="D987">
            <v>113.89</v>
          </cell>
          <cell r="E987">
            <v>16.75</v>
          </cell>
          <cell r="F987">
            <v>130.63999999999999</v>
          </cell>
        </row>
        <row r="988">
          <cell r="A988" t="str">
            <v>17.20.140</v>
          </cell>
          <cell r="B988" t="str">
            <v>Revestimento texturizado acrílico com microagregados minerais</v>
          </cell>
          <cell r="C988" t="str">
            <v>M2</v>
          </cell>
          <cell r="D988">
            <v>8.4700000000000006</v>
          </cell>
          <cell r="E988">
            <v>18.45</v>
          </cell>
          <cell r="F988">
            <v>26.92</v>
          </cell>
        </row>
        <row r="989">
          <cell r="A989" t="str">
            <v>17.40</v>
          </cell>
          <cell r="B989" t="str">
            <v>Reparos e conservacoes em massa e concreto - GRUPO 17</v>
          </cell>
          <cell r="C989"/>
          <cell r="D989"/>
          <cell r="E989"/>
          <cell r="F989"/>
        </row>
        <row r="990">
          <cell r="A990" t="str">
            <v>17.40.010</v>
          </cell>
          <cell r="B990" t="str">
            <v>Reparos em piso de granilite - estucamento e polimento</v>
          </cell>
          <cell r="C990" t="str">
            <v>M2</v>
          </cell>
          <cell r="D990">
            <v>34.99</v>
          </cell>
          <cell r="E990"/>
          <cell r="F990">
            <v>34.99</v>
          </cell>
        </row>
        <row r="991">
          <cell r="A991" t="str">
            <v>17.40.020</v>
          </cell>
          <cell r="B991" t="str">
            <v>Reparos em pisos de alta resistência fundidos no local - estucamento e polimento</v>
          </cell>
          <cell r="C991" t="str">
            <v>M2</v>
          </cell>
          <cell r="D991">
            <v>32.9</v>
          </cell>
          <cell r="E991"/>
          <cell r="F991">
            <v>32.9</v>
          </cell>
        </row>
        <row r="992">
          <cell r="A992" t="str">
            <v>17.40.030</v>
          </cell>
          <cell r="B992" t="str">
            <v>Reparos em degrau e espelho de granilite - estucamento e polimento</v>
          </cell>
          <cell r="C992" t="str">
            <v>M</v>
          </cell>
          <cell r="D992">
            <v>30.39</v>
          </cell>
          <cell r="E992"/>
          <cell r="F992">
            <v>30.39</v>
          </cell>
        </row>
        <row r="993">
          <cell r="A993" t="str">
            <v>17.40.070</v>
          </cell>
          <cell r="B993" t="str">
            <v>Reparos em rodapé de granilite - estucamento e polimento</v>
          </cell>
          <cell r="C993" t="str">
            <v>M</v>
          </cell>
          <cell r="D993">
            <v>24.68</v>
          </cell>
          <cell r="E993"/>
          <cell r="F993">
            <v>24.68</v>
          </cell>
        </row>
        <row r="994">
          <cell r="A994" t="str">
            <v>17.40.110</v>
          </cell>
          <cell r="B994" t="str">
            <v>Faixa antiderrapante definitiva para degraus, soleiras, patamares ou pisos</v>
          </cell>
          <cell r="C994" t="str">
            <v>M</v>
          </cell>
          <cell r="D994"/>
          <cell r="E994">
            <v>37.11</v>
          </cell>
          <cell r="F994">
            <v>37.11</v>
          </cell>
        </row>
        <row r="995">
          <cell r="A995" t="str">
            <v>17.40.150</v>
          </cell>
          <cell r="B995" t="str">
            <v>Resina acrílica para piso de granilite</v>
          </cell>
          <cell r="C995" t="str">
            <v>M2</v>
          </cell>
          <cell r="D995">
            <v>7.54</v>
          </cell>
          <cell r="E995">
            <v>18.899999999999999</v>
          </cell>
          <cell r="F995">
            <v>26.44</v>
          </cell>
        </row>
        <row r="996">
          <cell r="A996" t="str">
            <v>17.40.160</v>
          </cell>
          <cell r="B996" t="str">
            <v>Resina epóxi para piso de granilite</v>
          </cell>
          <cell r="C996" t="str">
            <v>M2</v>
          </cell>
          <cell r="D996">
            <v>13.97</v>
          </cell>
          <cell r="E996">
            <v>18.899999999999999</v>
          </cell>
          <cell r="F996">
            <v>32.869999999999997</v>
          </cell>
        </row>
        <row r="997">
          <cell r="A997" t="str">
            <v>17.40.180</v>
          </cell>
          <cell r="B997" t="str">
            <v>Resina acrílica para degrau de granilite</v>
          </cell>
          <cell r="C997" t="str">
            <v>M</v>
          </cell>
          <cell r="D997">
            <v>4.0199999999999996</v>
          </cell>
          <cell r="E997">
            <v>9.86</v>
          </cell>
          <cell r="F997">
            <v>13.88</v>
          </cell>
        </row>
        <row r="998">
          <cell r="A998" t="str">
            <v>17.40.190</v>
          </cell>
          <cell r="B998" t="str">
            <v>Resina epóxi para degrau de granilite</v>
          </cell>
          <cell r="C998" t="str">
            <v>M</v>
          </cell>
          <cell r="D998">
            <v>7.45</v>
          </cell>
          <cell r="E998">
            <v>9.86</v>
          </cell>
          <cell r="F998">
            <v>17.309999999999999</v>
          </cell>
        </row>
        <row r="999">
          <cell r="A999" t="str">
            <v>18</v>
          </cell>
          <cell r="B999" t="str">
            <v>REVESTIMENTO CERAMICO</v>
          </cell>
          <cell r="C999"/>
          <cell r="D999"/>
          <cell r="E999"/>
          <cell r="F999"/>
        </row>
        <row r="1000">
          <cell r="A1000" t="str">
            <v>18.05</v>
          </cell>
          <cell r="B1000" t="str">
            <v>Plaqueta laminada para revestimento</v>
          </cell>
          <cell r="C1000"/>
          <cell r="D1000"/>
          <cell r="E1000"/>
          <cell r="F1000"/>
        </row>
        <row r="1001">
          <cell r="A1001" t="str">
            <v>18.05.020</v>
          </cell>
          <cell r="B1001" t="str">
            <v>Revestimento em plaqueta laminada, para área interna e externa, sem rejunte</v>
          </cell>
          <cell r="C1001" t="str">
            <v>M2</v>
          </cell>
          <cell r="D1001">
            <v>52.43</v>
          </cell>
          <cell r="E1001">
            <v>10.68</v>
          </cell>
          <cell r="F1001">
            <v>63.11</v>
          </cell>
        </row>
        <row r="1002">
          <cell r="A1002" t="str">
            <v>18.06</v>
          </cell>
          <cell r="B1002" t="str">
            <v>Placa ceramica esmaltada prensada</v>
          </cell>
          <cell r="C1002"/>
          <cell r="D1002"/>
          <cell r="E1002"/>
          <cell r="F1002"/>
        </row>
        <row r="1003">
          <cell r="A1003" t="str">
            <v>18.06.102</v>
          </cell>
          <cell r="B1003" t="str">
            <v>Placa cerâmica esmaltada PEI-5 para área interna, grupo de absorção BIIb, resistência química B, assentado com argamassa colante industrializada</v>
          </cell>
          <cell r="C1003" t="str">
            <v>M2</v>
          </cell>
          <cell r="D1003">
            <v>26.75</v>
          </cell>
          <cell r="E1003">
            <v>12.65</v>
          </cell>
          <cell r="F1003">
            <v>39.4</v>
          </cell>
        </row>
        <row r="1004">
          <cell r="A1004" t="str">
            <v>18.06.103</v>
          </cell>
          <cell r="B1004" t="str">
            <v>Rodapé em placa cerâmica esmaltada PEI-5 para área interna, grupo de absorção BIIb, resistência química B, assentado com argamassa colante industrializada</v>
          </cell>
          <cell r="C1004" t="str">
            <v>M</v>
          </cell>
          <cell r="D1004">
            <v>4.43</v>
          </cell>
          <cell r="E1004">
            <v>1.01</v>
          </cell>
          <cell r="F1004">
            <v>5.44</v>
          </cell>
        </row>
        <row r="1005">
          <cell r="A1005" t="str">
            <v>18.06.142</v>
          </cell>
          <cell r="B1005" t="str">
            <v>Placa cerâmica esmaltada antiderrapante PEI-5 para área interna com saída para o exterior, grupo de absorção BIIa, resistência química A, assentado com argamassa colante industrializada</v>
          </cell>
          <cell r="C1005" t="str">
            <v>M2</v>
          </cell>
          <cell r="D1005">
            <v>120.64</v>
          </cell>
          <cell r="E1005">
            <v>12.65</v>
          </cell>
          <cell r="F1005">
            <v>133.29</v>
          </cell>
        </row>
        <row r="1006">
          <cell r="A1006" t="str">
            <v>18.06.143</v>
          </cell>
          <cell r="B1006" t="str">
            <v>Rodapé em placa cerâmica esmaltada antiderrapante PEI-5 para área interna com saída para o exterior, grupo de absorção BIIa, resistência química A, assentado com argamassa colante industrializada</v>
          </cell>
          <cell r="C1006" t="str">
            <v>M</v>
          </cell>
          <cell r="D1006">
            <v>20.32</v>
          </cell>
          <cell r="E1006">
            <v>1.01</v>
          </cell>
          <cell r="F1006">
            <v>21.33</v>
          </cell>
        </row>
        <row r="1007">
          <cell r="A1007" t="str">
            <v>18.06.182</v>
          </cell>
          <cell r="B1007" t="str">
            <v>Placa cerâmica esmaltada rústica PEI-5 para área interna com saída para o exterior, grupo de absorção BIIb, resistência química B, assentado com argamassa colante industrializada</v>
          </cell>
          <cell r="C1007" t="str">
            <v>M2</v>
          </cell>
          <cell r="D1007">
            <v>28.93</v>
          </cell>
          <cell r="E1007">
            <v>12.65</v>
          </cell>
          <cell r="F1007">
            <v>41.58</v>
          </cell>
        </row>
        <row r="1008">
          <cell r="A1008" t="str">
            <v>18.06.183</v>
          </cell>
          <cell r="B1008" t="str">
            <v>Rodapé em placa cerâmica esmaltada rústica PEI-5 para área interna com saída para o exterior, grupo de absorção BIIb, resistência química B, assentado com argamassa colante industrializada</v>
          </cell>
          <cell r="C1008" t="str">
            <v>M</v>
          </cell>
          <cell r="D1008">
            <v>4.6399999999999997</v>
          </cell>
          <cell r="E1008">
            <v>1.01</v>
          </cell>
          <cell r="F1008">
            <v>5.65</v>
          </cell>
        </row>
        <row r="1009">
          <cell r="A1009" t="str">
            <v>18.06.350</v>
          </cell>
          <cell r="B1009" t="str">
            <v>Assentamento de pisos e revestimentos cerâmicos com argamassa mista</v>
          </cell>
          <cell r="C1009" t="str">
            <v>M2</v>
          </cell>
          <cell r="D1009">
            <v>9.0399999999999991</v>
          </cell>
          <cell r="E1009">
            <v>53.15</v>
          </cell>
          <cell r="F1009">
            <v>62.19</v>
          </cell>
        </row>
        <row r="1010">
          <cell r="A1010" t="str">
            <v>18.06.400</v>
          </cell>
          <cell r="B1010" t="str">
            <v>Rejuntamento em placas cerâmicas com cimento branco, juntas acima de 3 até 5 mm</v>
          </cell>
          <cell r="C1010" t="str">
            <v>M2</v>
          </cell>
          <cell r="D1010">
            <v>0.81</v>
          </cell>
          <cell r="E1010">
            <v>8.44</v>
          </cell>
          <cell r="F1010">
            <v>9.25</v>
          </cell>
        </row>
        <row r="1011">
          <cell r="A1011" t="str">
            <v>18.06.410</v>
          </cell>
          <cell r="B1011" t="str">
            <v>Rejuntamento em placas cerâmicas com argamassa industrializada para rejunte, juntas acima de 3 até 5 mm</v>
          </cell>
          <cell r="C1011" t="str">
            <v>M2</v>
          </cell>
          <cell r="D1011">
            <v>1.76</v>
          </cell>
          <cell r="E1011">
            <v>8.44</v>
          </cell>
          <cell r="F1011">
            <v>10.199999999999999</v>
          </cell>
        </row>
        <row r="1012">
          <cell r="A1012" t="str">
            <v>18.06.420</v>
          </cell>
          <cell r="B1012" t="str">
            <v>Rejuntamento em placas cerâmicas com cimento branco, juntas acima de 5 até 10 mm</v>
          </cell>
          <cell r="C1012" t="str">
            <v>M2</v>
          </cell>
          <cell r="D1012">
            <v>1.63</v>
          </cell>
          <cell r="E1012">
            <v>8.44</v>
          </cell>
          <cell r="F1012">
            <v>10.07</v>
          </cell>
        </row>
        <row r="1013">
          <cell r="A1013" t="str">
            <v>18.06.430</v>
          </cell>
          <cell r="B1013" t="str">
            <v>Rejuntamento em placas cerâmicas com argamassa industrializada para rejunte, juntas acima de 5 até 10 mm</v>
          </cell>
          <cell r="C1013" t="str">
            <v>M2</v>
          </cell>
          <cell r="D1013">
            <v>4.4000000000000004</v>
          </cell>
          <cell r="E1013">
            <v>8.44</v>
          </cell>
          <cell r="F1013">
            <v>12.84</v>
          </cell>
        </row>
        <row r="1014">
          <cell r="A1014" t="str">
            <v>18.06.500</v>
          </cell>
          <cell r="B1014" t="str">
            <v>Rejuntamento de rodapé em placas cerâmicas com cimento branco, altura até 10 cm, juntas acima de 3 até 5 mm</v>
          </cell>
          <cell r="C1014" t="str">
            <v>M</v>
          </cell>
          <cell r="D1014">
            <v>0.08</v>
          </cell>
          <cell r="E1014">
            <v>0.95</v>
          </cell>
          <cell r="F1014">
            <v>1.03</v>
          </cell>
        </row>
        <row r="1015">
          <cell r="A1015" t="str">
            <v>18.06.510</v>
          </cell>
          <cell r="B1015" t="str">
            <v>Rejuntamento de rodapé em placas cerâmicas com argamassa industrializada para rejunte, altura até 10 cm, juntas acima de 3 até 5 mm</v>
          </cell>
          <cell r="C1015" t="str">
            <v>M</v>
          </cell>
          <cell r="D1015">
            <v>0.18</v>
          </cell>
          <cell r="E1015">
            <v>0.95</v>
          </cell>
          <cell r="F1015">
            <v>1.1299999999999999</v>
          </cell>
        </row>
        <row r="1016">
          <cell r="A1016" t="str">
            <v>18.06.520</v>
          </cell>
          <cell r="B1016" t="str">
            <v>Rejuntamento de rodapé em placas cerâmicas com cimento branco, altura até 10 cm, juntas acima de 5 até 10 mm</v>
          </cell>
          <cell r="C1016" t="str">
            <v>M</v>
          </cell>
          <cell r="D1016">
            <v>0.16</v>
          </cell>
          <cell r="E1016">
            <v>0.95</v>
          </cell>
          <cell r="F1016">
            <v>1.1100000000000001</v>
          </cell>
        </row>
        <row r="1017">
          <cell r="A1017" t="str">
            <v>18.06.530</v>
          </cell>
          <cell r="B1017" t="str">
            <v>Rejuntamento de rodapé em placas cerâmicas com argamassa industrializada para rejunte, altura até 10 cm, juntas acima de 5 até 10 mm</v>
          </cell>
          <cell r="C1017" t="str">
            <v>M</v>
          </cell>
          <cell r="D1017">
            <v>0.44</v>
          </cell>
          <cell r="E1017">
            <v>0.95</v>
          </cell>
          <cell r="F1017">
            <v>1.39</v>
          </cell>
        </row>
        <row r="1018">
          <cell r="A1018" t="str">
            <v>18.07</v>
          </cell>
          <cell r="B1018" t="str">
            <v>Placa ceramica nao esmaltada extrudada</v>
          </cell>
          <cell r="C1018"/>
          <cell r="D1018"/>
          <cell r="E1018"/>
          <cell r="F1018"/>
        </row>
        <row r="1019">
          <cell r="A1019" t="str">
            <v>18.07.020</v>
          </cell>
          <cell r="B1019" t="str">
            <v>Placa cerâmica não esmaltada extrudada de alta resistência química e mecânica, espessura de 9 mm, uso industrial, assentado com argamassa química bicomponente</v>
          </cell>
          <cell r="C1019" t="str">
            <v>M2</v>
          </cell>
          <cell r="D1019">
            <v>103.92</v>
          </cell>
          <cell r="E1019">
            <v>12.65</v>
          </cell>
          <cell r="F1019">
            <v>116.57</v>
          </cell>
        </row>
        <row r="1020">
          <cell r="A1020" t="str">
            <v>18.07.021</v>
          </cell>
          <cell r="B1020" t="str">
            <v>Placa cerâmica não esmaltada extrudada de alta resistência química e mecânica, espessura de 9 mm, uso industrial, assentado com argamassa colante industrial</v>
          </cell>
          <cell r="C1020" t="str">
            <v>M2</v>
          </cell>
          <cell r="D1020">
            <v>134.13999999999999</v>
          </cell>
          <cell r="E1020">
            <v>12.65</v>
          </cell>
          <cell r="F1020">
            <v>146.79</v>
          </cell>
        </row>
        <row r="1021">
          <cell r="A1021" t="str">
            <v>18.07.040</v>
          </cell>
          <cell r="B1021" t="str">
            <v>Placa cerâmica não esmaltada extrudada de alta resistência química e mecânica, espessura de 14 mm, uso industrial, assentado com argamassa química bicomponente</v>
          </cell>
          <cell r="C1021" t="str">
            <v>M2</v>
          </cell>
          <cell r="D1021">
            <v>175.52</v>
          </cell>
          <cell r="E1021">
            <v>12.65</v>
          </cell>
          <cell r="F1021">
            <v>188.17</v>
          </cell>
        </row>
        <row r="1022">
          <cell r="A1022" t="str">
            <v>18.07.080</v>
          </cell>
          <cell r="B1022" t="str">
            <v>Rodapé em placa cerâmica não esmaltada extrudada de alta resistência química e mecânica, altura de 10 cm, uso industrial, assentado com argamassa química bicomponente</v>
          </cell>
          <cell r="C1022" t="str">
            <v>M</v>
          </cell>
          <cell r="D1022">
            <v>36.96</v>
          </cell>
          <cell r="E1022">
            <v>1.27</v>
          </cell>
          <cell r="F1022">
            <v>38.229999999999997</v>
          </cell>
        </row>
        <row r="1023">
          <cell r="A1023" t="str">
            <v>18.07.160</v>
          </cell>
          <cell r="B1023" t="str">
            <v>Placa cerâmica não esmaltada extrudada para área com altas temperaturas, de alta resistência química e mecânica, espessura mínima de 13 mm, uso industrial e cozinhas profissionais, assentado com argamassa industrializada</v>
          </cell>
          <cell r="C1023" t="str">
            <v>M2</v>
          </cell>
          <cell r="D1023">
            <v>228.98</v>
          </cell>
          <cell r="E1023">
            <v>12.65</v>
          </cell>
          <cell r="F1023">
            <v>241.63</v>
          </cell>
        </row>
        <row r="1024">
          <cell r="A1024" t="str">
            <v>18.07.170</v>
          </cell>
          <cell r="B1024" t="str">
            <v>Rodapé em placa cerâmica não esmaltada extrudada para área com altas temperaturas, de alta resistência química e mecânica, altura de 10cm, uso industrial e cozinhas profissionais, assentado com argamassa industrializada</v>
          </cell>
          <cell r="C1024" t="str">
            <v>M</v>
          </cell>
          <cell r="D1024">
            <v>43.64</v>
          </cell>
          <cell r="E1024">
            <v>1.27</v>
          </cell>
          <cell r="F1024">
            <v>44.91</v>
          </cell>
        </row>
        <row r="1025">
          <cell r="A1025" t="str">
            <v>18.07.200</v>
          </cell>
          <cell r="B1025" t="str">
            <v>Rejuntamento em placa cerâmica extrudada antiácida de 9 mm, com argamassa industrializada bicomponente à base de resina furânica, juntas acima de 3 até 6 mm</v>
          </cell>
          <cell r="C1025" t="str">
            <v>M2</v>
          </cell>
          <cell r="D1025">
            <v>32.81</v>
          </cell>
          <cell r="E1025">
            <v>8.44</v>
          </cell>
          <cell r="F1025">
            <v>41.25</v>
          </cell>
        </row>
        <row r="1026">
          <cell r="A1026" t="str">
            <v>18.07.210</v>
          </cell>
          <cell r="B1026" t="str">
            <v>Rejuntamento de placa cerâmica extrudada de 9 mm, com argamassa sintética industrializada tricomponente à base de resina epóxi, juntas acima de 3 até 6 mm</v>
          </cell>
          <cell r="C1026" t="str">
            <v>M2</v>
          </cell>
          <cell r="D1026">
            <v>26.2</v>
          </cell>
          <cell r="E1026">
            <v>8.44</v>
          </cell>
          <cell r="F1026">
            <v>34.64</v>
          </cell>
        </row>
        <row r="1027">
          <cell r="A1027" t="str">
            <v>18.07.220</v>
          </cell>
          <cell r="B1027" t="str">
            <v>Rejuntamento em placa cerâmica extrudada antiácida, espessura de 14 mm, com argamassa industrializada bicomponente, à base de resina furânica, juntas acima de 3 até 6 mm</v>
          </cell>
          <cell r="C1027" t="str">
            <v>M2</v>
          </cell>
          <cell r="D1027">
            <v>54.68</v>
          </cell>
          <cell r="E1027">
            <v>8.44</v>
          </cell>
          <cell r="F1027">
            <v>63.12</v>
          </cell>
        </row>
        <row r="1028">
          <cell r="A1028" t="str">
            <v>18.07.230</v>
          </cell>
          <cell r="B1028" t="str">
            <v>Rejuntamento em placa cerâmica extrudada antiácida de 14 mm, com argamassa sintética industrializada tricomponente, à base de resina epóxi, juntas de 3 até 6 mm</v>
          </cell>
          <cell r="C1028" t="str">
            <v>M2</v>
          </cell>
          <cell r="D1028">
            <v>43.66</v>
          </cell>
          <cell r="E1028">
            <v>8.44</v>
          </cell>
          <cell r="F1028">
            <v>52.1</v>
          </cell>
        </row>
        <row r="1029">
          <cell r="A1029" t="str">
            <v>18.07.250</v>
          </cell>
          <cell r="B1029" t="str">
            <v>Rejuntamento em placa cerâmica extrudada antiácida, com argamassa industrializada anticorrosiva bicomponente à base de bauxita, para área de altas temperaturas, juntas acima de 3 até 6mm</v>
          </cell>
          <cell r="C1029" t="str">
            <v>M2</v>
          </cell>
          <cell r="D1029">
            <v>31.58</v>
          </cell>
          <cell r="E1029">
            <v>8.44</v>
          </cell>
          <cell r="F1029">
            <v>40.020000000000003</v>
          </cell>
        </row>
        <row r="1030">
          <cell r="A1030" t="str">
            <v>18.07.300</v>
          </cell>
          <cell r="B1030" t="str">
            <v>Rejuntamento de rodapé em placa cerâmica extrudada antiácida de 9 mm, com argamassa industrializada bicomponente à base de resina furânica, juntas acima de 3 até 6 mm</v>
          </cell>
          <cell r="C1030" t="str">
            <v>M</v>
          </cell>
          <cell r="D1030">
            <v>3.28</v>
          </cell>
          <cell r="E1030">
            <v>0.85</v>
          </cell>
          <cell r="F1030">
            <v>4.13</v>
          </cell>
        </row>
        <row r="1031">
          <cell r="A1031" t="str">
            <v>18.07.310</v>
          </cell>
          <cell r="B1031" t="str">
            <v>Rejuntamento de rodapé em placa cerâmica extrudada antiácida de 9 mm, com argamassa sintética  industrializada tricomponente à base de resina epóxi, juntas acima de 3 até 6 mm</v>
          </cell>
          <cell r="C1031" t="str">
            <v>M</v>
          </cell>
          <cell r="D1031">
            <v>2.62</v>
          </cell>
          <cell r="E1031">
            <v>0.85</v>
          </cell>
          <cell r="F1031">
            <v>3.47</v>
          </cell>
        </row>
        <row r="1032">
          <cell r="A1032" t="str">
            <v>18.08</v>
          </cell>
          <cell r="B1032" t="str">
            <v>Revestimento em porcelanato</v>
          </cell>
          <cell r="C1032"/>
          <cell r="D1032"/>
          <cell r="E1032"/>
          <cell r="F1032"/>
        </row>
        <row r="1033">
          <cell r="A1033" t="str">
            <v>18.08.032</v>
          </cell>
          <cell r="B1033" t="str">
            <v>Revestimento em porcelanato esmaltado antiderrapante para área externa e ambiente com alto tráfego, grupo de absorção BIa, assentado com argamassa colante industrializada, rejuntado</v>
          </cell>
          <cell r="C1033" t="str">
            <v>M2</v>
          </cell>
          <cell r="D1033">
            <v>82.03</v>
          </cell>
          <cell r="E1033">
            <v>33.4</v>
          </cell>
          <cell r="F1033">
            <v>115.43</v>
          </cell>
        </row>
        <row r="1034">
          <cell r="A1034" t="str">
            <v>18.08.042</v>
          </cell>
          <cell r="B1034" t="str">
            <v>Rodapé em porcelanato esmaltado antiderrapante para área externa e ambiente com alto tráfego, grupo de absorção BIa, assentado com argamassa colante industrializada, rejuntado</v>
          </cell>
          <cell r="C1034" t="str">
            <v>M</v>
          </cell>
          <cell r="D1034">
            <v>14.59</v>
          </cell>
          <cell r="E1034">
            <v>9.2799999999999994</v>
          </cell>
          <cell r="F1034">
            <v>23.87</v>
          </cell>
        </row>
        <row r="1035">
          <cell r="A1035" t="str">
            <v>18.08.062</v>
          </cell>
          <cell r="B1035" t="str">
            <v>Revestimento em porcelanato esmaltado polido para área interna e ambiente com tráfego médio, grupo de absorção BIa, assentado com argamassa colante industrializada, rejuntado</v>
          </cell>
          <cell r="C1035" t="str">
            <v>M2</v>
          </cell>
          <cell r="D1035">
            <v>139.12</v>
          </cell>
          <cell r="E1035">
            <v>33.4</v>
          </cell>
          <cell r="F1035">
            <v>172.52</v>
          </cell>
        </row>
        <row r="1036">
          <cell r="A1036" t="str">
            <v>18.08.072</v>
          </cell>
          <cell r="B1036" t="str">
            <v>Rodapé em porcelanato esmaltado polido para área interna e ambiente com tráfego médio, grupo de absorção BIa, assentado com argamassa colante industrializada, rejuntado</v>
          </cell>
          <cell r="C1036" t="str">
            <v>M</v>
          </cell>
          <cell r="D1036">
            <v>24.53</v>
          </cell>
          <cell r="E1036">
            <v>9.2799999999999994</v>
          </cell>
          <cell r="F1036">
            <v>33.81</v>
          </cell>
        </row>
        <row r="1037">
          <cell r="A1037" t="str">
            <v>18.08.090</v>
          </cell>
          <cell r="B1037" t="str">
            <v>Revestimento em porcelanato esmaltado acetinado para área interna e ambiente com acesso ao exterior, grupo de absorção BIa, resistência química B, assentado com argamassa colante industrializada, rejuntado</v>
          </cell>
          <cell r="C1037" t="str">
            <v>M2</v>
          </cell>
          <cell r="D1037">
            <v>73.099999999999994</v>
          </cell>
          <cell r="E1037">
            <v>33.4</v>
          </cell>
          <cell r="F1037">
            <v>106.5</v>
          </cell>
        </row>
        <row r="1038">
          <cell r="A1038" t="str">
            <v>18.08.100</v>
          </cell>
          <cell r="B1038" t="str">
            <v>Rodapé em porcelanato esmaltado acetinado para área interna e ambiente com acesso ao exterior, grupo de absorção BIa, resistência química B, assentado com argamassa colante industrializada, rejuntado</v>
          </cell>
          <cell r="C1038" t="str">
            <v>M</v>
          </cell>
          <cell r="D1038">
            <v>13.04</v>
          </cell>
          <cell r="E1038">
            <v>9.2799999999999994</v>
          </cell>
          <cell r="F1038">
            <v>22.32</v>
          </cell>
        </row>
        <row r="1039">
          <cell r="A1039" t="str">
            <v>18.08.110</v>
          </cell>
          <cell r="B1039" t="str">
            <v>Revestimento em porcelanato técnico antiderrapante para área externa, grupo de absorção BIa, assentado com argamassa colante industrializada, rejuntado</v>
          </cell>
          <cell r="C1039" t="str">
            <v>M2</v>
          </cell>
          <cell r="D1039">
            <v>153.36000000000001</v>
          </cell>
          <cell r="E1039">
            <v>33.4</v>
          </cell>
          <cell r="F1039">
            <v>186.76</v>
          </cell>
        </row>
        <row r="1040">
          <cell r="A1040" t="str">
            <v>18.08.120</v>
          </cell>
          <cell r="B1040" t="str">
            <v>Rodapé em porcelanato técnico antiderrapante para área interna, grupo de absorção BIa, assentado com argamassa colante industrializada, rejuntado</v>
          </cell>
          <cell r="C1040" t="str">
            <v>M</v>
          </cell>
          <cell r="D1040">
            <v>27.17</v>
          </cell>
          <cell r="E1040">
            <v>9.2799999999999994</v>
          </cell>
          <cell r="F1040">
            <v>36.450000000000003</v>
          </cell>
        </row>
        <row r="1041">
          <cell r="A1041" t="str">
            <v>18.08.152</v>
          </cell>
          <cell r="B1041" t="str">
            <v>Revestimento em porcelanato técnico natural para área interna e ambiente com acesso ao exterior, grupo de absorção BIa, assentado com argamassa colante industrializada, rejuntado</v>
          </cell>
          <cell r="C1041" t="str">
            <v>M2</v>
          </cell>
          <cell r="D1041">
            <v>109.8</v>
          </cell>
          <cell r="E1041">
            <v>33.4</v>
          </cell>
          <cell r="F1041">
            <v>143.19999999999999</v>
          </cell>
        </row>
        <row r="1042">
          <cell r="A1042" t="str">
            <v>18.08.162</v>
          </cell>
          <cell r="B1042" t="str">
            <v>Rodapé em porcelanato técnico natural, para área interna e ambiente com acesso ao exterior, grupo de absorção BIa, assentado com argamassa colante industrializada, rejuntado</v>
          </cell>
          <cell r="C1042" t="str">
            <v>M</v>
          </cell>
          <cell r="D1042">
            <v>19.59</v>
          </cell>
          <cell r="E1042">
            <v>9.2799999999999994</v>
          </cell>
          <cell r="F1042">
            <v>28.87</v>
          </cell>
        </row>
        <row r="1043">
          <cell r="A1043" t="str">
            <v>18.08.170</v>
          </cell>
          <cell r="B1043" t="str">
            <v>Revestimento em porcelanato técnico polido para área interna e ambiente de médio tráfego, grupo de absorção BIa, coeficiente de atrito I, assentado com argamassa colante industrializada, rejuntado</v>
          </cell>
          <cell r="C1043" t="str">
            <v>M2</v>
          </cell>
          <cell r="D1043">
            <v>144.04</v>
          </cell>
          <cell r="E1043">
            <v>33.4</v>
          </cell>
          <cell r="F1043">
            <v>177.44</v>
          </cell>
        </row>
        <row r="1044">
          <cell r="A1044" t="str">
            <v>18.08.180</v>
          </cell>
          <cell r="B1044" t="str">
            <v>Rodapé em porcelanato técnico polido para área interna e ambiente de médio tráfego, grupo de absorção BIa, assentado com argamassa colante industrializada, rejuntado</v>
          </cell>
          <cell r="C1044" t="str">
            <v>M</v>
          </cell>
          <cell r="D1044">
            <v>25.55</v>
          </cell>
          <cell r="E1044">
            <v>9.2799999999999994</v>
          </cell>
          <cell r="F1044">
            <v>34.83</v>
          </cell>
        </row>
        <row r="1045">
          <cell r="A1045" t="str">
            <v>18.11</v>
          </cell>
          <cell r="B1045" t="str">
            <v>Revestimento em placa ceramica esmaltada</v>
          </cell>
          <cell r="C1045"/>
          <cell r="D1045"/>
          <cell r="E1045"/>
          <cell r="F1045"/>
        </row>
        <row r="1046">
          <cell r="A1046" t="str">
            <v>18.11.012</v>
          </cell>
          <cell r="B1046" t="str">
            <v>Revestimento em placa cerâmica esmaltada de 7,5x7,5 cm, assentado e rejuntado com argamassa industrializada</v>
          </cell>
          <cell r="C1046" t="str">
            <v>M2</v>
          </cell>
          <cell r="D1046">
            <v>81.680000000000007</v>
          </cell>
          <cell r="E1046">
            <v>18.920000000000002</v>
          </cell>
          <cell r="F1046">
            <v>100.6</v>
          </cell>
        </row>
        <row r="1047">
          <cell r="A1047" t="str">
            <v>18.11.022</v>
          </cell>
          <cell r="B1047" t="str">
            <v>Revestimento em placa cerâmica esmaltada de 10x10 cm, assentado e rejuntado com argamassa industrializada</v>
          </cell>
          <cell r="C1047" t="str">
            <v>M2</v>
          </cell>
          <cell r="D1047">
            <v>65.12</v>
          </cell>
          <cell r="E1047">
            <v>18.920000000000002</v>
          </cell>
          <cell r="F1047">
            <v>84.04</v>
          </cell>
        </row>
        <row r="1048">
          <cell r="A1048" t="str">
            <v>18.11.032</v>
          </cell>
          <cell r="B1048" t="str">
            <v>Revestimento em placa cerâmica esmaltada de 15x15 cm, tipo monocolor, assentado e rejuntado com argamassa industrializada</v>
          </cell>
          <cell r="C1048" t="str">
            <v>M2</v>
          </cell>
          <cell r="D1048">
            <v>75.099999999999994</v>
          </cell>
          <cell r="E1048">
            <v>18.920000000000002</v>
          </cell>
          <cell r="F1048">
            <v>94.02</v>
          </cell>
        </row>
        <row r="1049">
          <cell r="A1049" t="str">
            <v>18.11.042</v>
          </cell>
          <cell r="B1049" t="str">
            <v>Revestimento em placa cerâmica esmaltada de 20x20 cm, tipo monocolor, assentado e rejuntado com argamassa industrializada</v>
          </cell>
          <cell r="C1049" t="str">
            <v>M2</v>
          </cell>
          <cell r="D1049">
            <v>65.599999999999994</v>
          </cell>
          <cell r="E1049">
            <v>18.920000000000002</v>
          </cell>
          <cell r="F1049">
            <v>84.52</v>
          </cell>
        </row>
        <row r="1050">
          <cell r="A1050" t="str">
            <v>18.11.052</v>
          </cell>
          <cell r="B1050" t="str">
            <v>Revestimento em placa cerâmica esmaltada, tipo monoporosa, retangular, assentado e rejuntado com argamassa industrializada</v>
          </cell>
          <cell r="C1050" t="str">
            <v>M2</v>
          </cell>
          <cell r="D1050">
            <v>111.29</v>
          </cell>
          <cell r="E1050">
            <v>18.920000000000002</v>
          </cell>
          <cell r="F1050">
            <v>130.21</v>
          </cell>
        </row>
        <row r="1051">
          <cell r="A1051" t="str">
            <v>18.12</v>
          </cell>
          <cell r="B1051" t="str">
            <v>Revestimento em pastilha e mosaico</v>
          </cell>
          <cell r="C1051"/>
          <cell r="D1051"/>
          <cell r="E1051"/>
          <cell r="F1051"/>
        </row>
        <row r="1052">
          <cell r="A1052" t="str">
            <v>18.12.020</v>
          </cell>
          <cell r="B1052" t="str">
            <v>Revestimento em pastilha de porcelana natural ou esmaltada de 5 x 5 cm, assentado e rejuntado com argamassa colante industrializada</v>
          </cell>
          <cell r="C1052" t="str">
            <v>M2</v>
          </cell>
          <cell r="D1052">
            <v>145.57</v>
          </cell>
          <cell r="E1052">
            <v>23.95</v>
          </cell>
          <cell r="F1052">
            <v>169.52</v>
          </cell>
        </row>
        <row r="1053">
          <cell r="A1053" t="str">
            <v>18.12.120</v>
          </cell>
          <cell r="B1053" t="str">
            <v>Revestimento em pastilha de porcelana natural ou esmaltada de 2,5 x 2,5 cm, assentado e rejuntado com argamassa colante industrializada</v>
          </cell>
          <cell r="C1053" t="str">
            <v>M2</v>
          </cell>
          <cell r="D1053">
            <v>218.44</v>
          </cell>
          <cell r="E1053">
            <v>23.95</v>
          </cell>
          <cell r="F1053">
            <v>242.39</v>
          </cell>
        </row>
        <row r="1054">
          <cell r="A1054" t="str">
            <v>18.12.140</v>
          </cell>
          <cell r="B1054" t="str">
            <v>Revestimento em pastilha de porcelana natural ou esmaltada de 2,5 x 5 cm, assentado e rejuntado com argamassa colante industrializada</v>
          </cell>
          <cell r="C1054" t="str">
            <v>M2</v>
          </cell>
          <cell r="D1054">
            <v>257.87</v>
          </cell>
          <cell r="E1054">
            <v>23.95</v>
          </cell>
          <cell r="F1054">
            <v>281.82</v>
          </cell>
        </row>
        <row r="1055">
          <cell r="A1055" t="str">
            <v>18.13</v>
          </cell>
          <cell r="B1055" t="str">
            <v>Revestimento ceramico nao esmaltado extrudado</v>
          </cell>
          <cell r="C1055"/>
          <cell r="D1055"/>
          <cell r="E1055"/>
          <cell r="F1055"/>
        </row>
        <row r="1056">
          <cell r="A1056" t="str">
            <v>18.13.010</v>
          </cell>
          <cell r="B1056" t="str">
            <v>Revestimento em placa cerâmica não esmaltada extrudada, de alta resistência química e mecânica, espessura de 9 mm, assentado com argamassa colante industrializada</v>
          </cell>
          <cell r="C1056" t="str">
            <v>M2</v>
          </cell>
          <cell r="D1056">
            <v>97.76</v>
          </cell>
          <cell r="E1056">
            <v>15.31</v>
          </cell>
          <cell r="F1056">
            <v>113.07</v>
          </cell>
        </row>
        <row r="1057">
          <cell r="A1057" t="str">
            <v>18.13.020</v>
          </cell>
          <cell r="B1057" t="str">
            <v>Revestimento em placa cerâmica extrudada de alta resistência química e mecânica, espessura entre 9 e 10 mm, assentado com argamassa industrializada de alta aderência</v>
          </cell>
          <cell r="C1057" t="str">
            <v>M2</v>
          </cell>
          <cell r="D1057">
            <v>103.49</v>
          </cell>
          <cell r="E1057">
            <v>15.31</v>
          </cell>
          <cell r="F1057">
            <v>118.8</v>
          </cell>
        </row>
        <row r="1058">
          <cell r="A1058" t="str">
            <v>18.13.202</v>
          </cell>
          <cell r="B1058" t="str">
            <v>Rejuntamento em placa cerâmica extrudada, espessura entre 9 e 10 mm, com argamassa industrial anticorrosiva à base de resina epóxi, juntas de 6 a 10 mm</v>
          </cell>
          <cell r="C1058" t="str">
            <v>M2</v>
          </cell>
          <cell r="D1058">
            <v>38.200000000000003</v>
          </cell>
          <cell r="E1058">
            <v>8.44</v>
          </cell>
          <cell r="F1058">
            <v>46.64</v>
          </cell>
        </row>
        <row r="1059">
          <cell r="A1059" t="str">
            <v>19</v>
          </cell>
          <cell r="B1059" t="str">
            <v>REVESTIMENTO EM PEDRA</v>
          </cell>
          <cell r="C1059"/>
          <cell r="D1059"/>
          <cell r="E1059"/>
          <cell r="F1059"/>
        </row>
        <row r="1060">
          <cell r="A1060" t="str">
            <v>19.01</v>
          </cell>
          <cell r="B1060" t="str">
            <v>Granito</v>
          </cell>
          <cell r="C1060"/>
          <cell r="D1060"/>
          <cell r="E1060"/>
          <cell r="F1060"/>
        </row>
        <row r="1061">
          <cell r="A1061" t="str">
            <v>19.01.022</v>
          </cell>
          <cell r="B1061" t="str">
            <v>Revestimento em granito, espessura de 2 cm, acabamento polido</v>
          </cell>
          <cell r="C1061" t="str">
            <v>M2</v>
          </cell>
          <cell r="D1061">
            <v>303.33</v>
          </cell>
          <cell r="E1061">
            <v>39.94</v>
          </cell>
          <cell r="F1061">
            <v>343.27</v>
          </cell>
        </row>
        <row r="1062">
          <cell r="A1062" t="str">
            <v>19.01.062</v>
          </cell>
          <cell r="B1062" t="str">
            <v>Peitoril e/ou soleira em granito, espessura de 2 cm e largura até 20 cm, acabamento polido</v>
          </cell>
          <cell r="C1062" t="str">
            <v>M</v>
          </cell>
          <cell r="D1062">
            <v>117.02</v>
          </cell>
          <cell r="E1062">
            <v>18.38</v>
          </cell>
          <cell r="F1062">
            <v>135.4</v>
          </cell>
        </row>
        <row r="1063">
          <cell r="A1063" t="str">
            <v>19.01.064</v>
          </cell>
          <cell r="B1063" t="str">
            <v>Peitoril e/ou soleira em granito, espessura de 2 cm e largura de 21 cm até 30 cm, acabamento polido</v>
          </cell>
          <cell r="C1063" t="str">
            <v>M</v>
          </cell>
          <cell r="D1063">
            <v>139.33000000000001</v>
          </cell>
          <cell r="E1063">
            <v>22.98</v>
          </cell>
          <cell r="F1063">
            <v>162.31</v>
          </cell>
        </row>
        <row r="1064">
          <cell r="A1064" t="str">
            <v>19.01.122</v>
          </cell>
          <cell r="B1064" t="str">
            <v>Degrau e espelho de granito, espessura de 2 cm, acabamento polido</v>
          </cell>
          <cell r="C1064" t="str">
            <v>M</v>
          </cell>
          <cell r="D1064">
            <v>293.11</v>
          </cell>
          <cell r="E1064">
            <v>45.95</v>
          </cell>
          <cell r="F1064">
            <v>339.06</v>
          </cell>
        </row>
        <row r="1065">
          <cell r="A1065" t="str">
            <v>19.01.322</v>
          </cell>
          <cell r="B1065" t="str">
            <v>Rodapé em granito, espessura de 2 cm e altura de 7 cm, acabamento polido</v>
          </cell>
          <cell r="C1065" t="str">
            <v>M</v>
          </cell>
          <cell r="D1065">
            <v>62.75</v>
          </cell>
          <cell r="E1065">
            <v>10.06</v>
          </cell>
          <cell r="F1065">
            <v>72.81</v>
          </cell>
        </row>
        <row r="1066">
          <cell r="A1066" t="str">
            <v>19.01.324</v>
          </cell>
          <cell r="B1066" t="str">
            <v>Rodapé em granito, espessura de 2 cm e altura de 7,1 cm até 10 cm, acabamento polido</v>
          </cell>
          <cell r="C1066" t="str">
            <v>M</v>
          </cell>
          <cell r="D1066">
            <v>61.54</v>
          </cell>
          <cell r="E1066">
            <v>10.06</v>
          </cell>
          <cell r="F1066">
            <v>71.599999999999994</v>
          </cell>
        </row>
        <row r="1067">
          <cell r="A1067" t="str">
            <v>19.01.412</v>
          </cell>
          <cell r="B1067" t="str">
            <v>Revestimento em granito, espessura de 2 cm, acabamento jateado</v>
          </cell>
          <cell r="C1067" t="str">
            <v>M2</v>
          </cell>
          <cell r="D1067">
            <v>167.22</v>
          </cell>
          <cell r="E1067">
            <v>39.94</v>
          </cell>
          <cell r="F1067">
            <v>207.16</v>
          </cell>
        </row>
        <row r="1068">
          <cell r="A1068" t="str">
            <v>19.01.422</v>
          </cell>
          <cell r="B1068" t="str">
            <v>Rodapé em granito, espessura de 2 cm e altura de 7 cm, acabamento jateado</v>
          </cell>
          <cell r="C1068" t="str">
            <v>M</v>
          </cell>
          <cell r="D1068">
            <v>41.93</v>
          </cell>
          <cell r="E1068">
            <v>10.06</v>
          </cell>
          <cell r="F1068">
            <v>51.99</v>
          </cell>
        </row>
        <row r="1069">
          <cell r="A1069" t="str">
            <v>19.01.432</v>
          </cell>
          <cell r="B1069" t="str">
            <v>Degrau e espelho em granito, espessura de 2 cm, acabamento jateado</v>
          </cell>
          <cell r="C1069" t="str">
            <v>M</v>
          </cell>
          <cell r="D1069">
            <v>133.49</v>
          </cell>
          <cell r="E1069">
            <v>45.95</v>
          </cell>
          <cell r="F1069">
            <v>179.44</v>
          </cell>
        </row>
        <row r="1070">
          <cell r="A1070" t="str">
            <v>19.01.442</v>
          </cell>
          <cell r="B1070" t="str">
            <v>Peitoril e/ou soleira em granito, espessura de 2 cm e largura de 20 a 30cm, acabamento jateado</v>
          </cell>
          <cell r="C1070" t="str">
            <v>M</v>
          </cell>
          <cell r="D1070">
            <v>150.24</v>
          </cell>
          <cell r="E1070">
            <v>18.38</v>
          </cell>
          <cell r="F1070">
            <v>168.62</v>
          </cell>
        </row>
        <row r="1071">
          <cell r="A1071" t="str">
            <v>19.02</v>
          </cell>
          <cell r="B1071" t="str">
            <v>Marmore</v>
          </cell>
          <cell r="C1071"/>
          <cell r="D1071"/>
          <cell r="E1071"/>
          <cell r="F1071"/>
        </row>
        <row r="1072">
          <cell r="A1072" t="str">
            <v>19.02.020</v>
          </cell>
          <cell r="B1072" t="str">
            <v>Revestimento em mármore branco, espessura de 2 cm, assente com massa</v>
          </cell>
          <cell r="C1072" t="str">
            <v>M2</v>
          </cell>
          <cell r="D1072">
            <v>496.71</v>
          </cell>
          <cell r="E1072">
            <v>10.050000000000001</v>
          </cell>
          <cell r="F1072">
            <v>506.76</v>
          </cell>
        </row>
        <row r="1073">
          <cell r="A1073" t="str">
            <v>19.02.040</v>
          </cell>
          <cell r="B1073" t="str">
            <v>Revestimento em mármore travertino nacional, espessura de 2 cm, assente com massa</v>
          </cell>
          <cell r="C1073" t="str">
            <v>M2</v>
          </cell>
          <cell r="D1073">
            <v>577.72</v>
          </cell>
          <cell r="E1073">
            <v>10.050000000000001</v>
          </cell>
          <cell r="F1073">
            <v>587.77</v>
          </cell>
        </row>
        <row r="1074">
          <cell r="A1074" t="str">
            <v>19.02.060</v>
          </cell>
          <cell r="B1074" t="str">
            <v>Revestimento em mármore branco, espessura de 3 cm, assente com massa</v>
          </cell>
          <cell r="C1074" t="str">
            <v>M2</v>
          </cell>
          <cell r="D1074">
            <v>677.8</v>
          </cell>
          <cell r="E1074">
            <v>11.73</v>
          </cell>
          <cell r="F1074">
            <v>689.53</v>
          </cell>
        </row>
        <row r="1075">
          <cell r="A1075" t="str">
            <v>19.02.080</v>
          </cell>
          <cell r="B1075" t="str">
            <v>Revestimento em mármore travertino nacional, espessura de 3 cm, assente com massa</v>
          </cell>
          <cell r="C1075" t="str">
            <v>M2</v>
          </cell>
          <cell r="D1075">
            <v>743.39</v>
          </cell>
          <cell r="E1075">
            <v>11.73</v>
          </cell>
          <cell r="F1075">
            <v>755.12</v>
          </cell>
        </row>
        <row r="1076">
          <cell r="A1076" t="str">
            <v>19.02.220</v>
          </cell>
          <cell r="B1076" t="str">
            <v>Degrau e espelho em mármore branco, espessura de 2 cm</v>
          </cell>
          <cell r="C1076" t="str">
            <v>M</v>
          </cell>
          <cell r="D1076">
            <v>289.47000000000003</v>
          </cell>
          <cell r="E1076">
            <v>5.86</v>
          </cell>
          <cell r="F1076">
            <v>295.33</v>
          </cell>
        </row>
        <row r="1077">
          <cell r="A1077" t="str">
            <v>19.02.240</v>
          </cell>
          <cell r="B1077" t="str">
            <v>Degrau e espelho em mármore travertino nacional, espessura de 2 cm</v>
          </cell>
          <cell r="C1077" t="str">
            <v>M</v>
          </cell>
          <cell r="D1077">
            <v>301.69</v>
          </cell>
          <cell r="E1077">
            <v>5.86</v>
          </cell>
          <cell r="F1077">
            <v>307.55</v>
          </cell>
        </row>
        <row r="1078">
          <cell r="A1078" t="str">
            <v>19.02.250</v>
          </cell>
          <cell r="B1078" t="str">
            <v>Rodapé em mármore branco, espessura de 2 cm e altura de 7 cm</v>
          </cell>
          <cell r="C1078" t="str">
            <v>M</v>
          </cell>
          <cell r="D1078">
            <v>43.72</v>
          </cell>
          <cell r="E1078">
            <v>1.68</v>
          </cell>
          <cell r="F1078">
            <v>45.4</v>
          </cell>
        </row>
        <row r="1079">
          <cell r="A1079" t="str">
            <v>19.03</v>
          </cell>
          <cell r="B1079" t="str">
            <v>Pedra</v>
          </cell>
          <cell r="C1079"/>
          <cell r="D1079"/>
          <cell r="E1079"/>
          <cell r="F1079"/>
        </row>
        <row r="1080">
          <cell r="A1080" t="str">
            <v>19.03.020</v>
          </cell>
          <cell r="B1080" t="str">
            <v>Revestimento em pedra tipo arenito comum</v>
          </cell>
          <cell r="C1080" t="str">
            <v>M2</v>
          </cell>
          <cell r="D1080">
            <v>199.8</v>
          </cell>
          <cell r="E1080">
            <v>26.8</v>
          </cell>
          <cell r="F1080">
            <v>226.6</v>
          </cell>
        </row>
        <row r="1081">
          <cell r="A1081" t="str">
            <v>19.03.060</v>
          </cell>
          <cell r="B1081" t="str">
            <v>Revestimento em pedra mineira comum</v>
          </cell>
          <cell r="C1081" t="str">
            <v>M2</v>
          </cell>
          <cell r="D1081">
            <v>288.64</v>
          </cell>
          <cell r="E1081">
            <v>26.8</v>
          </cell>
          <cell r="F1081">
            <v>315.44</v>
          </cell>
        </row>
        <row r="1082">
          <cell r="A1082" t="str">
            <v>19.03.090</v>
          </cell>
          <cell r="B1082" t="str">
            <v>Revestimento em pedra Miracema</v>
          </cell>
          <cell r="C1082" t="str">
            <v>M2</v>
          </cell>
          <cell r="D1082">
            <v>76.45</v>
          </cell>
          <cell r="E1082">
            <v>21.02</v>
          </cell>
          <cell r="F1082">
            <v>97.47</v>
          </cell>
        </row>
        <row r="1083">
          <cell r="A1083" t="str">
            <v>19.03.100</v>
          </cell>
          <cell r="B1083" t="str">
            <v>Rodapé em pedra Miracema, altura de 5,75 cm</v>
          </cell>
          <cell r="C1083" t="str">
            <v>M</v>
          </cell>
          <cell r="D1083">
            <v>2.58</v>
          </cell>
          <cell r="E1083">
            <v>22.63</v>
          </cell>
          <cell r="F1083">
            <v>25.21</v>
          </cell>
        </row>
        <row r="1084">
          <cell r="A1084" t="str">
            <v>19.03.110</v>
          </cell>
          <cell r="B1084" t="str">
            <v>Rodapé em pedra Miracema, altura de 11,5 cm</v>
          </cell>
          <cell r="C1084" t="str">
            <v>M</v>
          </cell>
          <cell r="D1084">
            <v>5.23</v>
          </cell>
          <cell r="E1084">
            <v>33.76</v>
          </cell>
          <cell r="F1084">
            <v>38.99</v>
          </cell>
        </row>
        <row r="1085">
          <cell r="A1085" t="str">
            <v>19.03.220</v>
          </cell>
          <cell r="B1085" t="str">
            <v>Rodapé em pedra mineira simples, altura de 10 cm</v>
          </cell>
          <cell r="C1085" t="str">
            <v>M</v>
          </cell>
          <cell r="D1085">
            <v>78.67</v>
          </cell>
          <cell r="E1085">
            <v>1.68</v>
          </cell>
          <cell r="F1085">
            <v>80.349999999999994</v>
          </cell>
        </row>
        <row r="1086">
          <cell r="A1086" t="str">
            <v>19.03.260</v>
          </cell>
          <cell r="B1086" t="str">
            <v>Revestimento em pedra ardósia selecionada</v>
          </cell>
          <cell r="C1086" t="str">
            <v>M2</v>
          </cell>
          <cell r="D1086">
            <v>83.07</v>
          </cell>
          <cell r="E1086">
            <v>21.54</v>
          </cell>
          <cell r="F1086">
            <v>104.61</v>
          </cell>
        </row>
        <row r="1087">
          <cell r="A1087" t="str">
            <v>19.03.270</v>
          </cell>
          <cell r="B1087" t="str">
            <v>Rodapé em pedra ardósia, altura de 7 cm</v>
          </cell>
          <cell r="C1087" t="str">
            <v>M</v>
          </cell>
          <cell r="D1087">
            <v>15.4</v>
          </cell>
          <cell r="E1087">
            <v>5.75</v>
          </cell>
          <cell r="F1087">
            <v>21.15</v>
          </cell>
        </row>
        <row r="1088">
          <cell r="A1088" t="str">
            <v>19.03.290</v>
          </cell>
          <cell r="B1088" t="str">
            <v>Peitoril e/ou soleira em ardósia, espessura de 2 cm e largura até 20 cm</v>
          </cell>
          <cell r="C1088" t="str">
            <v>M</v>
          </cell>
          <cell r="D1088">
            <v>82.36</v>
          </cell>
          <cell r="E1088">
            <v>3.35</v>
          </cell>
          <cell r="F1088">
            <v>85.71</v>
          </cell>
        </row>
        <row r="1089">
          <cell r="A1089" t="str">
            <v>19.20</v>
          </cell>
          <cell r="B1089" t="str">
            <v>Reparos, conservacoes e complementos - GRUPO 19</v>
          </cell>
          <cell r="C1089"/>
          <cell r="D1089"/>
          <cell r="E1089"/>
          <cell r="F1089"/>
        </row>
        <row r="1090">
          <cell r="A1090" t="str">
            <v>19.20.020</v>
          </cell>
          <cell r="B1090" t="str">
            <v>Recolocação de mármore, pedras e granitos, assentes com massa</v>
          </cell>
          <cell r="C1090" t="str">
            <v>M2</v>
          </cell>
          <cell r="D1090">
            <v>8.67</v>
          </cell>
          <cell r="E1090">
            <v>43.09</v>
          </cell>
          <cell r="F1090">
            <v>51.76</v>
          </cell>
        </row>
        <row r="1091">
          <cell r="A1091" t="str">
            <v>20</v>
          </cell>
          <cell r="B1091" t="str">
            <v>REVESTIMENTO EM MADEIRA</v>
          </cell>
          <cell r="C1091"/>
          <cell r="D1091"/>
          <cell r="E1091"/>
          <cell r="F1091"/>
        </row>
        <row r="1092">
          <cell r="A1092" t="str">
            <v>20.01</v>
          </cell>
          <cell r="B1092" t="str">
            <v>Lambris de madeira</v>
          </cell>
          <cell r="C1092"/>
          <cell r="D1092"/>
          <cell r="E1092"/>
          <cell r="F1092"/>
        </row>
        <row r="1093">
          <cell r="A1093" t="str">
            <v>20.01.040</v>
          </cell>
          <cell r="B1093" t="str">
            <v>Lambril em madeira macho/fêmea tarugado, exceto pinus</v>
          </cell>
          <cell r="C1093" t="str">
            <v>M2</v>
          </cell>
          <cell r="D1093">
            <v>51.66</v>
          </cell>
          <cell r="E1093">
            <v>57.34</v>
          </cell>
          <cell r="F1093">
            <v>109</v>
          </cell>
        </row>
        <row r="1094">
          <cell r="A1094" t="str">
            <v>20.03</v>
          </cell>
          <cell r="B1094" t="str">
            <v>Soalho de madeira</v>
          </cell>
          <cell r="C1094"/>
          <cell r="D1094"/>
          <cell r="E1094"/>
          <cell r="F1094"/>
        </row>
        <row r="1095">
          <cell r="A1095" t="str">
            <v>20.03.010</v>
          </cell>
          <cell r="B1095" t="str">
            <v>Soalho em tábua de madeira aparelhada</v>
          </cell>
          <cell r="C1095" t="str">
            <v>M2</v>
          </cell>
          <cell r="D1095">
            <v>401.45</v>
          </cell>
          <cell r="E1095"/>
          <cell r="F1095">
            <v>401.45</v>
          </cell>
        </row>
        <row r="1096">
          <cell r="A1096" t="str">
            <v>20.04</v>
          </cell>
          <cell r="B1096" t="str">
            <v>Tacos</v>
          </cell>
          <cell r="C1096"/>
          <cell r="D1096"/>
          <cell r="E1096"/>
          <cell r="F1096"/>
        </row>
        <row r="1097">
          <cell r="A1097" t="str">
            <v>20.04.020</v>
          </cell>
          <cell r="B1097" t="str">
            <v>Piso em tacos de Ipê colado</v>
          </cell>
          <cell r="C1097" t="str">
            <v>M2</v>
          </cell>
          <cell r="D1097">
            <v>176.35</v>
          </cell>
          <cell r="E1097">
            <v>18.86</v>
          </cell>
          <cell r="F1097">
            <v>195.21</v>
          </cell>
        </row>
        <row r="1098">
          <cell r="A1098" t="str">
            <v>20.10</v>
          </cell>
          <cell r="B1098" t="str">
            <v>Rodape de madeira</v>
          </cell>
          <cell r="C1098"/>
          <cell r="D1098"/>
          <cell r="E1098"/>
          <cell r="F1098"/>
        </row>
        <row r="1099">
          <cell r="A1099" t="str">
            <v>20.10.040</v>
          </cell>
          <cell r="B1099" t="str">
            <v>Rodapé de madeira de 7 x 1,5 cm</v>
          </cell>
          <cell r="C1099" t="str">
            <v>M</v>
          </cell>
          <cell r="D1099">
            <v>15.97</v>
          </cell>
          <cell r="E1099">
            <v>12.51</v>
          </cell>
          <cell r="F1099">
            <v>28.48</v>
          </cell>
        </row>
        <row r="1100">
          <cell r="A1100" t="str">
            <v>20.10.120</v>
          </cell>
          <cell r="B1100" t="str">
            <v>Cordão de madeira</v>
          </cell>
          <cell r="C1100" t="str">
            <v>M</v>
          </cell>
          <cell r="D1100">
            <v>4.87</v>
          </cell>
          <cell r="E1100">
            <v>3.05</v>
          </cell>
          <cell r="F1100">
            <v>7.92</v>
          </cell>
        </row>
        <row r="1101">
          <cell r="A1101" t="str">
            <v>20.20</v>
          </cell>
          <cell r="B1101" t="str">
            <v>Reparos, conservacoes e complementos - GRUPO 20</v>
          </cell>
          <cell r="C1101"/>
          <cell r="D1101"/>
          <cell r="E1101"/>
          <cell r="F1101"/>
        </row>
        <row r="1102">
          <cell r="A1102" t="str">
            <v>20.20.020</v>
          </cell>
          <cell r="B1102" t="str">
            <v>Recolocação de soalho em madeira</v>
          </cell>
          <cell r="C1102" t="str">
            <v>M2</v>
          </cell>
          <cell r="D1102">
            <v>0.51</v>
          </cell>
          <cell r="E1102">
            <v>7.42</v>
          </cell>
          <cell r="F1102">
            <v>7.93</v>
          </cell>
        </row>
        <row r="1103">
          <cell r="A1103" t="str">
            <v>20.20.040</v>
          </cell>
          <cell r="B1103" t="str">
            <v>Recolocação de tacos soltos com cola</v>
          </cell>
          <cell r="C1103" t="str">
            <v>M2</v>
          </cell>
          <cell r="D1103">
            <v>18.48</v>
          </cell>
          <cell r="E1103">
            <v>18.86</v>
          </cell>
          <cell r="F1103">
            <v>37.340000000000003</v>
          </cell>
        </row>
        <row r="1104">
          <cell r="A1104" t="str">
            <v>20.20.100</v>
          </cell>
          <cell r="B1104" t="str">
            <v>Recolocação de rodapé e cordão de madeira</v>
          </cell>
          <cell r="C1104" t="str">
            <v>M</v>
          </cell>
          <cell r="D1104">
            <v>0.51</v>
          </cell>
          <cell r="E1104">
            <v>9.4600000000000009</v>
          </cell>
          <cell r="F1104">
            <v>9.9700000000000006</v>
          </cell>
        </row>
        <row r="1105">
          <cell r="A1105" t="str">
            <v>20.20.202</v>
          </cell>
          <cell r="B1105" t="str">
            <v>Raspagem com calafetação e aplicação de verniz</v>
          </cell>
          <cell r="C1105" t="str">
            <v>M2</v>
          </cell>
          <cell r="D1105">
            <v>87.53</v>
          </cell>
          <cell r="E1105"/>
          <cell r="F1105">
            <v>87.53</v>
          </cell>
        </row>
        <row r="1106">
          <cell r="A1106" t="str">
            <v>20.20.220</v>
          </cell>
          <cell r="B1106" t="str">
            <v>Raspagem com calafetação e aplicação de cera</v>
          </cell>
          <cell r="C1106" t="str">
            <v>M2</v>
          </cell>
          <cell r="D1106">
            <v>50.7</v>
          </cell>
          <cell r="E1106"/>
          <cell r="F1106">
            <v>50.7</v>
          </cell>
        </row>
        <row r="1107">
          <cell r="A1107" t="str">
            <v>21</v>
          </cell>
          <cell r="B1107" t="str">
            <v>REVESTIMENTO SINTETICO E METALICO</v>
          </cell>
          <cell r="C1107"/>
          <cell r="D1107"/>
          <cell r="E1107"/>
          <cell r="F1107"/>
        </row>
        <row r="1108">
          <cell r="A1108" t="str">
            <v>21.01</v>
          </cell>
          <cell r="B1108" t="str">
            <v>Revestimento em borracha</v>
          </cell>
          <cell r="C1108"/>
          <cell r="D1108"/>
          <cell r="E1108"/>
          <cell r="F1108"/>
        </row>
        <row r="1109">
          <cell r="A1109" t="str">
            <v>21.01.100</v>
          </cell>
          <cell r="B1109" t="str">
            <v>Revestimento em borracha sintética preta, espessura de 4 mm - colado</v>
          </cell>
          <cell r="C1109" t="str">
            <v>M2</v>
          </cell>
          <cell r="D1109">
            <v>66.3</v>
          </cell>
          <cell r="E1109">
            <v>8.5299999999999994</v>
          </cell>
          <cell r="F1109">
            <v>74.83</v>
          </cell>
        </row>
        <row r="1110">
          <cell r="A1110" t="str">
            <v>21.01.160</v>
          </cell>
          <cell r="B1110" t="str">
            <v>Revestimento em grama sintética, com espessura de 20 a 32 mm</v>
          </cell>
          <cell r="C1110" t="str">
            <v>M2</v>
          </cell>
          <cell r="D1110">
            <v>52.87</v>
          </cell>
          <cell r="E1110"/>
          <cell r="F1110">
            <v>52.87</v>
          </cell>
        </row>
        <row r="1111">
          <cell r="A1111" t="str">
            <v>21.02</v>
          </cell>
          <cell r="B1111" t="str">
            <v>Revestimento vinilico</v>
          </cell>
          <cell r="C1111"/>
          <cell r="D1111"/>
          <cell r="E1111"/>
          <cell r="F1111"/>
        </row>
        <row r="1112">
          <cell r="A1112" t="str">
            <v>21.02.050</v>
          </cell>
          <cell r="B1112" t="str">
            <v>Revestimento vinílico, espessura de 2 mm, para tráfego médio, com impermeabilizante acrílico</v>
          </cell>
          <cell r="C1112" t="str">
            <v>M2</v>
          </cell>
          <cell r="D1112">
            <v>106.81</v>
          </cell>
          <cell r="E1112">
            <v>18.940000000000001</v>
          </cell>
          <cell r="F1112">
            <v>125.75</v>
          </cell>
        </row>
        <row r="1113">
          <cell r="A1113" t="str">
            <v>21.02.060</v>
          </cell>
          <cell r="B1113" t="str">
            <v>Revestimento vinílico, espessura de 3,2 mm, para tráfego intenso, com impermeabilizante acrílico</v>
          </cell>
          <cell r="C1113" t="str">
            <v>M2</v>
          </cell>
          <cell r="D1113">
            <v>166.37</v>
          </cell>
          <cell r="E1113">
            <v>18.940000000000001</v>
          </cell>
          <cell r="F1113">
            <v>185.31</v>
          </cell>
        </row>
        <row r="1114">
          <cell r="A1114" t="str">
            <v>21.02.071</v>
          </cell>
          <cell r="B1114" t="str">
            <v>Revestimento vinílico em manta, espessura total de 2mm, resistente a lavagem com hipoclorito</v>
          </cell>
          <cell r="C1114" t="str">
            <v>M2</v>
          </cell>
          <cell r="D1114">
            <v>210.47</v>
          </cell>
          <cell r="E1114"/>
          <cell r="F1114">
            <v>210.47</v>
          </cell>
        </row>
        <row r="1115">
          <cell r="A1115" t="str">
            <v>21.02.271</v>
          </cell>
          <cell r="B1115" t="str">
            <v>Revestimento vinílico em manta heterogênea, espessura de 2 mm, com impermeabilizante acrílico</v>
          </cell>
          <cell r="C1115" t="str">
            <v>M2</v>
          </cell>
          <cell r="D1115">
            <v>138.5</v>
          </cell>
          <cell r="E1115">
            <v>18.940000000000001</v>
          </cell>
          <cell r="F1115">
            <v>157.44</v>
          </cell>
        </row>
        <row r="1116">
          <cell r="A1116" t="str">
            <v>21.02.281</v>
          </cell>
          <cell r="B1116" t="str">
            <v>Revestimento vinílico flexível em manta homogênea, espessura de 2 mm, com impermeabilizante acrílico</v>
          </cell>
          <cell r="C1116" t="str">
            <v>M2</v>
          </cell>
          <cell r="D1116">
            <v>269.58</v>
          </cell>
          <cell r="E1116">
            <v>18.940000000000001</v>
          </cell>
          <cell r="F1116">
            <v>288.52</v>
          </cell>
        </row>
        <row r="1117">
          <cell r="A1117" t="str">
            <v>21.02.291</v>
          </cell>
          <cell r="B1117" t="str">
            <v>Revestimento vinílico heterogêneo flexível em réguas, espessura de 3 mm, com impermeabilizante acrílico</v>
          </cell>
          <cell r="C1117" t="str">
            <v>M2</v>
          </cell>
          <cell r="D1117">
            <v>172.66</v>
          </cell>
          <cell r="E1117">
            <v>18.940000000000001</v>
          </cell>
          <cell r="F1117">
            <v>191.6</v>
          </cell>
        </row>
        <row r="1118">
          <cell r="A1118" t="str">
            <v>21.02.310</v>
          </cell>
          <cell r="B1118" t="str">
            <v>Revestimento vinílico autoportante acústico, espessura de 4,5 mm, com impermeabilizante acrílico</v>
          </cell>
          <cell r="C1118" t="str">
            <v>M2</v>
          </cell>
          <cell r="D1118">
            <v>426.26</v>
          </cell>
          <cell r="E1118">
            <v>18.940000000000001</v>
          </cell>
          <cell r="F1118">
            <v>445.2</v>
          </cell>
        </row>
        <row r="1119">
          <cell r="A1119" t="str">
            <v>21.02.311</v>
          </cell>
          <cell r="B1119" t="str">
            <v>Revestimento vinílico autoportante, espessura de 4 mm, com impermeabilizante acrílico</v>
          </cell>
          <cell r="C1119" t="str">
            <v>M2</v>
          </cell>
          <cell r="D1119">
            <v>305.17</v>
          </cell>
          <cell r="E1119">
            <v>18.940000000000001</v>
          </cell>
          <cell r="F1119">
            <v>324.11</v>
          </cell>
        </row>
        <row r="1120">
          <cell r="A1120" t="str">
            <v>21.02.320</v>
          </cell>
          <cell r="B1120" t="str">
            <v>Revestimento vinílico antiestático acústico, espessura de 5 mm, com impermeabilizante acrílico</v>
          </cell>
          <cell r="C1120" t="str">
            <v>M2</v>
          </cell>
          <cell r="D1120">
            <v>273.08</v>
          </cell>
          <cell r="E1120">
            <v>38.46</v>
          </cell>
          <cell r="F1120">
            <v>311.54000000000002</v>
          </cell>
        </row>
        <row r="1121">
          <cell r="A1121" t="str">
            <v>21.03</v>
          </cell>
          <cell r="B1121" t="str">
            <v>Revestimento metalico</v>
          </cell>
          <cell r="C1121"/>
          <cell r="D1121"/>
          <cell r="E1121"/>
          <cell r="F1121"/>
        </row>
        <row r="1122">
          <cell r="A1122" t="str">
            <v>21.03.010</v>
          </cell>
          <cell r="B1122" t="str">
            <v>Revestimento em aço inoxidável AISI 304, liga 18,8, chapa 20, espessura de 1 mm, acabamento escovado com grana especial</v>
          </cell>
          <cell r="C1122" t="str">
            <v>M2</v>
          </cell>
          <cell r="D1122">
            <v>1043.7</v>
          </cell>
          <cell r="E1122"/>
          <cell r="F1122">
            <v>1043.7</v>
          </cell>
        </row>
        <row r="1123">
          <cell r="A1123" t="str">
            <v>21.03.090</v>
          </cell>
          <cell r="B1123" t="str">
            <v>Piso elevado tipo telescópico em chapa de aço, sem revestimento</v>
          </cell>
          <cell r="C1123" t="str">
            <v>M2</v>
          </cell>
          <cell r="D1123">
            <v>246.45</v>
          </cell>
          <cell r="E1123"/>
          <cell r="F1123">
            <v>246.45</v>
          </cell>
        </row>
        <row r="1124">
          <cell r="A1124" t="str">
            <v>21.03.151</v>
          </cell>
          <cell r="B1124" t="str">
            <v>Revestimento em placas de alumínio composto "ACM", espessura de 4 mm e acabamento em PVDF</v>
          </cell>
          <cell r="C1124" t="str">
            <v>M2</v>
          </cell>
          <cell r="D1124">
            <v>642.27</v>
          </cell>
          <cell r="E1124"/>
          <cell r="F1124">
            <v>642.27</v>
          </cell>
        </row>
        <row r="1125">
          <cell r="A1125" t="str">
            <v>21.03.152</v>
          </cell>
          <cell r="B1125" t="str">
            <v>Revestimento em placas de alumínio composto "ACM", espessura de 4 mm e acabamento em PVDF, na cor verde</v>
          </cell>
          <cell r="C1125" t="str">
            <v>M2</v>
          </cell>
          <cell r="D1125">
            <v>430.93</v>
          </cell>
          <cell r="E1125"/>
          <cell r="F1125">
            <v>430.93</v>
          </cell>
        </row>
        <row r="1126">
          <cell r="A1126" t="str">
            <v>21.04</v>
          </cell>
          <cell r="B1126" t="str">
            <v>Forracao e carpete</v>
          </cell>
          <cell r="C1126"/>
          <cell r="D1126"/>
          <cell r="E1126"/>
          <cell r="F1126"/>
        </row>
        <row r="1127">
          <cell r="A1127" t="str">
            <v>21.04.100</v>
          </cell>
          <cell r="B1127" t="str">
            <v>Revestimento com carpete para tráfego moderado, uso comercial, tipo bouclê de 5,4 até 8 mm</v>
          </cell>
          <cell r="C1127" t="str">
            <v>M2</v>
          </cell>
          <cell r="D1127">
            <v>111.23</v>
          </cell>
          <cell r="E1127"/>
          <cell r="F1127">
            <v>111.23</v>
          </cell>
        </row>
        <row r="1128">
          <cell r="A1128" t="str">
            <v>21.04.110</v>
          </cell>
          <cell r="B1128" t="str">
            <v>Revestimento com carpete para tráfego intenso, uso comercial, tipo bouclê de 6 mm</v>
          </cell>
          <cell r="C1128" t="str">
            <v>M2</v>
          </cell>
          <cell r="D1128">
            <v>136.35</v>
          </cell>
          <cell r="E1128"/>
          <cell r="F1128">
            <v>136.35</v>
          </cell>
        </row>
        <row r="1129">
          <cell r="A1129" t="str">
            <v>21.05</v>
          </cell>
          <cell r="B1129" t="str">
            <v>Revestimento em cimento reforcado com fio sintetico (CRFS)</v>
          </cell>
          <cell r="C1129"/>
          <cell r="D1129"/>
          <cell r="E1129"/>
          <cell r="F1129"/>
        </row>
        <row r="1130">
          <cell r="A1130" t="str">
            <v>21.05.010</v>
          </cell>
          <cell r="B1130" t="str">
            <v>Piso em painel com miolo de madeira contraplacado por lâminas de madeira e externamente por chapas em CRFS, espessura de 40 mm</v>
          </cell>
          <cell r="C1130" t="str">
            <v>M2</v>
          </cell>
          <cell r="D1130">
            <v>128.97</v>
          </cell>
          <cell r="E1130">
            <v>80.790000000000006</v>
          </cell>
          <cell r="F1130">
            <v>209.76</v>
          </cell>
        </row>
        <row r="1131">
          <cell r="A1131" t="str">
            <v>21.05.100</v>
          </cell>
          <cell r="B1131" t="str">
            <v>Piso elevado de concreto em placas de 600 x 600 mm, antiderrapante, sem acabamento</v>
          </cell>
          <cell r="C1131" t="str">
            <v>M2</v>
          </cell>
          <cell r="D1131">
            <v>335.32</v>
          </cell>
          <cell r="E1131"/>
          <cell r="F1131">
            <v>335.32</v>
          </cell>
        </row>
        <row r="1132">
          <cell r="A1132" t="str">
            <v>21.07</v>
          </cell>
          <cell r="B1132" t="str">
            <v>Revestimento sintetico</v>
          </cell>
          <cell r="C1132"/>
          <cell r="D1132"/>
          <cell r="E1132"/>
          <cell r="F1132"/>
        </row>
        <row r="1133">
          <cell r="A1133" t="str">
            <v>21.07.010</v>
          </cell>
          <cell r="B1133" t="str">
            <v>Revestimento em laminado melamínico dissipativo</v>
          </cell>
          <cell r="C1133" t="str">
            <v>M2</v>
          </cell>
          <cell r="D1133">
            <v>257.20999999999998</v>
          </cell>
          <cell r="E1133"/>
          <cell r="F1133">
            <v>257.20999999999998</v>
          </cell>
        </row>
        <row r="1134">
          <cell r="A1134" t="str">
            <v>21.10</v>
          </cell>
          <cell r="B1134" t="str">
            <v>Rodape sintetico</v>
          </cell>
          <cell r="C1134"/>
          <cell r="D1134"/>
          <cell r="E1134"/>
          <cell r="F1134"/>
        </row>
        <row r="1135">
          <cell r="A1135" t="str">
            <v>21.10.050</v>
          </cell>
          <cell r="B1135" t="str">
            <v>Rodapé de poliestireno, espessura de 7 cm</v>
          </cell>
          <cell r="C1135" t="str">
            <v>M</v>
          </cell>
          <cell r="D1135">
            <v>31.47</v>
          </cell>
          <cell r="E1135">
            <v>6.56</v>
          </cell>
          <cell r="F1135">
            <v>38.03</v>
          </cell>
        </row>
        <row r="1136">
          <cell r="A1136" t="str">
            <v>21.10.051</v>
          </cell>
          <cell r="B1136" t="str">
            <v>Rodapé de poliestireno, espessura de 8 cm</v>
          </cell>
          <cell r="C1136" t="str">
            <v>M</v>
          </cell>
          <cell r="D1136">
            <v>39.9</v>
          </cell>
          <cell r="E1136">
            <v>6.56</v>
          </cell>
          <cell r="F1136">
            <v>46.46</v>
          </cell>
        </row>
        <row r="1137">
          <cell r="A1137" t="str">
            <v>21.10.061</v>
          </cell>
          <cell r="B1137" t="str">
            <v>Rodapé para piso vinílico em PVC, espessura de 2 mm e altura de 5 cm, curvo/plano, com impermeabilizante acrílico</v>
          </cell>
          <cell r="C1137" t="str">
            <v>M</v>
          </cell>
          <cell r="D1137">
            <v>20.2</v>
          </cell>
          <cell r="E1137">
            <v>8.57</v>
          </cell>
          <cell r="F1137">
            <v>28.77</v>
          </cell>
        </row>
        <row r="1138">
          <cell r="A1138" t="str">
            <v>21.10.071</v>
          </cell>
          <cell r="B1138" t="str">
            <v>Rodapé flexível para piso vinílico em PVC, espessura de 2 mm e altura de 7,5 cm, curvo/plano, com impermeabilizante acrílico</v>
          </cell>
          <cell r="C1138" t="str">
            <v>M</v>
          </cell>
          <cell r="D1138">
            <v>24.81</v>
          </cell>
          <cell r="E1138">
            <v>8.57</v>
          </cell>
          <cell r="F1138">
            <v>33.380000000000003</v>
          </cell>
        </row>
        <row r="1139">
          <cell r="A1139" t="str">
            <v>21.10.081</v>
          </cell>
          <cell r="B1139" t="str">
            <v>Rodapé hospitalar flexível em PVC para piso vinílico, espessura de 2 mm e altura de 7,5 cm, com impermeabilizante acrílico</v>
          </cell>
          <cell r="C1139" t="str">
            <v>M</v>
          </cell>
          <cell r="D1139">
            <v>37.130000000000003</v>
          </cell>
          <cell r="E1139">
            <v>6.56</v>
          </cell>
          <cell r="F1139">
            <v>43.69</v>
          </cell>
        </row>
        <row r="1140">
          <cell r="A1140" t="str">
            <v>21.10.210</v>
          </cell>
          <cell r="B1140" t="str">
            <v>Rodapé em borracha sintética preta, altura até 7 cm - colado</v>
          </cell>
          <cell r="C1140" t="str">
            <v>M</v>
          </cell>
          <cell r="D1140">
            <v>11.97</v>
          </cell>
          <cell r="E1140">
            <v>2.6</v>
          </cell>
          <cell r="F1140">
            <v>14.57</v>
          </cell>
        </row>
        <row r="1141">
          <cell r="A1141" t="str">
            <v>21.10.220</v>
          </cell>
          <cell r="B1141" t="str">
            <v>Rodapé de cordão de poliamida</v>
          </cell>
          <cell r="C1141" t="str">
            <v>M</v>
          </cell>
          <cell r="D1141">
            <v>6.9</v>
          </cell>
          <cell r="E1141"/>
          <cell r="F1141">
            <v>6.9</v>
          </cell>
        </row>
        <row r="1142">
          <cell r="A1142" t="str">
            <v>21.10.250</v>
          </cell>
          <cell r="B1142" t="str">
            <v>Rodapé em laminado melamínico dissipativo, espessura de 2 mm e altura de 10 cm</v>
          </cell>
          <cell r="C1142" t="str">
            <v>M</v>
          </cell>
          <cell r="D1142">
            <v>26.95</v>
          </cell>
          <cell r="E1142"/>
          <cell r="F1142">
            <v>26.95</v>
          </cell>
        </row>
        <row r="1143">
          <cell r="A1143" t="str">
            <v>21.11</v>
          </cell>
          <cell r="B1143" t="str">
            <v>Degrau sintetico</v>
          </cell>
          <cell r="C1143"/>
          <cell r="D1143"/>
          <cell r="E1143"/>
          <cell r="F1143"/>
        </row>
        <row r="1144">
          <cell r="A1144" t="str">
            <v>21.11.050</v>
          </cell>
          <cell r="B1144" t="str">
            <v>Degrau (piso e espelho) em borracha sintética preta com testeira - colado</v>
          </cell>
          <cell r="C1144" t="str">
            <v>M</v>
          </cell>
          <cell r="D1144">
            <v>85.3</v>
          </cell>
          <cell r="E1144">
            <v>7.05</v>
          </cell>
          <cell r="F1144">
            <v>92.35</v>
          </cell>
        </row>
        <row r="1145">
          <cell r="A1145" t="str">
            <v>21.11.131</v>
          </cell>
          <cell r="B1145" t="str">
            <v>Testeira flexível para arremate de degrau vinílico em PVC, espessura de 2 mm, com impermeabilizante acrílico</v>
          </cell>
          <cell r="C1145" t="str">
            <v>M</v>
          </cell>
          <cell r="D1145">
            <v>33.630000000000003</v>
          </cell>
          <cell r="E1145">
            <v>6.56</v>
          </cell>
          <cell r="F1145">
            <v>40.19</v>
          </cell>
        </row>
        <row r="1146">
          <cell r="A1146" t="str">
            <v>21.20</v>
          </cell>
          <cell r="B1146" t="str">
            <v>Reparos, conservacoes e complementos - GRUPO 21</v>
          </cell>
          <cell r="C1146"/>
          <cell r="D1146"/>
          <cell r="E1146"/>
          <cell r="F1146"/>
        </row>
        <row r="1147">
          <cell r="A1147" t="str">
            <v>21.20.020</v>
          </cell>
          <cell r="B1147" t="str">
            <v>Recolocação de piso sintético com cola</v>
          </cell>
          <cell r="C1147" t="str">
            <v>M2</v>
          </cell>
          <cell r="D1147">
            <v>6.71</v>
          </cell>
          <cell r="E1147">
            <v>7.42</v>
          </cell>
          <cell r="F1147">
            <v>14.13</v>
          </cell>
        </row>
        <row r="1148">
          <cell r="A1148" t="str">
            <v>21.20.040</v>
          </cell>
          <cell r="B1148" t="str">
            <v>Recolocação de piso sintético argamassado</v>
          </cell>
          <cell r="C1148" t="str">
            <v>M2</v>
          </cell>
          <cell r="D1148">
            <v>3.43</v>
          </cell>
          <cell r="E1148">
            <v>25.98</v>
          </cell>
          <cell r="F1148">
            <v>29.41</v>
          </cell>
        </row>
        <row r="1149">
          <cell r="A1149" t="str">
            <v>21.20.050</v>
          </cell>
          <cell r="B1149" t="str">
            <v>Recolocação de piso elevado telescópico metálico, inclusive estrutura de sustentação</v>
          </cell>
          <cell r="C1149" t="str">
            <v>M2</v>
          </cell>
          <cell r="D1149"/>
          <cell r="E1149">
            <v>58.27</v>
          </cell>
          <cell r="F1149">
            <v>58.27</v>
          </cell>
        </row>
        <row r="1150">
          <cell r="A1150" t="str">
            <v>21.20.060</v>
          </cell>
          <cell r="B1150" t="str">
            <v>Furação de piso elevado telescópico em chapa de aço</v>
          </cell>
          <cell r="C1150" t="str">
            <v>UN</v>
          </cell>
          <cell r="D1150">
            <v>58.87</v>
          </cell>
          <cell r="E1150"/>
          <cell r="F1150">
            <v>58.87</v>
          </cell>
        </row>
        <row r="1151">
          <cell r="A1151" t="str">
            <v>21.20.100</v>
          </cell>
          <cell r="B1151" t="str">
            <v>Recolocação de rodapé e cordões sintéticos</v>
          </cell>
          <cell r="C1151" t="str">
            <v>M</v>
          </cell>
          <cell r="D1151"/>
          <cell r="E1151">
            <v>9.4600000000000009</v>
          </cell>
          <cell r="F1151">
            <v>9.4600000000000009</v>
          </cell>
        </row>
        <row r="1152">
          <cell r="A1152" t="str">
            <v>21.20.300</v>
          </cell>
          <cell r="B1152" t="str">
            <v>Fita adesiva antiderrapante com largura de 5 cm</v>
          </cell>
          <cell r="C1152" t="str">
            <v>M</v>
          </cell>
          <cell r="D1152">
            <v>11.88</v>
          </cell>
          <cell r="E1152">
            <v>10.18</v>
          </cell>
          <cell r="F1152">
            <v>22.06</v>
          </cell>
        </row>
        <row r="1153">
          <cell r="A1153" t="str">
            <v>21.20.302</v>
          </cell>
          <cell r="B1153" t="str">
            <v>Fita adesiva antiderrapante fosforescente, alto tráfego, largura de 5 cm</v>
          </cell>
          <cell r="C1153" t="str">
            <v>M</v>
          </cell>
          <cell r="D1153">
            <v>11.9</v>
          </cell>
          <cell r="E1153">
            <v>10.18</v>
          </cell>
          <cell r="F1153">
            <v>22.08</v>
          </cell>
        </row>
        <row r="1154">
          <cell r="A1154" t="str">
            <v>21.20.410</v>
          </cell>
          <cell r="B1154" t="str">
            <v>Cantoneira de sobrepor em PVC de 4 x 4 cm</v>
          </cell>
          <cell r="C1154" t="str">
            <v>UN</v>
          </cell>
          <cell r="D1154">
            <v>44.56</v>
          </cell>
          <cell r="E1154">
            <v>2.6</v>
          </cell>
          <cell r="F1154">
            <v>47.16</v>
          </cell>
        </row>
        <row r="1155">
          <cell r="A1155" t="str">
            <v>21.20.460</v>
          </cell>
          <cell r="B1155" t="str">
            <v>Canto externo de acabamento em PVC</v>
          </cell>
          <cell r="C1155" t="str">
            <v>M</v>
          </cell>
          <cell r="D1155">
            <v>11.51</v>
          </cell>
          <cell r="E1155">
            <v>1.3</v>
          </cell>
          <cell r="F1155">
            <v>12.81</v>
          </cell>
        </row>
        <row r="1156">
          <cell r="A1156" t="str">
            <v>21.20.500</v>
          </cell>
          <cell r="B1156" t="str">
            <v>Cantoneira em alumínio antiderrapante de 50 x 30 mm</v>
          </cell>
          <cell r="C1156" t="str">
            <v>M</v>
          </cell>
          <cell r="D1156">
            <v>30.08</v>
          </cell>
          <cell r="E1156">
            <v>5.56</v>
          </cell>
          <cell r="F1156">
            <v>35.64</v>
          </cell>
        </row>
        <row r="1157">
          <cell r="A1157" t="str">
            <v>22</v>
          </cell>
          <cell r="B1157" t="str">
            <v>FORRO, BRISE E FACHADA</v>
          </cell>
          <cell r="C1157"/>
          <cell r="D1157"/>
          <cell r="E1157"/>
          <cell r="F1157"/>
        </row>
        <row r="1158">
          <cell r="A1158" t="str">
            <v>22.01</v>
          </cell>
          <cell r="B1158" t="str">
            <v>Forro de madeira</v>
          </cell>
          <cell r="C1158"/>
          <cell r="D1158"/>
          <cell r="E1158"/>
          <cell r="F1158"/>
        </row>
        <row r="1159">
          <cell r="A1159" t="str">
            <v>22.01.010</v>
          </cell>
          <cell r="B1159" t="str">
            <v>Forro em tábuas aparelhadas macho e fêmea de pinus</v>
          </cell>
          <cell r="C1159" t="str">
            <v>M2</v>
          </cell>
          <cell r="D1159">
            <v>24.4</v>
          </cell>
          <cell r="E1159">
            <v>22.27</v>
          </cell>
          <cell r="F1159">
            <v>46.67</v>
          </cell>
        </row>
        <row r="1160">
          <cell r="A1160" t="str">
            <v>22.01.020</v>
          </cell>
          <cell r="B1160" t="str">
            <v>Forro em tábuas aparelhadas macho e fêmea de pinus tarugado</v>
          </cell>
          <cell r="C1160" t="str">
            <v>M2</v>
          </cell>
          <cell r="D1160">
            <v>50.5</v>
          </cell>
          <cell r="E1160">
            <v>44.53</v>
          </cell>
          <cell r="F1160">
            <v>95.03</v>
          </cell>
        </row>
        <row r="1161">
          <cell r="A1161" t="str">
            <v>22.01.080</v>
          </cell>
          <cell r="B1161" t="str">
            <v>Forro xadrez em ripas de angelim-vermelho / bacuri / maçaranduba tarugado</v>
          </cell>
          <cell r="C1161" t="str">
            <v>M2</v>
          </cell>
          <cell r="D1161">
            <v>76.040000000000006</v>
          </cell>
          <cell r="E1161">
            <v>48.25</v>
          </cell>
          <cell r="F1161">
            <v>124.29</v>
          </cell>
        </row>
        <row r="1162">
          <cell r="A1162" t="str">
            <v>22.01.210</v>
          </cell>
          <cell r="B1162" t="str">
            <v>Testeira em tábua aparelhada, largura até 20 cm</v>
          </cell>
          <cell r="C1162" t="str">
            <v>M</v>
          </cell>
          <cell r="D1162">
            <v>12.2</v>
          </cell>
          <cell r="E1162">
            <v>14.84</v>
          </cell>
          <cell r="F1162">
            <v>27.04</v>
          </cell>
        </row>
        <row r="1163">
          <cell r="A1163" t="str">
            <v>22.01.220</v>
          </cell>
          <cell r="B1163" t="str">
            <v>Beiral em tábua de angelim-vermelho / bacuri / maçaranduba macho e fêmea com tarugamento</v>
          </cell>
          <cell r="C1163" t="str">
            <v>M2</v>
          </cell>
          <cell r="D1163">
            <v>104.91</v>
          </cell>
          <cell r="E1163">
            <v>44.53</v>
          </cell>
          <cell r="F1163">
            <v>149.44</v>
          </cell>
        </row>
        <row r="1164">
          <cell r="A1164" t="str">
            <v>22.01.240</v>
          </cell>
          <cell r="B1164" t="str">
            <v>Beiral em tábua de angelim-vermelho / bacuri / maçaranduba macho e fêmea</v>
          </cell>
          <cell r="C1164" t="str">
            <v>M2</v>
          </cell>
          <cell r="D1164">
            <v>80.8</v>
          </cell>
          <cell r="E1164">
            <v>22.27</v>
          </cell>
          <cell r="F1164">
            <v>103.07</v>
          </cell>
        </row>
        <row r="1165">
          <cell r="A1165" t="str">
            <v>22.02</v>
          </cell>
          <cell r="B1165" t="str">
            <v>Forro de gesso</v>
          </cell>
          <cell r="C1165"/>
          <cell r="D1165"/>
          <cell r="E1165"/>
          <cell r="F1165"/>
        </row>
        <row r="1166">
          <cell r="A1166" t="str">
            <v>22.02.010</v>
          </cell>
          <cell r="B1166" t="str">
            <v>Forro em placa de gesso liso fixo</v>
          </cell>
          <cell r="C1166" t="str">
            <v>M2</v>
          </cell>
          <cell r="D1166">
            <v>63.18</v>
          </cell>
          <cell r="E1166"/>
          <cell r="F1166">
            <v>63.18</v>
          </cell>
        </row>
        <row r="1167">
          <cell r="A1167" t="str">
            <v>22.02.030</v>
          </cell>
          <cell r="B1167" t="str">
            <v>Forro em painéis de gesso acartonado, espessura de 12,5 mm, fixo</v>
          </cell>
          <cell r="C1167" t="str">
            <v>M2</v>
          </cell>
          <cell r="D1167">
            <v>74.599999999999994</v>
          </cell>
          <cell r="E1167"/>
          <cell r="F1167">
            <v>74.599999999999994</v>
          </cell>
        </row>
        <row r="1168">
          <cell r="A1168" t="str">
            <v>22.02.100</v>
          </cell>
          <cell r="B1168" t="str">
            <v>Forro em painéis de gesso acartonado, acabamento liso com película em PVC - 625mm x 1250mm, espessura de 9,5mm, removível</v>
          </cell>
          <cell r="C1168" t="str">
            <v>M2</v>
          </cell>
          <cell r="D1168">
            <v>87.49</v>
          </cell>
          <cell r="E1168"/>
          <cell r="F1168">
            <v>87.49</v>
          </cell>
        </row>
        <row r="1169">
          <cell r="A1169" t="str">
            <v>22.02.190</v>
          </cell>
          <cell r="B1169" t="str">
            <v>Forro de gesso removível com película rígida de PVC de 625mm x 625mm</v>
          </cell>
          <cell r="C1169" t="str">
            <v>M2</v>
          </cell>
          <cell r="D1169">
            <v>84.99</v>
          </cell>
          <cell r="E1169"/>
          <cell r="F1169">
            <v>84.99</v>
          </cell>
        </row>
        <row r="1170">
          <cell r="A1170" t="str">
            <v>22.03</v>
          </cell>
          <cell r="B1170" t="str">
            <v>Forro sintetico</v>
          </cell>
          <cell r="C1170"/>
          <cell r="D1170"/>
          <cell r="E1170"/>
          <cell r="F1170"/>
        </row>
        <row r="1171">
          <cell r="A1171" t="str">
            <v>22.03.020</v>
          </cell>
          <cell r="B1171" t="str">
            <v>Forro em lã de vidro revestido em PVC, espessura de 20 mm</v>
          </cell>
          <cell r="C1171" t="str">
            <v>M2</v>
          </cell>
          <cell r="D1171">
            <v>84.27</v>
          </cell>
          <cell r="E1171"/>
          <cell r="F1171">
            <v>84.27</v>
          </cell>
        </row>
        <row r="1172">
          <cell r="A1172" t="str">
            <v>22.03.030</v>
          </cell>
          <cell r="B1172" t="str">
            <v>Forro em fibra mineral acústico, revestido em látex</v>
          </cell>
          <cell r="C1172" t="str">
            <v>M2</v>
          </cell>
          <cell r="D1172">
            <v>96.54</v>
          </cell>
          <cell r="E1172"/>
          <cell r="F1172">
            <v>96.54</v>
          </cell>
        </row>
        <row r="1173">
          <cell r="A1173" t="str">
            <v>22.03.040</v>
          </cell>
          <cell r="B1173" t="str">
            <v>Forro modular removível em PVC de 618mm x 1243mm</v>
          </cell>
          <cell r="C1173" t="str">
            <v>M2</v>
          </cell>
          <cell r="D1173">
            <v>84.75</v>
          </cell>
          <cell r="E1173"/>
          <cell r="F1173">
            <v>84.75</v>
          </cell>
        </row>
        <row r="1174">
          <cell r="A1174" t="str">
            <v>22.03.050</v>
          </cell>
          <cell r="B1174" t="str">
            <v>Forro em fibra mineral revestido em látex</v>
          </cell>
          <cell r="C1174" t="str">
            <v>M2</v>
          </cell>
          <cell r="D1174">
            <v>77.31</v>
          </cell>
          <cell r="E1174"/>
          <cell r="F1174">
            <v>77.31</v>
          </cell>
        </row>
        <row r="1175">
          <cell r="A1175" t="str">
            <v>22.03.070</v>
          </cell>
          <cell r="B1175" t="str">
            <v>Forro em lâmina de PVC</v>
          </cell>
          <cell r="C1175" t="str">
            <v>M2</v>
          </cell>
          <cell r="D1175">
            <v>62.69</v>
          </cell>
          <cell r="E1175"/>
          <cell r="F1175">
            <v>62.69</v>
          </cell>
        </row>
        <row r="1176">
          <cell r="A1176" t="str">
            <v>22.03.122</v>
          </cell>
          <cell r="B1176" t="str">
            <v>Forro em fibra mineral com placas acústicas removíveis de 625mm x 1250mm</v>
          </cell>
          <cell r="C1176" t="str">
            <v>M2</v>
          </cell>
          <cell r="D1176">
            <v>172.86</v>
          </cell>
          <cell r="E1176"/>
          <cell r="F1176">
            <v>172.86</v>
          </cell>
        </row>
        <row r="1177">
          <cell r="A1177" t="str">
            <v>22.03.140</v>
          </cell>
          <cell r="B1177" t="str">
            <v>Forro em fibra mineral com placas acústicas removíveis de 625mm x 625mm</v>
          </cell>
          <cell r="C1177" t="str">
            <v>M2</v>
          </cell>
          <cell r="D1177">
            <v>139.9</v>
          </cell>
          <cell r="E1177"/>
          <cell r="F1177">
            <v>139.9</v>
          </cell>
        </row>
        <row r="1178">
          <cell r="A1178" t="str">
            <v>22.04</v>
          </cell>
          <cell r="B1178" t="str">
            <v>Forro metalico</v>
          </cell>
          <cell r="C1178"/>
          <cell r="D1178"/>
          <cell r="E1178"/>
          <cell r="F1178"/>
        </row>
        <row r="1179">
          <cell r="A1179" t="str">
            <v>22.04.020</v>
          </cell>
          <cell r="B1179" t="str">
            <v>Forro metálico removível, em painéis de 625mm x 625mm, tipo colmeia</v>
          </cell>
          <cell r="C1179" t="str">
            <v>M2</v>
          </cell>
          <cell r="D1179">
            <v>716.22</v>
          </cell>
          <cell r="E1179"/>
          <cell r="F1179">
            <v>716.22</v>
          </cell>
        </row>
        <row r="1180">
          <cell r="A1180" t="str">
            <v>22.06</v>
          </cell>
          <cell r="B1180" t="str">
            <v>Brise-soleil</v>
          </cell>
          <cell r="C1180"/>
          <cell r="D1180"/>
          <cell r="E1180"/>
          <cell r="F1180"/>
        </row>
        <row r="1181">
          <cell r="A1181" t="str">
            <v>22.06.130</v>
          </cell>
          <cell r="B1181" t="str">
            <v>Brise em placa cimentícia, montado em perfil e chapa metálica</v>
          </cell>
          <cell r="C1181" t="str">
            <v>M2</v>
          </cell>
          <cell r="D1181">
            <v>258.68</v>
          </cell>
          <cell r="E1181">
            <v>109.22</v>
          </cell>
          <cell r="F1181">
            <v>367.9</v>
          </cell>
        </row>
        <row r="1182">
          <cell r="A1182" t="str">
            <v>22.06.240</v>
          </cell>
          <cell r="B1182" t="str">
            <v>Brise metálico fixo em chapa lisa aluzinc pré-pintada, formato ogiva, lâmina frontal de 200 mm</v>
          </cell>
          <cell r="C1182" t="str">
            <v>M2</v>
          </cell>
          <cell r="D1182">
            <v>600.67999999999995</v>
          </cell>
          <cell r="E1182"/>
          <cell r="F1182">
            <v>600.67999999999995</v>
          </cell>
        </row>
        <row r="1183">
          <cell r="A1183" t="str">
            <v>22.06.250</v>
          </cell>
          <cell r="B1183" t="str">
            <v>Brise metálico curvo e móvel termoacústico em chapa lisa aluzinc pré-pintada</v>
          </cell>
          <cell r="C1183" t="str">
            <v>M2</v>
          </cell>
          <cell r="D1183">
            <v>1008.21</v>
          </cell>
          <cell r="E1183"/>
          <cell r="F1183">
            <v>1008.21</v>
          </cell>
        </row>
        <row r="1184">
          <cell r="A1184" t="str">
            <v>22.06.300</v>
          </cell>
          <cell r="B1184" t="str">
            <v>Brise metálico curvo e móvel em chapa microperfurada de alumínio pré-pintada</v>
          </cell>
          <cell r="C1184" t="str">
            <v>M2</v>
          </cell>
          <cell r="D1184">
            <v>495.65</v>
          </cell>
          <cell r="E1184"/>
          <cell r="F1184">
            <v>495.65</v>
          </cell>
        </row>
        <row r="1185">
          <cell r="A1185" t="str">
            <v>22.06.340</v>
          </cell>
          <cell r="B1185" t="str">
            <v>Brise metálico fixo em chapa lisa alumínio pré-pintada, formato ogiva, lâmina frontal de 200 mm</v>
          </cell>
          <cell r="C1185" t="str">
            <v>M2</v>
          </cell>
          <cell r="D1185">
            <v>643.4</v>
          </cell>
          <cell r="E1185"/>
          <cell r="F1185">
            <v>643.4</v>
          </cell>
        </row>
        <row r="1186">
          <cell r="A1186" t="str">
            <v>22.06.350</v>
          </cell>
          <cell r="B1186" t="str">
            <v>Brise metálico curvo e móvel termoacústico em chapa lisa de alumínio pré-pintada</v>
          </cell>
          <cell r="C1186" t="str">
            <v>M2</v>
          </cell>
          <cell r="D1186">
            <v>630.35</v>
          </cell>
          <cell r="E1186"/>
          <cell r="F1186">
            <v>630.35</v>
          </cell>
        </row>
        <row r="1187">
          <cell r="A1187" t="str">
            <v>22.20</v>
          </cell>
          <cell r="B1187" t="str">
            <v>Reparos, conservacoes e complementos - GRUPO 22</v>
          </cell>
          <cell r="C1187"/>
          <cell r="D1187"/>
          <cell r="E1187"/>
          <cell r="F1187"/>
        </row>
        <row r="1188">
          <cell r="A1188" t="str">
            <v>22.20.011</v>
          </cell>
          <cell r="B1188" t="str">
            <v>Placa em lã de vidro revestida em PVC, auto extinguível</v>
          </cell>
          <cell r="C1188" t="str">
            <v>M2</v>
          </cell>
          <cell r="D1188">
            <v>51.57</v>
          </cell>
          <cell r="E1188"/>
          <cell r="F1188">
            <v>51.57</v>
          </cell>
        </row>
        <row r="1189">
          <cell r="A1189" t="str">
            <v>22.20.020</v>
          </cell>
          <cell r="B1189" t="str">
            <v>Recolocação de forros fixados</v>
          </cell>
          <cell r="C1189" t="str">
            <v>M2</v>
          </cell>
          <cell r="D1189">
            <v>1.03</v>
          </cell>
          <cell r="E1189">
            <v>11.14</v>
          </cell>
          <cell r="F1189">
            <v>12.17</v>
          </cell>
        </row>
        <row r="1190">
          <cell r="A1190" t="str">
            <v>22.20.040</v>
          </cell>
          <cell r="B1190" t="str">
            <v>Recolocação de forros apoiados ou encaixados</v>
          </cell>
          <cell r="C1190" t="str">
            <v>M2</v>
          </cell>
          <cell r="D1190"/>
          <cell r="E1190">
            <v>5.56</v>
          </cell>
          <cell r="F1190">
            <v>5.56</v>
          </cell>
        </row>
        <row r="1191">
          <cell r="A1191" t="str">
            <v>22.20.050</v>
          </cell>
          <cell r="B1191" t="str">
            <v>Moldura de gesso simples, largura até 6,0 cm</v>
          </cell>
          <cell r="C1191" t="str">
            <v>M</v>
          </cell>
          <cell r="D1191">
            <v>13.68</v>
          </cell>
          <cell r="E1191"/>
          <cell r="F1191">
            <v>13.68</v>
          </cell>
        </row>
        <row r="1192">
          <cell r="A1192" t="str">
            <v>22.20.090</v>
          </cell>
          <cell r="B1192" t="str">
            <v>Abertura para vão de luminária em forro de PVC modular</v>
          </cell>
          <cell r="C1192" t="str">
            <v>UN</v>
          </cell>
          <cell r="D1192">
            <v>15.19</v>
          </cell>
          <cell r="E1192"/>
          <cell r="F1192">
            <v>15.19</v>
          </cell>
        </row>
        <row r="1193">
          <cell r="A1193" t="str">
            <v>23</v>
          </cell>
          <cell r="B1193" t="str">
            <v>ESQUADRIA, MARCENARIA E ELEMENTO EM MADEIRA</v>
          </cell>
          <cell r="C1193"/>
          <cell r="D1193"/>
          <cell r="E1193"/>
          <cell r="F1193"/>
        </row>
        <row r="1194">
          <cell r="A1194" t="str">
            <v>23.01</v>
          </cell>
          <cell r="B1194" t="str">
            <v>Janela e veneziana em madeira</v>
          </cell>
          <cell r="C1194"/>
          <cell r="D1194"/>
          <cell r="E1194"/>
          <cell r="F1194"/>
        </row>
        <row r="1195">
          <cell r="A1195" t="str">
            <v>23.01.050</v>
          </cell>
          <cell r="B1195" t="str">
            <v>Caixilho em madeira maxim-ar</v>
          </cell>
          <cell r="C1195" t="str">
            <v>M2</v>
          </cell>
          <cell r="D1195">
            <v>664.43</v>
          </cell>
          <cell r="E1195">
            <v>48.6</v>
          </cell>
          <cell r="F1195">
            <v>713.03</v>
          </cell>
        </row>
        <row r="1196">
          <cell r="A1196" t="str">
            <v>23.01.060</v>
          </cell>
          <cell r="B1196" t="str">
            <v>Caixilho em madeira tipo veneziana de correr</v>
          </cell>
          <cell r="C1196" t="str">
            <v>M2</v>
          </cell>
          <cell r="D1196">
            <v>607.12</v>
          </cell>
          <cell r="E1196">
            <v>48.6</v>
          </cell>
          <cell r="F1196">
            <v>655.72</v>
          </cell>
        </row>
        <row r="1197">
          <cell r="A1197" t="str">
            <v>23.02</v>
          </cell>
          <cell r="B1197" t="str">
            <v>Porta macho / femea montada com batente</v>
          </cell>
          <cell r="C1197"/>
          <cell r="D1197"/>
          <cell r="E1197"/>
          <cell r="F1197"/>
        </row>
        <row r="1198">
          <cell r="A1198" t="str">
            <v>23.02.010</v>
          </cell>
          <cell r="B1198" t="str">
            <v>Acréscimo de bandeira - porta macho e fêmea com batente de madeira</v>
          </cell>
          <cell r="C1198" t="str">
            <v>M2</v>
          </cell>
          <cell r="D1198">
            <v>522.82000000000005</v>
          </cell>
          <cell r="E1198">
            <v>51.22</v>
          </cell>
          <cell r="F1198">
            <v>574.04</v>
          </cell>
        </row>
        <row r="1199">
          <cell r="A1199" t="str">
            <v>23.02.030</v>
          </cell>
          <cell r="B1199" t="str">
            <v>Porta macho e fêmea com batente de madeira - 70 x 210 cm</v>
          </cell>
          <cell r="C1199" t="str">
            <v>UN</v>
          </cell>
          <cell r="D1199">
            <v>873.18</v>
          </cell>
          <cell r="E1199">
            <v>103.92</v>
          </cell>
          <cell r="F1199">
            <v>977.1</v>
          </cell>
        </row>
        <row r="1200">
          <cell r="A1200" t="str">
            <v>23.02.040</v>
          </cell>
          <cell r="B1200" t="str">
            <v>Porta macho e fêmea com batente de madeira - 80 x 210 cm</v>
          </cell>
          <cell r="C1200" t="str">
            <v>UN</v>
          </cell>
          <cell r="D1200">
            <v>869.55</v>
          </cell>
          <cell r="E1200">
            <v>103.92</v>
          </cell>
          <cell r="F1200">
            <v>973.47</v>
          </cell>
        </row>
        <row r="1201">
          <cell r="A1201" t="str">
            <v>23.02.050</v>
          </cell>
          <cell r="B1201" t="str">
            <v>Porta macho e fêmea com batente de madeira - 90 x 210 cm</v>
          </cell>
          <cell r="C1201" t="str">
            <v>UN</v>
          </cell>
          <cell r="D1201">
            <v>993.33</v>
          </cell>
          <cell r="E1201">
            <v>103.92</v>
          </cell>
          <cell r="F1201">
            <v>1097.25</v>
          </cell>
        </row>
        <row r="1202">
          <cell r="A1202" t="str">
            <v>23.02.060</v>
          </cell>
          <cell r="B1202" t="str">
            <v>Porta macho e fêmea com batente de madeira - 120 x 210 cm</v>
          </cell>
          <cell r="C1202" t="str">
            <v>UN</v>
          </cell>
          <cell r="D1202">
            <v>1744.71</v>
          </cell>
          <cell r="E1202">
            <v>129.88999999999999</v>
          </cell>
          <cell r="F1202">
            <v>1874.6</v>
          </cell>
        </row>
        <row r="1203">
          <cell r="A1203" t="str">
            <v>23.04</v>
          </cell>
          <cell r="B1203" t="str">
            <v>Porta lisa laminada montada com batente</v>
          </cell>
          <cell r="C1203"/>
          <cell r="D1203"/>
          <cell r="E1203"/>
          <cell r="F1203"/>
        </row>
        <row r="1204">
          <cell r="A1204" t="str">
            <v>23.04.070</v>
          </cell>
          <cell r="B1204" t="str">
            <v>Porta em laminado fenólico melamínico com batente em alumínio - 80 x 180 cm</v>
          </cell>
          <cell r="C1204" t="str">
            <v>UN</v>
          </cell>
          <cell r="D1204">
            <v>931.48</v>
          </cell>
          <cell r="E1204">
            <v>51.95</v>
          </cell>
          <cell r="F1204">
            <v>983.43</v>
          </cell>
        </row>
        <row r="1205">
          <cell r="A1205" t="str">
            <v>23.04.080</v>
          </cell>
          <cell r="B1205" t="str">
            <v>Porta em laminado fenólico melamínico com batente em alumínio - 60 x 160 cm</v>
          </cell>
          <cell r="C1205" t="str">
            <v>UN</v>
          </cell>
          <cell r="D1205">
            <v>790.85</v>
          </cell>
          <cell r="E1205">
            <v>51.95</v>
          </cell>
          <cell r="F1205">
            <v>842.8</v>
          </cell>
        </row>
        <row r="1206">
          <cell r="A1206" t="str">
            <v>23.04.090</v>
          </cell>
          <cell r="B1206" t="str">
            <v>Porta em laminado fenólico melamínico com acabamento liso, batente de madeira sem revestimento - 70 x 210 cm</v>
          </cell>
          <cell r="C1206" t="str">
            <v>UN</v>
          </cell>
          <cell r="D1206">
            <v>875.13</v>
          </cell>
          <cell r="E1206">
            <v>103.92</v>
          </cell>
          <cell r="F1206">
            <v>979.05</v>
          </cell>
        </row>
        <row r="1207">
          <cell r="A1207" t="str">
            <v>23.04.100</v>
          </cell>
          <cell r="B1207" t="str">
            <v>Porta em laminado fenólico melamínico com acabamento liso, batente de madeira sem revestimento - 80 x 210 cm</v>
          </cell>
          <cell r="C1207" t="str">
            <v>UN</v>
          </cell>
          <cell r="D1207">
            <v>958.1</v>
          </cell>
          <cell r="E1207">
            <v>103.92</v>
          </cell>
          <cell r="F1207">
            <v>1062.02</v>
          </cell>
        </row>
        <row r="1208">
          <cell r="A1208" t="str">
            <v>23.04.110</v>
          </cell>
          <cell r="B1208" t="str">
            <v>Porta em laminado fenólico melamínico com acabamento liso, batente de madeira sem revestimento - 90 x 210 cm</v>
          </cell>
          <cell r="C1208" t="str">
            <v>UN</v>
          </cell>
          <cell r="D1208">
            <v>991.97</v>
          </cell>
          <cell r="E1208">
            <v>103.92</v>
          </cell>
          <cell r="F1208">
            <v>1095.8900000000001</v>
          </cell>
        </row>
        <row r="1209">
          <cell r="A1209" t="str">
            <v>23.04.120</v>
          </cell>
          <cell r="B1209" t="str">
            <v>Porta em laminado fenólico melamínico com acabamento liso, batente de madeira sem revestimento - 120 x 210 cm</v>
          </cell>
          <cell r="C1209" t="str">
            <v>UN</v>
          </cell>
          <cell r="D1209">
            <v>1659.05</v>
          </cell>
          <cell r="E1209">
            <v>129.88999999999999</v>
          </cell>
          <cell r="F1209">
            <v>1788.94</v>
          </cell>
        </row>
        <row r="1210">
          <cell r="A1210" t="str">
            <v>23.04.130</v>
          </cell>
          <cell r="B1210" t="str">
            <v>Porta em laminado fenólico melamínico com acabamento liso, batente de madeira sem revestimento - 140 x 210 cm</v>
          </cell>
          <cell r="C1210" t="str">
            <v>UN</v>
          </cell>
          <cell r="D1210">
            <v>1658.94</v>
          </cell>
          <cell r="E1210">
            <v>129.88999999999999</v>
          </cell>
          <cell r="F1210">
            <v>1788.83</v>
          </cell>
        </row>
        <row r="1211">
          <cell r="A1211" t="str">
            <v>23.04.140</v>
          </cell>
          <cell r="B1211" t="str">
            <v>Porta em laminado fenólico melamínico com acabamento liso, batente de madeira sem revestimento - 220 x 210 cm</v>
          </cell>
          <cell r="C1211" t="str">
            <v>UN</v>
          </cell>
          <cell r="D1211">
            <v>3068.43</v>
          </cell>
          <cell r="E1211">
            <v>148.44999999999999</v>
          </cell>
          <cell r="F1211">
            <v>3216.88</v>
          </cell>
        </row>
        <row r="1212">
          <cell r="A1212" t="str">
            <v>23.04.570</v>
          </cell>
          <cell r="B1212" t="str">
            <v>Porta em laminado melamínico estrutural com acabamento texturizado, batente em alumínio com ferragens - 60 x 180 cm</v>
          </cell>
          <cell r="C1212" t="str">
            <v>UN</v>
          </cell>
          <cell r="D1212">
            <v>824.36</v>
          </cell>
          <cell r="E1212">
            <v>12.99</v>
          </cell>
          <cell r="F1212">
            <v>837.35</v>
          </cell>
        </row>
        <row r="1213">
          <cell r="A1213" t="str">
            <v>23.04.580</v>
          </cell>
          <cell r="B1213" t="str">
            <v>Porta em laminado fenólico melamínico com acabamento liso, batente metálico - 60 x 160 cm</v>
          </cell>
          <cell r="C1213" t="str">
            <v>UN</v>
          </cell>
          <cell r="D1213">
            <v>1236.4100000000001</v>
          </cell>
          <cell r="E1213">
            <v>100.2</v>
          </cell>
          <cell r="F1213">
            <v>1336.61</v>
          </cell>
        </row>
        <row r="1214">
          <cell r="A1214" t="str">
            <v>23.04.590</v>
          </cell>
          <cell r="B1214" t="str">
            <v>Porta em laminado fenólico melamínico com acabamento liso, batente metálico - 70 x 210 cm</v>
          </cell>
          <cell r="C1214" t="str">
            <v>UN</v>
          </cell>
          <cell r="D1214">
            <v>1279.51</v>
          </cell>
          <cell r="E1214">
            <v>96.5</v>
          </cell>
          <cell r="F1214">
            <v>1376.01</v>
          </cell>
        </row>
        <row r="1215">
          <cell r="A1215" t="str">
            <v>23.04.600</v>
          </cell>
          <cell r="B1215" t="str">
            <v>Porta em laminado fenólico melamínico com acabamento liso, batente metálico - 80 x 210 cm</v>
          </cell>
          <cell r="C1215" t="str">
            <v>UN</v>
          </cell>
          <cell r="D1215">
            <v>1385.7</v>
          </cell>
          <cell r="E1215">
            <v>96.5</v>
          </cell>
          <cell r="F1215">
            <v>1482.2</v>
          </cell>
        </row>
        <row r="1216">
          <cell r="A1216" t="str">
            <v>23.04.610</v>
          </cell>
          <cell r="B1216" t="str">
            <v>Porta em laminado fenólico melamínico com acabamento liso, batente metálico - 90 x 210 cm</v>
          </cell>
          <cell r="C1216" t="str">
            <v>UN</v>
          </cell>
          <cell r="D1216">
            <v>1419.57</v>
          </cell>
          <cell r="E1216">
            <v>96.5</v>
          </cell>
          <cell r="F1216">
            <v>1516.07</v>
          </cell>
        </row>
        <row r="1217">
          <cell r="A1217" t="str">
            <v>23.04.620</v>
          </cell>
          <cell r="B1217" t="str">
            <v>Porta em laminado fenólico melamínico com acabamento liso, batente metálico - 120 x 210 cm</v>
          </cell>
          <cell r="C1217" t="str">
            <v>UN</v>
          </cell>
          <cell r="D1217">
            <v>1971.19</v>
          </cell>
          <cell r="E1217">
            <v>126.18</v>
          </cell>
          <cell r="F1217">
            <v>2097.37</v>
          </cell>
        </row>
        <row r="1218">
          <cell r="A1218" t="str">
            <v>23.08</v>
          </cell>
          <cell r="B1218" t="str">
            <v>Marcenaria em geral</v>
          </cell>
          <cell r="C1218"/>
          <cell r="D1218"/>
          <cell r="E1218"/>
          <cell r="F1218"/>
        </row>
        <row r="1219">
          <cell r="A1219" t="str">
            <v>23.08.010</v>
          </cell>
          <cell r="B1219" t="str">
            <v>Estrado em madeira</v>
          </cell>
          <cell r="C1219" t="str">
            <v>M2</v>
          </cell>
          <cell r="D1219">
            <v>83.98</v>
          </cell>
          <cell r="E1219">
            <v>37.11</v>
          </cell>
          <cell r="F1219">
            <v>121.09</v>
          </cell>
        </row>
        <row r="1220">
          <cell r="A1220" t="str">
            <v>23.08.020</v>
          </cell>
          <cell r="B1220" t="str">
            <v>Faixa/batedor de proteção em madeira aparelhada natural de 10 x 2,5 cm</v>
          </cell>
          <cell r="C1220" t="str">
            <v>M</v>
          </cell>
          <cell r="D1220">
            <v>7.06</v>
          </cell>
          <cell r="E1220">
            <v>7.42</v>
          </cell>
          <cell r="F1220">
            <v>14.48</v>
          </cell>
        </row>
        <row r="1221">
          <cell r="A1221" t="str">
            <v>23.08.030</v>
          </cell>
          <cell r="B1221" t="str">
            <v>Faixa/batedor de proteção em madeira de 20 x 5 cm, com acabamento em laminado fenólico melamínico</v>
          </cell>
          <cell r="C1221" t="str">
            <v>M</v>
          </cell>
          <cell r="D1221">
            <v>70.22</v>
          </cell>
          <cell r="E1221">
            <v>74.22</v>
          </cell>
          <cell r="F1221">
            <v>144.44</v>
          </cell>
        </row>
        <row r="1222">
          <cell r="A1222" t="str">
            <v>23.08.040</v>
          </cell>
          <cell r="B1222" t="str">
            <v>Armário/gabinete embutido em MDF sob medida, revestido em laminado melamínico, com portas e prateleiras</v>
          </cell>
          <cell r="C1222" t="str">
            <v>M2</v>
          </cell>
          <cell r="D1222">
            <v>1763.06</v>
          </cell>
          <cell r="E1222"/>
          <cell r="F1222">
            <v>1763.06</v>
          </cell>
        </row>
        <row r="1223">
          <cell r="A1223" t="str">
            <v>23.08.060</v>
          </cell>
          <cell r="B1223" t="str">
            <v>Tampo sob medida em compensado, revestido na face superior em laminado fenólico melamínico</v>
          </cell>
          <cell r="C1223" t="str">
            <v>M2</v>
          </cell>
          <cell r="D1223">
            <v>718.3</v>
          </cell>
          <cell r="E1223"/>
          <cell r="F1223">
            <v>718.3</v>
          </cell>
        </row>
        <row r="1224">
          <cell r="A1224" t="str">
            <v>23.08.080</v>
          </cell>
          <cell r="B1224" t="str">
            <v>Prateleira sob medida em compensado, revestida nas duas faces em laminado fenólico melamínico</v>
          </cell>
          <cell r="C1224" t="str">
            <v>M2</v>
          </cell>
          <cell r="D1224">
            <v>515.24</v>
          </cell>
          <cell r="E1224">
            <v>14.84</v>
          </cell>
          <cell r="F1224">
            <v>530.08000000000004</v>
          </cell>
        </row>
        <row r="1225">
          <cell r="A1225" t="str">
            <v>23.08.100</v>
          </cell>
          <cell r="B1225" t="str">
            <v>Armário tipo prateleira com subdivisão em compensado, revestido totalmente em laminado fenólico melamínico</v>
          </cell>
          <cell r="C1225" t="str">
            <v>M2</v>
          </cell>
          <cell r="D1225">
            <v>1334.5</v>
          </cell>
          <cell r="E1225"/>
          <cell r="F1225">
            <v>1334.5</v>
          </cell>
        </row>
        <row r="1226">
          <cell r="A1226" t="str">
            <v>23.08.110</v>
          </cell>
          <cell r="B1226" t="str">
            <v>Painel em compensado naval, espessura de 25 mm</v>
          </cell>
          <cell r="C1226" t="str">
            <v>M2</v>
          </cell>
          <cell r="D1226">
            <v>144.31</v>
          </cell>
          <cell r="E1226">
            <v>37.11</v>
          </cell>
          <cell r="F1226">
            <v>181.42</v>
          </cell>
        </row>
        <row r="1227">
          <cell r="A1227" t="str">
            <v>23.08.160</v>
          </cell>
          <cell r="B1227" t="str">
            <v>Porta lisa com balcão, batente de madeira, completa - 80 x 210 cm</v>
          </cell>
          <cell r="C1227" t="str">
            <v>CJ</v>
          </cell>
          <cell r="D1227">
            <v>710.81</v>
          </cell>
          <cell r="E1227">
            <v>159.58000000000001</v>
          </cell>
          <cell r="F1227">
            <v>870.39</v>
          </cell>
        </row>
        <row r="1228">
          <cell r="A1228" t="str">
            <v>23.08.170</v>
          </cell>
          <cell r="B1228" t="str">
            <v>Lousa em laminado melamínico, branco - linha comercial</v>
          </cell>
          <cell r="C1228" t="str">
            <v>M2</v>
          </cell>
          <cell r="D1228">
            <v>171.28</v>
          </cell>
          <cell r="E1228">
            <v>7.28</v>
          </cell>
          <cell r="F1228">
            <v>178.56</v>
          </cell>
        </row>
        <row r="1229">
          <cell r="A1229" t="str">
            <v>23.08.210</v>
          </cell>
          <cell r="B1229" t="str">
            <v>Armário sob medida em compensado de madeira totalmente revestido em folheado de madeira, completo</v>
          </cell>
          <cell r="C1229" t="str">
            <v>M2</v>
          </cell>
          <cell r="D1229">
            <v>1593.47</v>
          </cell>
          <cell r="E1229"/>
          <cell r="F1229">
            <v>1593.47</v>
          </cell>
        </row>
        <row r="1230">
          <cell r="A1230" t="str">
            <v>23.08.220</v>
          </cell>
          <cell r="B1230" t="str">
            <v>Armário sob medida em compensado de madeira totalmente revestido em laminado melamínico texturizado, completo</v>
          </cell>
          <cell r="C1230" t="str">
            <v>M2</v>
          </cell>
          <cell r="D1230">
            <v>1553.63</v>
          </cell>
          <cell r="E1230"/>
          <cell r="F1230">
            <v>1553.63</v>
          </cell>
        </row>
        <row r="1231">
          <cell r="A1231" t="str">
            <v>23.08.320</v>
          </cell>
          <cell r="B1231" t="str">
            <v>Porta acústica de madeira</v>
          </cell>
          <cell r="C1231" t="str">
            <v>M2</v>
          </cell>
          <cell r="D1231">
            <v>327.96</v>
          </cell>
          <cell r="E1231">
            <v>75.14</v>
          </cell>
          <cell r="F1231">
            <v>403.1</v>
          </cell>
        </row>
        <row r="1232">
          <cell r="A1232" t="str">
            <v>23.08.380</v>
          </cell>
          <cell r="B1232" t="str">
            <v>Faixa/batedor de proteção em madeira de 290 x 15 mm, com acabamento em laminado fenólico melamínico</v>
          </cell>
          <cell r="C1232" t="str">
            <v>M</v>
          </cell>
          <cell r="D1232">
            <v>100.32</v>
          </cell>
          <cell r="E1232">
            <v>7.42</v>
          </cell>
          <cell r="F1232">
            <v>107.74</v>
          </cell>
        </row>
        <row r="1233">
          <cell r="A1233" t="str">
            <v>23.09</v>
          </cell>
          <cell r="B1233" t="str">
            <v>Porta lisa comum montada com batente</v>
          </cell>
          <cell r="C1233"/>
          <cell r="D1233"/>
          <cell r="E1233"/>
          <cell r="F1233"/>
        </row>
        <row r="1234">
          <cell r="A1234" t="str">
            <v>23.09.010</v>
          </cell>
          <cell r="B1234" t="str">
            <v>Acréscimo de bandeira - porta lisa comum com batente de madeira</v>
          </cell>
          <cell r="C1234" t="str">
            <v>M2</v>
          </cell>
          <cell r="D1234">
            <v>177.96</v>
          </cell>
          <cell r="E1234">
            <v>51.22</v>
          </cell>
          <cell r="F1234">
            <v>229.18</v>
          </cell>
        </row>
        <row r="1235">
          <cell r="A1235" t="str">
            <v>23.09.020</v>
          </cell>
          <cell r="B1235" t="str">
            <v>Porta lisa com batente madeira - 60 x 210 cm</v>
          </cell>
          <cell r="C1235" t="str">
            <v>UN</v>
          </cell>
          <cell r="D1235">
            <v>347.48</v>
          </cell>
          <cell r="E1235">
            <v>103.92</v>
          </cell>
          <cell r="F1235">
            <v>451.4</v>
          </cell>
        </row>
        <row r="1236">
          <cell r="A1236" t="str">
            <v>23.09.030</v>
          </cell>
          <cell r="B1236" t="str">
            <v>Porta lisa com batente madeira - 70 x 210 cm</v>
          </cell>
          <cell r="C1236" t="str">
            <v>UN</v>
          </cell>
          <cell r="D1236">
            <v>347.96</v>
          </cell>
          <cell r="E1236">
            <v>103.92</v>
          </cell>
          <cell r="F1236">
            <v>451.88</v>
          </cell>
        </row>
        <row r="1237">
          <cell r="A1237" t="str">
            <v>23.09.040</v>
          </cell>
          <cell r="B1237" t="str">
            <v>Porta lisa com batente madeira - 80 x 210 cm</v>
          </cell>
          <cell r="C1237" t="str">
            <v>UN</v>
          </cell>
          <cell r="D1237">
            <v>354.72</v>
          </cell>
          <cell r="E1237">
            <v>103.92</v>
          </cell>
          <cell r="F1237">
            <v>458.64</v>
          </cell>
        </row>
        <row r="1238">
          <cell r="A1238" t="str">
            <v>23.09.050</v>
          </cell>
          <cell r="B1238" t="str">
            <v>Porta lisa com batente madeira - 90 x 210 cm</v>
          </cell>
          <cell r="C1238" t="str">
            <v>UN</v>
          </cell>
          <cell r="D1238">
            <v>370.67</v>
          </cell>
          <cell r="E1238">
            <v>103.92</v>
          </cell>
          <cell r="F1238">
            <v>474.59</v>
          </cell>
        </row>
        <row r="1239">
          <cell r="A1239" t="str">
            <v>23.09.052</v>
          </cell>
          <cell r="B1239" t="str">
            <v>Porta lisa com batente madeira - 110 x 210 cm</v>
          </cell>
          <cell r="C1239" t="str">
            <v>UN</v>
          </cell>
          <cell r="D1239">
            <v>477</v>
          </cell>
          <cell r="E1239">
            <v>103.92</v>
          </cell>
          <cell r="F1239">
            <v>580.91999999999996</v>
          </cell>
        </row>
        <row r="1240">
          <cell r="A1240" t="str">
            <v>23.09.060</v>
          </cell>
          <cell r="B1240" t="str">
            <v>Porta lisa com batente madeira - 120 x 210 cm</v>
          </cell>
          <cell r="C1240" t="str">
            <v>UN</v>
          </cell>
          <cell r="D1240">
            <v>667.07</v>
          </cell>
          <cell r="E1240">
            <v>129.88999999999999</v>
          </cell>
          <cell r="F1240">
            <v>796.96</v>
          </cell>
        </row>
        <row r="1241">
          <cell r="A1241" t="str">
            <v>23.09.100</v>
          </cell>
          <cell r="B1241" t="str">
            <v>Porta lisa com batente madeira - 160 x 210 cm</v>
          </cell>
          <cell r="C1241" t="str">
            <v>UN</v>
          </cell>
          <cell r="D1241">
            <v>633.4</v>
          </cell>
          <cell r="E1241">
            <v>150.30000000000001</v>
          </cell>
          <cell r="F1241">
            <v>783.7</v>
          </cell>
        </row>
        <row r="1242">
          <cell r="A1242" t="str">
            <v>23.09.420</v>
          </cell>
          <cell r="B1242" t="str">
            <v>Porta lisa com batente em alumínio, largura 60 cm, altura de 105 a 200 cm</v>
          </cell>
          <cell r="C1242" t="str">
            <v>UN</v>
          </cell>
          <cell r="D1242">
            <v>256.3</v>
          </cell>
          <cell r="E1242">
            <v>51.95</v>
          </cell>
          <cell r="F1242">
            <v>308.25</v>
          </cell>
        </row>
        <row r="1243">
          <cell r="A1243" t="str">
            <v>23.09.430</v>
          </cell>
          <cell r="B1243" t="str">
            <v>Porta lisa com batente em alumínio, largura 80 cm, altura de 105 a 200 cm</v>
          </cell>
          <cell r="C1243" t="str">
            <v>UN</v>
          </cell>
          <cell r="D1243">
            <v>263.54000000000002</v>
          </cell>
          <cell r="E1243">
            <v>51.95</v>
          </cell>
          <cell r="F1243">
            <v>315.49</v>
          </cell>
        </row>
        <row r="1244">
          <cell r="A1244" t="str">
            <v>23.09.440</v>
          </cell>
          <cell r="B1244" t="str">
            <v>Porta lisa com batente em alumínio, largura 90 cm, altura de 105 a 200 cm</v>
          </cell>
          <cell r="C1244" t="str">
            <v>UN</v>
          </cell>
          <cell r="D1244">
            <v>279.49</v>
          </cell>
          <cell r="E1244">
            <v>51.95</v>
          </cell>
          <cell r="F1244">
            <v>331.44</v>
          </cell>
        </row>
        <row r="1245">
          <cell r="A1245" t="str">
            <v>23.09.520</v>
          </cell>
          <cell r="B1245" t="str">
            <v>Porta lisa com batente metálico - 60 x 160 cm</v>
          </cell>
          <cell r="C1245" t="str">
            <v>UN</v>
          </cell>
          <cell r="D1245">
            <v>542.51</v>
          </cell>
          <cell r="E1245">
            <v>51.95</v>
          </cell>
          <cell r="F1245">
            <v>594.46</v>
          </cell>
        </row>
        <row r="1246">
          <cell r="A1246" t="str">
            <v>23.09.530</v>
          </cell>
          <cell r="B1246" t="str">
            <v>Porta lisa com batente metálico - 80 x 160 cm</v>
          </cell>
          <cell r="C1246" t="str">
            <v>UN</v>
          </cell>
          <cell r="D1246">
            <v>549.75</v>
          </cell>
          <cell r="E1246">
            <v>51.95</v>
          </cell>
          <cell r="F1246">
            <v>601.70000000000005</v>
          </cell>
        </row>
        <row r="1247">
          <cell r="A1247" t="str">
            <v>23.09.540</v>
          </cell>
          <cell r="B1247" t="str">
            <v>Porta lisa com batente metálico - 70 x 210 cm</v>
          </cell>
          <cell r="C1247" t="str">
            <v>UN</v>
          </cell>
          <cell r="D1247">
            <v>752.34</v>
          </cell>
          <cell r="E1247">
            <v>96.5</v>
          </cell>
          <cell r="F1247">
            <v>848.84</v>
          </cell>
        </row>
        <row r="1248">
          <cell r="A1248" t="str">
            <v>23.09.550</v>
          </cell>
          <cell r="B1248" t="str">
            <v>Porta lisa com batente metálico - 80 x 210 cm</v>
          </cell>
          <cell r="C1248" t="str">
            <v>UN</v>
          </cell>
          <cell r="D1248">
            <v>770.71</v>
          </cell>
          <cell r="E1248">
            <v>96.5</v>
          </cell>
          <cell r="F1248">
            <v>867.21</v>
          </cell>
        </row>
        <row r="1249">
          <cell r="A1249" t="str">
            <v>23.09.560</v>
          </cell>
          <cell r="B1249" t="str">
            <v>Porta lisa com batente metálico - 90 x 210 cm</v>
          </cell>
          <cell r="C1249" t="str">
            <v>UN</v>
          </cell>
          <cell r="D1249">
            <v>798.27</v>
          </cell>
          <cell r="E1249">
            <v>96.5</v>
          </cell>
          <cell r="F1249">
            <v>894.77</v>
          </cell>
        </row>
        <row r="1250">
          <cell r="A1250" t="str">
            <v>23.09.570</v>
          </cell>
          <cell r="B1250" t="str">
            <v>Porta lisa com batente metálico - 120 x 210 cm</v>
          </cell>
          <cell r="C1250" t="str">
            <v>UN</v>
          </cell>
          <cell r="D1250">
            <v>979.21</v>
          </cell>
          <cell r="E1250">
            <v>126.18</v>
          </cell>
          <cell r="F1250">
            <v>1105.3900000000001</v>
          </cell>
        </row>
        <row r="1251">
          <cell r="A1251" t="str">
            <v>23.09.590</v>
          </cell>
          <cell r="B1251" t="str">
            <v>Porta lisa com batente metálico - 160 x 210 cm</v>
          </cell>
          <cell r="C1251" t="str">
            <v>UN</v>
          </cell>
          <cell r="D1251">
            <v>1040.1199999999999</v>
          </cell>
          <cell r="E1251">
            <v>126.18</v>
          </cell>
          <cell r="F1251">
            <v>1166.3</v>
          </cell>
        </row>
        <row r="1252">
          <cell r="A1252" t="str">
            <v>23.09.600</v>
          </cell>
          <cell r="B1252" t="str">
            <v>Porta lisa com batente metálico - 60 x 180 cm</v>
          </cell>
          <cell r="C1252" t="str">
            <v>UN</v>
          </cell>
          <cell r="D1252">
            <v>635.95000000000005</v>
          </cell>
          <cell r="E1252">
            <v>51.95</v>
          </cell>
          <cell r="F1252">
            <v>687.9</v>
          </cell>
        </row>
        <row r="1253">
          <cell r="A1253" t="str">
            <v>23.09.610</v>
          </cell>
          <cell r="B1253" t="str">
            <v>Porta lisa com batente metálico - 60 x 210 cm</v>
          </cell>
          <cell r="C1253" t="str">
            <v>UN</v>
          </cell>
          <cell r="D1253">
            <v>740.25</v>
          </cell>
          <cell r="E1253">
            <v>51.95</v>
          </cell>
          <cell r="F1253">
            <v>792.2</v>
          </cell>
        </row>
        <row r="1254">
          <cell r="A1254" t="str">
            <v>23.09.630</v>
          </cell>
          <cell r="B1254" t="str">
            <v>Porta lisa com batente madeira, 2 folhas - 140 x 210 cm</v>
          </cell>
          <cell r="C1254" t="str">
            <v>UN</v>
          </cell>
          <cell r="D1254">
            <v>688.44</v>
          </cell>
          <cell r="E1254">
            <v>129.88999999999999</v>
          </cell>
          <cell r="F1254">
            <v>818.33</v>
          </cell>
        </row>
        <row r="1255">
          <cell r="A1255" t="str">
            <v>23.11</v>
          </cell>
          <cell r="B1255" t="str">
            <v>Porta lisa para acabamento em verniz montada com batente</v>
          </cell>
          <cell r="C1255"/>
          <cell r="D1255"/>
          <cell r="E1255"/>
          <cell r="F1255"/>
        </row>
        <row r="1256">
          <cell r="A1256" t="str">
            <v>23.11.010</v>
          </cell>
          <cell r="B1256" t="str">
            <v>Acréscimo de bandeira - porta lisa para acabamento em verniz, com batente de madeira</v>
          </cell>
          <cell r="C1256" t="str">
            <v>M2</v>
          </cell>
          <cell r="D1256">
            <v>186.07</v>
          </cell>
          <cell r="E1256">
            <v>51.22</v>
          </cell>
          <cell r="F1256">
            <v>237.29</v>
          </cell>
        </row>
        <row r="1257">
          <cell r="A1257" t="str">
            <v>23.11.030</v>
          </cell>
          <cell r="B1257" t="str">
            <v>Porta lisa para acabamento em verniz, com batente de madeira - 70 x 210 cm</v>
          </cell>
          <cell r="C1257" t="str">
            <v>UN</v>
          </cell>
          <cell r="D1257">
            <v>359.27</v>
          </cell>
          <cell r="E1257">
            <v>103.92</v>
          </cell>
          <cell r="F1257">
            <v>463.19</v>
          </cell>
        </row>
        <row r="1258">
          <cell r="A1258" t="str">
            <v>23.11.040</v>
          </cell>
          <cell r="B1258" t="str">
            <v>Porta lisa para acabamento em verniz, com batente de madeira - 80 x 210 cm</v>
          </cell>
          <cell r="C1258" t="str">
            <v>UN</v>
          </cell>
          <cell r="D1258">
            <v>358.02</v>
          </cell>
          <cell r="E1258">
            <v>103.92</v>
          </cell>
          <cell r="F1258">
            <v>461.94</v>
          </cell>
        </row>
        <row r="1259">
          <cell r="A1259" t="str">
            <v>23.11.050</v>
          </cell>
          <cell r="B1259" t="str">
            <v>Porta lisa para acabamento em verniz, com batente de madeira - 90 x 210 cm</v>
          </cell>
          <cell r="C1259" t="str">
            <v>UN</v>
          </cell>
          <cell r="D1259">
            <v>384.3</v>
          </cell>
          <cell r="E1259">
            <v>103.92</v>
          </cell>
          <cell r="F1259">
            <v>488.22</v>
          </cell>
        </row>
        <row r="1260">
          <cell r="A1260" t="str">
            <v>23.12</v>
          </cell>
          <cell r="B1260" t="str">
            <v>Porta comum completa - uso coletivo (padrao dimensional medio)</v>
          </cell>
          <cell r="C1260"/>
          <cell r="D1260"/>
          <cell r="E1260"/>
          <cell r="F1260"/>
        </row>
        <row r="1261">
          <cell r="A1261" t="str">
            <v>23.12.001</v>
          </cell>
          <cell r="B1261" t="str">
            <v>Porta lisa de madeira, interna "PIM", para acabamento em pintura, padrão dimensional médio, com ferragens, completo - 80 x 210 cm</v>
          </cell>
          <cell r="C1261" t="str">
            <v>UN</v>
          </cell>
          <cell r="D1261">
            <v>561.69000000000005</v>
          </cell>
          <cell r="E1261"/>
          <cell r="F1261">
            <v>561.69000000000005</v>
          </cell>
        </row>
        <row r="1262">
          <cell r="A1262" t="str">
            <v>23.13</v>
          </cell>
          <cell r="B1262" t="str">
            <v>Porta comum completa - uso publico (padrao dimensional medio/pesado)</v>
          </cell>
          <cell r="C1262"/>
          <cell r="D1262"/>
          <cell r="E1262"/>
          <cell r="F1262"/>
        </row>
        <row r="1263">
          <cell r="A1263" t="str">
            <v>23.13.001</v>
          </cell>
          <cell r="B1263" t="str">
            <v>Porta lisa de madeira, interna "PIM", para acabamento em pintura, padrão dimensional médio/pesado, com ferragens, completo - 80 x 210 cm</v>
          </cell>
          <cell r="C1263" t="str">
            <v>UN</v>
          </cell>
          <cell r="D1263">
            <v>561.69000000000005</v>
          </cell>
          <cell r="E1263"/>
          <cell r="F1263">
            <v>561.69000000000005</v>
          </cell>
        </row>
        <row r="1264">
          <cell r="A1264" t="str">
            <v>23.13.002</v>
          </cell>
          <cell r="B1264" t="str">
            <v>Porta lisa de madeira, interna "PIM", para acabamento em pintura, padrão dimensional médio/pesado, com ferragens, completo - 90 x 210 cm</v>
          </cell>
          <cell r="C1264" t="str">
            <v>UN</v>
          </cell>
          <cell r="D1264">
            <v>619.30999999999995</v>
          </cell>
          <cell r="E1264"/>
          <cell r="F1264">
            <v>619.30999999999995</v>
          </cell>
        </row>
        <row r="1265">
          <cell r="A1265" t="str">
            <v>23.13.020</v>
          </cell>
          <cell r="B1265" t="str">
            <v>Porta lisa de madeira, interna, resistente a umidade "PIM RU", para acabamento em pintura, padrão dimensional médio/pesado, com ferragens, completo - 80 x 210 cm</v>
          </cell>
          <cell r="C1265" t="str">
            <v>UN</v>
          </cell>
          <cell r="D1265">
            <v>561.69000000000005</v>
          </cell>
          <cell r="E1265"/>
          <cell r="F1265">
            <v>561.69000000000005</v>
          </cell>
        </row>
        <row r="1266">
          <cell r="A1266" t="str">
            <v>23.13.040</v>
          </cell>
          <cell r="B1266" t="str">
            <v>Porta lisa de madeira, interna, resistente a umidade "PIM RU", para acabamento revestido ou em pintura, para divisória sanitária, padrão dimensional médio/pesado, com ferragens, completo - 80 x 190 cm</v>
          </cell>
          <cell r="C1266" t="str">
            <v>UN</v>
          </cell>
          <cell r="D1266">
            <v>561.69000000000005</v>
          </cell>
          <cell r="E1266"/>
          <cell r="F1266">
            <v>561.69000000000005</v>
          </cell>
        </row>
        <row r="1267">
          <cell r="A1267" t="str">
            <v>23.13.052</v>
          </cell>
          <cell r="B1267" t="str">
            <v>Porta lisa de madeira, interna, resistente a umidade "PIM RU", para acabamento em pintura, tipo acessível, padrão dimensional médio/pesado, com ferragens, completo - 90 x 210 cm</v>
          </cell>
          <cell r="C1267" t="str">
            <v>UN</v>
          </cell>
          <cell r="D1267">
            <v>619.30999999999995</v>
          </cell>
          <cell r="E1267"/>
          <cell r="F1267">
            <v>619.30999999999995</v>
          </cell>
        </row>
        <row r="1268">
          <cell r="A1268" t="str">
            <v>23.13.064</v>
          </cell>
          <cell r="B1268" t="str">
            <v>Porta lisa de madeira, interna, resistente a umidade "PIM RU", para acabamento em pintura, de correr ou deslizante, tipo acessível, padrão dimensional pesado, com sistema deslizante e ferragens, completo - 100 x 210 cm</v>
          </cell>
          <cell r="C1268" t="str">
            <v>UN</v>
          </cell>
          <cell r="D1268">
            <v>650.35</v>
          </cell>
          <cell r="E1268"/>
          <cell r="F1268">
            <v>650.35</v>
          </cell>
        </row>
        <row r="1269">
          <cell r="A1269" t="str">
            <v>23.20</v>
          </cell>
          <cell r="B1269" t="str">
            <v>Reparos, conservacoes e complementos - GRUPO 23</v>
          </cell>
          <cell r="C1269"/>
          <cell r="D1269"/>
          <cell r="E1269"/>
          <cell r="F1269"/>
        </row>
        <row r="1270">
          <cell r="A1270" t="str">
            <v>23.20.020</v>
          </cell>
          <cell r="B1270" t="str">
            <v>Recolocação de batentes de madeira</v>
          </cell>
          <cell r="C1270" t="str">
            <v>UN</v>
          </cell>
          <cell r="D1270"/>
          <cell r="E1270">
            <v>48.25</v>
          </cell>
          <cell r="F1270">
            <v>48.25</v>
          </cell>
        </row>
        <row r="1271">
          <cell r="A1271" t="str">
            <v>23.20.040</v>
          </cell>
          <cell r="B1271" t="str">
            <v>Recolocação de folhas de porta ou janela</v>
          </cell>
          <cell r="C1271" t="str">
            <v>UN</v>
          </cell>
          <cell r="D1271"/>
          <cell r="E1271">
            <v>59.38</v>
          </cell>
          <cell r="F1271">
            <v>59.38</v>
          </cell>
        </row>
        <row r="1272">
          <cell r="A1272" t="str">
            <v>23.20.060</v>
          </cell>
          <cell r="B1272" t="str">
            <v>Recolocação de guarnição ou molduras</v>
          </cell>
          <cell r="C1272" t="str">
            <v>M</v>
          </cell>
          <cell r="D1272"/>
          <cell r="E1272">
            <v>1.86</v>
          </cell>
          <cell r="F1272">
            <v>1.86</v>
          </cell>
        </row>
        <row r="1273">
          <cell r="A1273" t="str">
            <v>23.20.100</v>
          </cell>
          <cell r="B1273" t="str">
            <v>Batente de madeira para porta</v>
          </cell>
          <cell r="C1273" t="str">
            <v>M</v>
          </cell>
          <cell r="D1273">
            <v>29.87</v>
          </cell>
          <cell r="E1273">
            <v>11.14</v>
          </cell>
          <cell r="F1273">
            <v>41.01</v>
          </cell>
        </row>
        <row r="1274">
          <cell r="A1274" t="str">
            <v>23.20.110</v>
          </cell>
          <cell r="B1274" t="str">
            <v>Visor fixo e requadro de madeira para porta, para receber vidro</v>
          </cell>
          <cell r="C1274" t="str">
            <v>M2</v>
          </cell>
          <cell r="D1274">
            <v>1024.3</v>
          </cell>
          <cell r="E1274">
            <v>148.44</v>
          </cell>
          <cell r="F1274">
            <v>1172.74</v>
          </cell>
        </row>
        <row r="1275">
          <cell r="A1275" t="str">
            <v>23.20.120</v>
          </cell>
          <cell r="B1275" t="str">
            <v>Guarnição de madeira</v>
          </cell>
          <cell r="C1275" t="str">
            <v>M</v>
          </cell>
          <cell r="D1275">
            <v>3.56</v>
          </cell>
          <cell r="E1275">
            <v>1.86</v>
          </cell>
          <cell r="F1275">
            <v>5.42</v>
          </cell>
        </row>
        <row r="1276">
          <cell r="A1276" t="str">
            <v>23.20.140</v>
          </cell>
          <cell r="B1276" t="str">
            <v>Acréscimo de visor completo em porta de madeira</v>
          </cell>
          <cell r="C1276" t="str">
            <v>UN</v>
          </cell>
          <cell r="D1276">
            <v>257.39</v>
          </cell>
          <cell r="E1276"/>
          <cell r="F1276">
            <v>257.39</v>
          </cell>
        </row>
        <row r="1277">
          <cell r="A1277" t="str">
            <v>23.20.160</v>
          </cell>
          <cell r="B1277" t="str">
            <v>Folha de porta veneziana maciça, sob medida</v>
          </cell>
          <cell r="C1277" t="str">
            <v>M2</v>
          </cell>
          <cell r="D1277">
            <v>738.13</v>
          </cell>
          <cell r="E1277">
            <v>18.559999999999999</v>
          </cell>
          <cell r="F1277">
            <v>756.69</v>
          </cell>
        </row>
        <row r="1278">
          <cell r="A1278" t="str">
            <v>23.20.170</v>
          </cell>
          <cell r="B1278" t="str">
            <v>Folha de porta lisa folheada com madeira, sob medida</v>
          </cell>
          <cell r="C1278" t="str">
            <v>M2</v>
          </cell>
          <cell r="D1278">
            <v>144.02000000000001</v>
          </cell>
          <cell r="E1278">
            <v>18.559999999999999</v>
          </cell>
          <cell r="F1278">
            <v>162.58000000000001</v>
          </cell>
        </row>
        <row r="1279">
          <cell r="A1279" t="str">
            <v>23.20.180</v>
          </cell>
          <cell r="B1279" t="str">
            <v>Folha de porta em madeira para receber vidro, sob medida</v>
          </cell>
          <cell r="C1279" t="str">
            <v>M2</v>
          </cell>
          <cell r="D1279">
            <v>423.48</v>
          </cell>
          <cell r="E1279">
            <v>18.559999999999999</v>
          </cell>
          <cell r="F1279">
            <v>442.04</v>
          </cell>
        </row>
        <row r="1280">
          <cell r="A1280" t="str">
            <v>23.20.310</v>
          </cell>
          <cell r="B1280" t="str">
            <v>Folha de porta lisa comum - 60 x 210 cm</v>
          </cell>
          <cell r="C1280" t="str">
            <v>UN</v>
          </cell>
          <cell r="D1280">
            <v>169.31</v>
          </cell>
          <cell r="E1280">
            <v>55.67</v>
          </cell>
          <cell r="F1280">
            <v>224.98</v>
          </cell>
        </row>
        <row r="1281">
          <cell r="A1281" t="str">
            <v>23.20.320</v>
          </cell>
          <cell r="B1281" t="str">
            <v>Folha de porta lisa comum - 70 x 210 cm</v>
          </cell>
          <cell r="C1281" t="str">
            <v>UN</v>
          </cell>
          <cell r="D1281">
            <v>169.79</v>
          </cell>
          <cell r="E1281">
            <v>55.67</v>
          </cell>
          <cell r="F1281">
            <v>225.46</v>
          </cell>
        </row>
        <row r="1282">
          <cell r="A1282" t="str">
            <v>23.20.330</v>
          </cell>
          <cell r="B1282" t="str">
            <v>Folha de porta lisa comum - 80 x 210 cm</v>
          </cell>
          <cell r="C1282" t="str">
            <v>UN</v>
          </cell>
          <cell r="D1282">
            <v>176.55</v>
          </cell>
          <cell r="E1282">
            <v>55.67</v>
          </cell>
          <cell r="F1282">
            <v>232.22</v>
          </cell>
        </row>
        <row r="1283">
          <cell r="A1283" t="str">
            <v>23.20.340</v>
          </cell>
          <cell r="B1283" t="str">
            <v>Folha de porta lisa comum - 90 x 210 cm</v>
          </cell>
          <cell r="C1283" t="str">
            <v>UN</v>
          </cell>
          <cell r="D1283">
            <v>192.5</v>
          </cell>
          <cell r="E1283">
            <v>55.67</v>
          </cell>
          <cell r="F1283">
            <v>248.17</v>
          </cell>
        </row>
        <row r="1284">
          <cell r="A1284" t="str">
            <v>23.20.450</v>
          </cell>
          <cell r="B1284" t="str">
            <v>Folha de porta em laminado fenólico melamínico com acabamento liso - 70 x 210 cm</v>
          </cell>
          <cell r="C1284" t="str">
            <v>UN</v>
          </cell>
          <cell r="D1284">
            <v>696.96</v>
          </cell>
          <cell r="E1284">
            <v>55.67</v>
          </cell>
          <cell r="F1284">
            <v>752.63</v>
          </cell>
        </row>
        <row r="1285">
          <cell r="A1285" t="str">
            <v>23.20.460</v>
          </cell>
          <cell r="B1285" t="str">
            <v>Folha de porta em laminado fenólico melamínico com acabamento liso - 90 x 210 cm</v>
          </cell>
          <cell r="C1285" t="str">
            <v>UN</v>
          </cell>
          <cell r="D1285">
            <v>813.8</v>
          </cell>
          <cell r="E1285">
            <v>55.67</v>
          </cell>
          <cell r="F1285">
            <v>869.47</v>
          </cell>
        </row>
        <row r="1286">
          <cell r="A1286" t="str">
            <v>23.20.550</v>
          </cell>
          <cell r="B1286" t="str">
            <v>Folha de porta em laminado fenólico melamínico com acabamento liso - 80 x 210 cm</v>
          </cell>
          <cell r="C1286" t="str">
            <v>UN</v>
          </cell>
          <cell r="D1286">
            <v>779.93</v>
          </cell>
          <cell r="E1286">
            <v>55.67</v>
          </cell>
          <cell r="F1286">
            <v>835.6</v>
          </cell>
        </row>
        <row r="1287">
          <cell r="A1287" t="str">
            <v>23.20.600</v>
          </cell>
          <cell r="B1287" t="str">
            <v>Folha de porta em madeira com tela de proteção tipo mosqueteira</v>
          </cell>
          <cell r="C1287" t="str">
            <v>M2</v>
          </cell>
          <cell r="D1287">
            <v>659.59</v>
          </cell>
          <cell r="E1287">
            <v>55.67</v>
          </cell>
          <cell r="F1287">
            <v>715.26</v>
          </cell>
        </row>
        <row r="1288">
          <cell r="A1288" t="str">
            <v>24</v>
          </cell>
          <cell r="B1288" t="str">
            <v>ESQUADRIA, SERRALHERIA E ELEMENTO EM FERRO</v>
          </cell>
          <cell r="C1288"/>
          <cell r="D1288"/>
          <cell r="E1288"/>
          <cell r="F1288"/>
        </row>
        <row r="1289">
          <cell r="A1289" t="str">
            <v>24.01</v>
          </cell>
          <cell r="B1289" t="str">
            <v>Caixilho em ferro</v>
          </cell>
          <cell r="C1289"/>
          <cell r="D1289"/>
          <cell r="E1289"/>
          <cell r="F1289"/>
        </row>
        <row r="1290">
          <cell r="A1290" t="str">
            <v>24.01.010</v>
          </cell>
          <cell r="B1290" t="str">
            <v>Caixilho em ferro fixo, sob medida</v>
          </cell>
          <cell r="C1290" t="str">
            <v>M2</v>
          </cell>
          <cell r="D1290">
            <v>810.76</v>
          </cell>
          <cell r="E1290">
            <v>23.55</v>
          </cell>
          <cell r="F1290">
            <v>834.31</v>
          </cell>
        </row>
        <row r="1291">
          <cell r="A1291" t="str">
            <v>24.01.030</v>
          </cell>
          <cell r="B1291" t="str">
            <v>Caixilho em ferro basculante, sob medida</v>
          </cell>
          <cell r="C1291" t="str">
            <v>M2</v>
          </cell>
          <cell r="D1291">
            <v>826.5</v>
          </cell>
          <cell r="E1291">
            <v>23.55</v>
          </cell>
          <cell r="F1291">
            <v>850.05</v>
          </cell>
        </row>
        <row r="1292">
          <cell r="A1292" t="str">
            <v>24.01.070</v>
          </cell>
          <cell r="B1292" t="str">
            <v>Caixilho em ferro de correr, sob medida</v>
          </cell>
          <cell r="C1292" t="str">
            <v>M2</v>
          </cell>
          <cell r="D1292">
            <v>846.79</v>
          </cell>
          <cell r="E1292">
            <v>23.55</v>
          </cell>
          <cell r="F1292">
            <v>870.34</v>
          </cell>
        </row>
        <row r="1293">
          <cell r="A1293" t="str">
            <v>24.01.090</v>
          </cell>
          <cell r="B1293" t="str">
            <v>Caixilho em ferro com ventilação permanente, sob medida</v>
          </cell>
          <cell r="C1293" t="str">
            <v>M2</v>
          </cell>
          <cell r="D1293">
            <v>711.95</v>
          </cell>
          <cell r="E1293">
            <v>23.55</v>
          </cell>
          <cell r="F1293">
            <v>735.5</v>
          </cell>
        </row>
        <row r="1294">
          <cell r="A1294" t="str">
            <v>24.01.100</v>
          </cell>
          <cell r="B1294" t="str">
            <v>Caixilho em ferro tipo veneziana, linha comercial</v>
          </cell>
          <cell r="C1294" t="str">
            <v>M2</v>
          </cell>
          <cell r="D1294">
            <v>524.72</v>
          </cell>
          <cell r="E1294">
            <v>23.55</v>
          </cell>
          <cell r="F1294">
            <v>548.27</v>
          </cell>
        </row>
        <row r="1295">
          <cell r="A1295" t="str">
            <v>24.01.110</v>
          </cell>
          <cell r="B1295" t="str">
            <v>Caixilho em ferro tipo veneziana, sob medida</v>
          </cell>
          <cell r="C1295" t="str">
            <v>M2</v>
          </cell>
          <cell r="D1295">
            <v>750.32</v>
          </cell>
          <cell r="E1295">
            <v>23.55</v>
          </cell>
          <cell r="F1295">
            <v>773.87</v>
          </cell>
        </row>
        <row r="1296">
          <cell r="A1296" t="str">
            <v>24.01.120</v>
          </cell>
          <cell r="B1296" t="str">
            <v>Caixilho tipo veneziana industrial com montantes em aço galvanizado e aletas em fibra de vidro</v>
          </cell>
          <cell r="C1296" t="str">
            <v>M2</v>
          </cell>
          <cell r="D1296">
            <v>220.71</v>
          </cell>
          <cell r="E1296"/>
          <cell r="F1296">
            <v>220.71</v>
          </cell>
        </row>
        <row r="1297">
          <cell r="A1297" t="str">
            <v>24.01.180</v>
          </cell>
          <cell r="B1297" t="str">
            <v>Caixilho removível em tela de aço galvanizado, tipo ondulada com malha de 1", fio 12, com requadro tubular de aço carbono, sob medida</v>
          </cell>
          <cell r="C1297" t="str">
            <v>M2</v>
          </cell>
          <cell r="D1297">
            <v>438.75</v>
          </cell>
          <cell r="E1297">
            <v>22.9</v>
          </cell>
          <cell r="F1297">
            <v>461.65</v>
          </cell>
        </row>
        <row r="1298">
          <cell r="A1298" t="str">
            <v>24.01.190</v>
          </cell>
          <cell r="B1298" t="str">
            <v>Caixilho fixo em tela de aço galvanizado tipo ondulada com malha de 1/2", fio 12, com requadro em cantoneira de aço carbono, sob medida</v>
          </cell>
          <cell r="C1298" t="str">
            <v>M2</v>
          </cell>
          <cell r="D1298">
            <v>319.01</v>
          </cell>
          <cell r="E1298">
            <v>22.9</v>
          </cell>
          <cell r="F1298">
            <v>341.91</v>
          </cell>
        </row>
        <row r="1299">
          <cell r="A1299" t="str">
            <v>24.01.200</v>
          </cell>
          <cell r="B1299" t="str">
            <v>Caixilho fixo em aço SAE 1010/1020 para vidro à prova de bala, sob medida</v>
          </cell>
          <cell r="C1299" t="str">
            <v>M2</v>
          </cell>
          <cell r="D1299">
            <v>1253.54</v>
          </cell>
          <cell r="E1299">
            <v>60.8</v>
          </cell>
          <cell r="F1299">
            <v>1314.34</v>
          </cell>
        </row>
        <row r="1300">
          <cell r="A1300" t="str">
            <v>24.01.280</v>
          </cell>
          <cell r="B1300" t="str">
            <v>Caixilho tipo guichê em chapa de aço</v>
          </cell>
          <cell r="C1300" t="str">
            <v>M2</v>
          </cell>
          <cell r="D1300">
            <v>625.58000000000004</v>
          </cell>
          <cell r="E1300">
            <v>77.83</v>
          </cell>
          <cell r="F1300">
            <v>703.41</v>
          </cell>
        </row>
        <row r="1301">
          <cell r="A1301" t="str">
            <v>24.02</v>
          </cell>
          <cell r="B1301" t="str">
            <v>Portas, portoes e gradis</v>
          </cell>
          <cell r="C1301"/>
          <cell r="D1301"/>
          <cell r="E1301"/>
          <cell r="F1301"/>
        </row>
        <row r="1302">
          <cell r="A1302" t="str">
            <v>24.02.010</v>
          </cell>
          <cell r="B1302" t="str">
            <v>Porta em ferro de abrir, para receber vidro, sob medida</v>
          </cell>
          <cell r="C1302" t="str">
            <v>M2</v>
          </cell>
          <cell r="D1302">
            <v>892</v>
          </cell>
          <cell r="E1302">
            <v>70.61</v>
          </cell>
          <cell r="F1302">
            <v>962.61</v>
          </cell>
        </row>
        <row r="1303">
          <cell r="A1303" t="str">
            <v>24.02.040</v>
          </cell>
          <cell r="B1303" t="str">
            <v>Porta/portão tipo gradil sob medida</v>
          </cell>
          <cell r="C1303" t="str">
            <v>M2</v>
          </cell>
          <cell r="D1303">
            <v>820.31</v>
          </cell>
          <cell r="E1303">
            <v>70.61</v>
          </cell>
          <cell r="F1303">
            <v>890.92</v>
          </cell>
        </row>
        <row r="1304">
          <cell r="A1304" t="str">
            <v>24.02.050</v>
          </cell>
          <cell r="B1304" t="str">
            <v>Porta corta-fogo classe P.90 de 90 x 210 cm, completa, com maçaneta tipo alavanca</v>
          </cell>
          <cell r="C1304" t="str">
            <v>UN</v>
          </cell>
          <cell r="D1304">
            <v>1094.99</v>
          </cell>
          <cell r="E1304">
            <v>124.47</v>
          </cell>
          <cell r="F1304">
            <v>1219.46</v>
          </cell>
        </row>
        <row r="1305">
          <cell r="A1305" t="str">
            <v>24.02.052</v>
          </cell>
          <cell r="B1305" t="str">
            <v>Porta corta-fogo classe P.90 de 100 x 210 cm, completa, com maçaneta tipo alavanca</v>
          </cell>
          <cell r="C1305" t="str">
            <v>UN</v>
          </cell>
          <cell r="D1305">
            <v>1046.3699999999999</v>
          </cell>
          <cell r="E1305">
            <v>124.47</v>
          </cell>
          <cell r="F1305">
            <v>1170.8399999999999</v>
          </cell>
        </row>
        <row r="1306">
          <cell r="A1306" t="str">
            <v>24.02.054</v>
          </cell>
          <cell r="B1306" t="str">
            <v>Porta corta-fogo classe P.90, com barra antipânico numa face e maçaneta na outra, completa</v>
          </cell>
          <cell r="C1306" t="str">
            <v>M2</v>
          </cell>
          <cell r="D1306">
            <v>1193.97</v>
          </cell>
          <cell r="E1306">
            <v>124.47</v>
          </cell>
          <cell r="F1306">
            <v>1318.44</v>
          </cell>
        </row>
        <row r="1307">
          <cell r="A1307" t="str">
            <v>24.02.056</v>
          </cell>
          <cell r="B1307" t="str">
            <v>Porta corta-fogo classe P.120 de 80 x 210 cm, com uma folha de abrir, completa</v>
          </cell>
          <cell r="C1307" t="str">
            <v>UN</v>
          </cell>
          <cell r="D1307">
            <v>1306.8399999999999</v>
          </cell>
          <cell r="E1307">
            <v>135.30000000000001</v>
          </cell>
          <cell r="F1307">
            <v>1442.14</v>
          </cell>
        </row>
        <row r="1308">
          <cell r="A1308" t="str">
            <v>24.02.058</v>
          </cell>
          <cell r="B1308" t="str">
            <v>Porta corta-fogo classe P.120 de 90 x 210 cm, com uma folha de abrir, completa</v>
          </cell>
          <cell r="C1308" t="str">
            <v>UN</v>
          </cell>
          <cell r="D1308">
            <v>1078.55</v>
          </cell>
          <cell r="E1308">
            <v>135.30000000000001</v>
          </cell>
          <cell r="F1308">
            <v>1213.8499999999999</v>
          </cell>
        </row>
        <row r="1309">
          <cell r="A1309" t="str">
            <v>24.02.060</v>
          </cell>
          <cell r="B1309" t="str">
            <v>Porta/portão de abrir em chapa, sob medida</v>
          </cell>
          <cell r="C1309" t="str">
            <v>M2</v>
          </cell>
          <cell r="D1309">
            <v>932.39</v>
          </cell>
          <cell r="E1309">
            <v>70.61</v>
          </cell>
          <cell r="F1309">
            <v>1003</v>
          </cell>
        </row>
        <row r="1310">
          <cell r="A1310" t="str">
            <v>24.02.070</v>
          </cell>
          <cell r="B1310" t="str">
            <v>Porta de ferro de abrir tipo veneziana, linha comercial</v>
          </cell>
          <cell r="C1310" t="str">
            <v>M2</v>
          </cell>
          <cell r="D1310">
            <v>331.46</v>
          </cell>
          <cell r="E1310">
            <v>70.61</v>
          </cell>
          <cell r="F1310">
            <v>402.07</v>
          </cell>
        </row>
        <row r="1311">
          <cell r="A1311" t="str">
            <v>24.02.080</v>
          </cell>
          <cell r="B1311" t="str">
            <v>Porta/portão de abrir em veneziana de ferro, sob medida</v>
          </cell>
          <cell r="C1311" t="str">
            <v>M2</v>
          </cell>
          <cell r="D1311">
            <v>1417.84</v>
          </cell>
          <cell r="E1311">
            <v>70.61</v>
          </cell>
          <cell r="F1311">
            <v>1488.45</v>
          </cell>
        </row>
        <row r="1312">
          <cell r="A1312" t="str">
            <v>24.02.100</v>
          </cell>
          <cell r="B1312" t="str">
            <v>Portão tubular em tela de aço galvanizado até 2,50 m de altura, completo</v>
          </cell>
          <cell r="C1312" t="str">
            <v>M2</v>
          </cell>
          <cell r="D1312">
            <v>545.55999999999995</v>
          </cell>
          <cell r="E1312">
            <v>53.86</v>
          </cell>
          <cell r="F1312">
            <v>599.41999999999996</v>
          </cell>
        </row>
        <row r="1313">
          <cell r="A1313" t="str">
            <v>24.02.270</v>
          </cell>
          <cell r="B1313" t="str">
            <v>Portão de 2 folhas, tubular em tela de aço galvanizado acima de 2,50 m de altura, completo</v>
          </cell>
          <cell r="C1313" t="str">
            <v>M2</v>
          </cell>
          <cell r="D1313">
            <v>561.55999999999995</v>
          </cell>
          <cell r="E1313">
            <v>70.61</v>
          </cell>
          <cell r="F1313">
            <v>632.16999999999996</v>
          </cell>
        </row>
        <row r="1314">
          <cell r="A1314" t="str">
            <v>24.02.280</v>
          </cell>
          <cell r="B1314" t="str">
            <v>Porta/portão de correr em tela ondulada de aço galvanizado, sob medida</v>
          </cell>
          <cell r="C1314" t="str">
            <v>M2</v>
          </cell>
          <cell r="D1314">
            <v>410.31</v>
          </cell>
          <cell r="E1314">
            <v>70.61</v>
          </cell>
          <cell r="F1314">
            <v>480.92</v>
          </cell>
        </row>
        <row r="1315">
          <cell r="A1315" t="str">
            <v>24.02.290</v>
          </cell>
          <cell r="B1315" t="str">
            <v>Porta/portão de correr em chapa cega dupla, sob medida</v>
          </cell>
          <cell r="C1315" t="str">
            <v>M2</v>
          </cell>
          <cell r="D1315">
            <v>1327.25</v>
          </cell>
          <cell r="E1315">
            <v>70.61</v>
          </cell>
          <cell r="F1315">
            <v>1397.86</v>
          </cell>
        </row>
        <row r="1316">
          <cell r="A1316" t="str">
            <v>24.02.410</v>
          </cell>
          <cell r="B1316" t="str">
            <v>Porta em ferro de correr, para receber vidro, sob medida</v>
          </cell>
          <cell r="C1316" t="str">
            <v>M2</v>
          </cell>
          <cell r="D1316">
            <v>1335.18</v>
          </cell>
          <cell r="E1316">
            <v>70.61</v>
          </cell>
          <cell r="F1316">
            <v>1405.79</v>
          </cell>
        </row>
        <row r="1317">
          <cell r="A1317" t="str">
            <v>24.02.430</v>
          </cell>
          <cell r="B1317" t="str">
            <v>Porta em ferro de abrir, parte inferior chapeada, parte superior para receber vidro, sob medida</v>
          </cell>
          <cell r="C1317" t="str">
            <v>M2</v>
          </cell>
          <cell r="D1317">
            <v>1191.03</v>
          </cell>
          <cell r="E1317">
            <v>70.61</v>
          </cell>
          <cell r="F1317">
            <v>1261.6400000000001</v>
          </cell>
        </row>
        <row r="1318">
          <cell r="A1318" t="str">
            <v>24.02.450</v>
          </cell>
          <cell r="B1318" t="str">
            <v>Grade de proteção para caixilhos</v>
          </cell>
          <cell r="C1318" t="str">
            <v>M2</v>
          </cell>
          <cell r="D1318">
            <v>857.97</v>
          </cell>
          <cell r="E1318">
            <v>46.92</v>
          </cell>
          <cell r="F1318">
            <v>904.89</v>
          </cell>
        </row>
        <row r="1319">
          <cell r="A1319" t="str">
            <v>24.02.460</v>
          </cell>
          <cell r="B1319" t="str">
            <v>Porta de abrir em tela ondulada de aço galvanizado, completa</v>
          </cell>
          <cell r="C1319" t="str">
            <v>M2</v>
          </cell>
          <cell r="D1319">
            <v>612.11</v>
          </cell>
          <cell r="E1319">
            <v>57.47</v>
          </cell>
          <cell r="F1319">
            <v>669.58</v>
          </cell>
        </row>
        <row r="1320">
          <cell r="A1320" t="str">
            <v>24.02.470</v>
          </cell>
          <cell r="B1320" t="str">
            <v>Portinhola de correr em chapa, para ´passa pacote´, completa, sob medida</v>
          </cell>
          <cell r="C1320" t="str">
            <v>M2</v>
          </cell>
          <cell r="D1320">
            <v>922.9</v>
          </cell>
          <cell r="E1320">
            <v>46.92</v>
          </cell>
          <cell r="F1320">
            <v>969.82</v>
          </cell>
        </row>
        <row r="1321">
          <cell r="A1321" t="str">
            <v>24.02.480</v>
          </cell>
          <cell r="B1321" t="str">
            <v>Portinhola de abrir em chapa, para ´passa pacote´, completa, sob medida</v>
          </cell>
          <cell r="C1321" t="str">
            <v>M2</v>
          </cell>
          <cell r="D1321">
            <v>975.56</v>
          </cell>
          <cell r="E1321">
            <v>46.92</v>
          </cell>
          <cell r="F1321">
            <v>1022.48</v>
          </cell>
        </row>
        <row r="1322">
          <cell r="A1322" t="str">
            <v>24.02.490</v>
          </cell>
          <cell r="B1322" t="str">
            <v>Grade em barra chata soldada de 1 1/2´ x 1/4´, sob medida</v>
          </cell>
          <cell r="C1322" t="str">
            <v>M2</v>
          </cell>
          <cell r="D1322">
            <v>1284.48</v>
          </cell>
          <cell r="E1322">
            <v>23.55</v>
          </cell>
          <cell r="F1322">
            <v>1308.03</v>
          </cell>
        </row>
        <row r="1323">
          <cell r="A1323" t="str">
            <v>24.02.590</v>
          </cell>
          <cell r="B1323" t="str">
            <v>Porta de enrolar manual, cega ou vazada</v>
          </cell>
          <cell r="C1323" t="str">
            <v>M2</v>
          </cell>
          <cell r="D1323">
            <v>308.06</v>
          </cell>
          <cell r="E1323">
            <v>37.11</v>
          </cell>
          <cell r="F1323">
            <v>345.17</v>
          </cell>
        </row>
        <row r="1324">
          <cell r="A1324" t="str">
            <v>24.02.630</v>
          </cell>
          <cell r="B1324" t="str">
            <v>Portão de 2 folhas tubular diâmetro de 3´, com tela em aço galvanizado de 2´, altura acima de 3,00 m, completo</v>
          </cell>
          <cell r="C1324" t="str">
            <v>M2</v>
          </cell>
          <cell r="D1324">
            <v>511.17</v>
          </cell>
          <cell r="E1324">
            <v>70.61</v>
          </cell>
          <cell r="F1324">
            <v>581.78</v>
          </cell>
        </row>
        <row r="1325">
          <cell r="A1325" t="str">
            <v>24.02.810</v>
          </cell>
          <cell r="B1325" t="str">
            <v>Porta/portão de abrir em chapa cega com isolamento acústico, sob medida</v>
          </cell>
          <cell r="C1325" t="str">
            <v>M2</v>
          </cell>
          <cell r="D1325">
            <v>1165.68</v>
          </cell>
          <cell r="E1325">
            <v>112.09</v>
          </cell>
          <cell r="F1325">
            <v>1277.77</v>
          </cell>
        </row>
        <row r="1326">
          <cell r="A1326" t="str">
            <v>24.02.840</v>
          </cell>
          <cell r="B1326" t="str">
            <v>Portão basculante em chapa metálica, estruturado com perfis metálicos</v>
          </cell>
          <cell r="C1326" t="str">
            <v>M2</v>
          </cell>
          <cell r="D1326">
            <v>730.91</v>
          </cell>
          <cell r="E1326">
            <v>50.31</v>
          </cell>
          <cell r="F1326">
            <v>781.22</v>
          </cell>
        </row>
        <row r="1327">
          <cell r="A1327" t="str">
            <v>24.02.900</v>
          </cell>
          <cell r="B1327" t="str">
            <v>Porta de abrir em chapa dupla com visor, batente envolvente, completa</v>
          </cell>
          <cell r="C1327" t="str">
            <v>M2</v>
          </cell>
          <cell r="D1327">
            <v>1522.02</v>
          </cell>
          <cell r="E1327">
            <v>53.62</v>
          </cell>
          <cell r="F1327">
            <v>1575.64</v>
          </cell>
        </row>
        <row r="1328">
          <cell r="A1328" t="str">
            <v>24.02.930</v>
          </cell>
          <cell r="B1328" t="str">
            <v>Portão de 2 folhas tubular, com tela em aço galvanizado de 2´ e fio 10, completo</v>
          </cell>
          <cell r="C1328" t="str">
            <v>M2</v>
          </cell>
          <cell r="D1328">
            <v>509.48</v>
          </cell>
          <cell r="E1328">
            <v>70.61</v>
          </cell>
          <cell r="F1328">
            <v>580.09</v>
          </cell>
        </row>
        <row r="1329">
          <cell r="A1329" t="str">
            <v>24.03</v>
          </cell>
          <cell r="B1329" t="str">
            <v>Elementos em ferro</v>
          </cell>
          <cell r="C1329"/>
          <cell r="D1329"/>
          <cell r="E1329"/>
          <cell r="F1329"/>
        </row>
        <row r="1330">
          <cell r="A1330" t="str">
            <v>24.03.040</v>
          </cell>
          <cell r="B1330" t="str">
            <v>Guarda-corpo tubular com tela em aço galvanizado, diâmetro de 1 1/2´</v>
          </cell>
          <cell r="C1330" t="str">
            <v>M</v>
          </cell>
          <cell r="D1330">
            <v>658.47</v>
          </cell>
          <cell r="E1330">
            <v>37.11</v>
          </cell>
          <cell r="F1330">
            <v>695.58</v>
          </cell>
        </row>
        <row r="1331">
          <cell r="A1331" t="str">
            <v>24.03.060</v>
          </cell>
          <cell r="B1331" t="str">
            <v>Escada marinheiro (galvanizada)</v>
          </cell>
          <cell r="C1331" t="str">
            <v>M</v>
          </cell>
          <cell r="D1331">
            <v>604.25</v>
          </cell>
          <cell r="E1331">
            <v>14.84</v>
          </cell>
          <cell r="F1331">
            <v>619.09</v>
          </cell>
        </row>
        <row r="1332">
          <cell r="A1332" t="str">
            <v>24.03.080</v>
          </cell>
          <cell r="B1332" t="str">
            <v>Escada marinheiro com guarda corpo (degrau em ´T´)</v>
          </cell>
          <cell r="C1332" t="str">
            <v>M</v>
          </cell>
          <cell r="D1332">
            <v>1371.77</v>
          </cell>
          <cell r="E1332">
            <v>37.11</v>
          </cell>
          <cell r="F1332">
            <v>1408.88</v>
          </cell>
        </row>
        <row r="1333">
          <cell r="A1333" t="str">
            <v>24.03.100</v>
          </cell>
          <cell r="B1333" t="str">
            <v>Alçapão/tampa em chapa de ferro com porta cadeado</v>
          </cell>
          <cell r="C1333" t="str">
            <v>M2</v>
          </cell>
          <cell r="D1333">
            <v>1305.8599999999999</v>
          </cell>
          <cell r="E1333">
            <v>74.22</v>
          </cell>
          <cell r="F1333">
            <v>1380.08</v>
          </cell>
        </row>
        <row r="1334">
          <cell r="A1334" t="str">
            <v>24.03.200</v>
          </cell>
          <cell r="B1334" t="str">
            <v>Tela de proteção tipo mosquiteira em aço galvanizado, com requadro em perfis de ferro</v>
          </cell>
          <cell r="C1334" t="str">
            <v>M2</v>
          </cell>
          <cell r="D1334">
            <v>499.08</v>
          </cell>
          <cell r="E1334">
            <v>12.25</v>
          </cell>
          <cell r="F1334">
            <v>511.33</v>
          </cell>
        </row>
        <row r="1335">
          <cell r="A1335" t="str">
            <v>24.03.210</v>
          </cell>
          <cell r="B1335" t="str">
            <v>Tela de proteção em malha ondulada de 1´, fio 10 (BWG), com requadro</v>
          </cell>
          <cell r="C1335" t="str">
            <v>M2</v>
          </cell>
          <cell r="D1335">
            <v>581.62</v>
          </cell>
          <cell r="E1335">
            <v>37.11</v>
          </cell>
          <cell r="F1335">
            <v>618.73</v>
          </cell>
        </row>
        <row r="1336">
          <cell r="A1336" t="str">
            <v>24.03.290</v>
          </cell>
          <cell r="B1336" t="str">
            <v>Fechamento em chapa de aço galvanizada nº 14 MSG, perfurada com diâmetro de 12,7 mm, requadro em chapa dobrada</v>
          </cell>
          <cell r="C1336" t="str">
            <v>M2</v>
          </cell>
          <cell r="D1336">
            <v>952.22</v>
          </cell>
          <cell r="E1336">
            <v>23.55</v>
          </cell>
          <cell r="F1336">
            <v>975.77</v>
          </cell>
        </row>
        <row r="1337">
          <cell r="A1337" t="str">
            <v>24.03.300</v>
          </cell>
          <cell r="B1337" t="str">
            <v>Fechamento em chapa expandida losangular de 10 x 20 mm, com requadro em cantoneira de aço carbono</v>
          </cell>
          <cell r="C1337" t="str">
            <v>M2</v>
          </cell>
          <cell r="D1337">
            <v>452.31</v>
          </cell>
          <cell r="E1337">
            <v>46.92</v>
          </cell>
          <cell r="F1337">
            <v>499.23</v>
          </cell>
        </row>
        <row r="1338">
          <cell r="A1338" t="str">
            <v>24.03.310</v>
          </cell>
          <cell r="B1338" t="str">
            <v>Corrimão tubular em aço galvanizado, diâmetro 1 1/2´</v>
          </cell>
          <cell r="C1338" t="str">
            <v>M</v>
          </cell>
          <cell r="D1338">
            <v>164.3</v>
          </cell>
          <cell r="E1338">
            <v>18.559999999999999</v>
          </cell>
          <cell r="F1338">
            <v>182.86</v>
          </cell>
        </row>
        <row r="1339">
          <cell r="A1339" t="str">
            <v>24.03.320</v>
          </cell>
          <cell r="B1339" t="str">
            <v>Corrimão tubular em aço galvanizado, diâmetro 2´</v>
          </cell>
          <cell r="C1339" t="str">
            <v>M</v>
          </cell>
          <cell r="D1339">
            <v>184.53</v>
          </cell>
          <cell r="E1339">
            <v>18.559999999999999</v>
          </cell>
          <cell r="F1339">
            <v>203.09</v>
          </cell>
        </row>
        <row r="1340">
          <cell r="A1340" t="str">
            <v>24.03.340</v>
          </cell>
          <cell r="B1340" t="str">
            <v>Tampa em chapa de segurança tipo xadrez, aço galvanizado a fogo antiderrapante de 1/4´</v>
          </cell>
          <cell r="C1340" t="str">
            <v>M2</v>
          </cell>
          <cell r="D1340">
            <v>1214.3</v>
          </cell>
          <cell r="E1340">
            <v>53.86</v>
          </cell>
          <cell r="F1340">
            <v>1268.1600000000001</v>
          </cell>
        </row>
        <row r="1341">
          <cell r="A1341" t="str">
            <v>24.03.410</v>
          </cell>
          <cell r="B1341" t="str">
            <v>Fechamento em chapa perfurada, furos quadrados 4 x 4 mm, com requadro em cantoneira de aço carbono</v>
          </cell>
          <cell r="C1341" t="str">
            <v>M2</v>
          </cell>
          <cell r="D1341">
            <v>934.77</v>
          </cell>
          <cell r="E1341">
            <v>23.55</v>
          </cell>
          <cell r="F1341">
            <v>958.32</v>
          </cell>
        </row>
        <row r="1342">
          <cell r="A1342" t="str">
            <v>24.03.680</v>
          </cell>
          <cell r="B1342" t="str">
            <v>Grade para piso eletrofundida, malha 30 x 100 mm, com barra de 40 x 2 mm</v>
          </cell>
          <cell r="C1342" t="str">
            <v>M2</v>
          </cell>
          <cell r="D1342">
            <v>721.05</v>
          </cell>
          <cell r="E1342">
            <v>46.92</v>
          </cell>
          <cell r="F1342">
            <v>767.97</v>
          </cell>
        </row>
        <row r="1343">
          <cell r="A1343" t="str">
            <v>24.03.690</v>
          </cell>
          <cell r="B1343" t="str">
            <v>Grade para forro eletrofundida, malha 25 x 100 mm, com barra de 25 x 2 mm</v>
          </cell>
          <cell r="C1343" t="str">
            <v>M2</v>
          </cell>
          <cell r="D1343">
            <v>431.43</v>
          </cell>
          <cell r="E1343">
            <v>14.84</v>
          </cell>
          <cell r="F1343">
            <v>446.27</v>
          </cell>
        </row>
        <row r="1344">
          <cell r="A1344" t="str">
            <v>24.03.930</v>
          </cell>
          <cell r="B1344" t="str">
            <v>Porta de enrolar automatizada, em chapa de aço galvanizada microperfurada, com pintura eletrostática, com controle remoto</v>
          </cell>
          <cell r="C1344" t="str">
            <v>M2</v>
          </cell>
          <cell r="D1344">
            <v>544.79999999999995</v>
          </cell>
          <cell r="E1344"/>
          <cell r="F1344">
            <v>544.79999999999995</v>
          </cell>
        </row>
        <row r="1345">
          <cell r="A1345" t="str">
            <v>24.04</v>
          </cell>
          <cell r="B1345" t="str">
            <v>Esquadria, serralheria de seguranca</v>
          </cell>
          <cell r="C1345"/>
          <cell r="D1345"/>
          <cell r="E1345"/>
          <cell r="F1345"/>
        </row>
        <row r="1346">
          <cell r="A1346" t="str">
            <v>24.04.150</v>
          </cell>
          <cell r="B1346" t="str">
            <v>Porta de segurança de correr suspensa em grade de aço SAE 1045, diâmetro de 1´, completa, sem têmpera e revenimento</v>
          </cell>
          <cell r="C1346" t="str">
            <v>M2</v>
          </cell>
          <cell r="D1346">
            <v>2787.07</v>
          </cell>
          <cell r="E1346">
            <v>53.07</v>
          </cell>
          <cell r="F1346">
            <v>2840.14</v>
          </cell>
        </row>
        <row r="1347">
          <cell r="A1347" t="str">
            <v>24.04.220</v>
          </cell>
          <cell r="B1347" t="str">
            <v>Grade de segurança em aço SAE 1045, diâmetro 1´, sem têmpera e revenimento</v>
          </cell>
          <cell r="C1347" t="str">
            <v>M2</v>
          </cell>
          <cell r="D1347">
            <v>1682.07</v>
          </cell>
          <cell r="E1347">
            <v>53.07</v>
          </cell>
          <cell r="F1347">
            <v>1735.14</v>
          </cell>
        </row>
        <row r="1348">
          <cell r="A1348" t="str">
            <v>24.04.230</v>
          </cell>
          <cell r="B1348" t="str">
            <v>Grade de segurança em aço SAE 1045, para janela, diâmetro 1´, sem têmpera e revenimento</v>
          </cell>
          <cell r="C1348" t="str">
            <v>M2</v>
          </cell>
          <cell r="D1348">
            <v>1816.09</v>
          </cell>
          <cell r="E1348">
            <v>53.07</v>
          </cell>
          <cell r="F1348">
            <v>1869.16</v>
          </cell>
        </row>
        <row r="1349">
          <cell r="A1349" t="str">
            <v>24.04.240</v>
          </cell>
          <cell r="B1349" t="str">
            <v>Grade de segurança em aço SAE 1045 chapeada, diâmetro 1´, sem têmpera e revenimento</v>
          </cell>
          <cell r="C1349" t="str">
            <v>M2</v>
          </cell>
          <cell r="D1349">
            <v>2741.1</v>
          </cell>
          <cell r="E1349">
            <v>53.07</v>
          </cell>
          <cell r="F1349">
            <v>2794.17</v>
          </cell>
        </row>
        <row r="1350">
          <cell r="A1350" t="str">
            <v>24.04.250</v>
          </cell>
          <cell r="B1350" t="str">
            <v>Porta de segurança de abrir em grade de aço SAE 1045, diâmetro 1´, completa, sem têmpera e revenimento</v>
          </cell>
          <cell r="C1350" t="str">
            <v>M2</v>
          </cell>
          <cell r="D1350">
            <v>2183.9299999999998</v>
          </cell>
          <cell r="E1350">
            <v>97.5</v>
          </cell>
          <cell r="F1350">
            <v>2281.4299999999998</v>
          </cell>
        </row>
        <row r="1351">
          <cell r="A1351" t="str">
            <v>24.04.260</v>
          </cell>
          <cell r="B1351" t="str">
            <v>Porta de segurança de abrir em grade de aço SAE 1045 chapeada, diâmetro 1´, completa, sem têmpera e revenimento</v>
          </cell>
          <cell r="C1351" t="str">
            <v>M2</v>
          </cell>
          <cell r="D1351">
            <v>3281.89</v>
          </cell>
          <cell r="E1351">
            <v>97.5</v>
          </cell>
          <cell r="F1351">
            <v>3379.39</v>
          </cell>
        </row>
        <row r="1352">
          <cell r="A1352" t="str">
            <v>24.04.270</v>
          </cell>
          <cell r="B1352" t="str">
            <v>Porta de segurança de abrir em grade de aço SAE 1045, diâmetro 1´, com ferrolho longo embutido em caixa, completa, sem têmpera e revenimento</v>
          </cell>
          <cell r="C1352" t="str">
            <v>M2</v>
          </cell>
          <cell r="D1352">
            <v>2674.67</v>
          </cell>
          <cell r="E1352">
            <v>97.5</v>
          </cell>
          <cell r="F1352">
            <v>2772.17</v>
          </cell>
        </row>
        <row r="1353">
          <cell r="A1353" t="str">
            <v>24.04.280</v>
          </cell>
          <cell r="B1353" t="str">
            <v>Portão de segurança de abrir em grade de aço SAE 1045 chapeado, para muralha, diâmetro 1´, completo, sem têmpera e revenimento</v>
          </cell>
          <cell r="C1353" t="str">
            <v>M2</v>
          </cell>
          <cell r="D1353">
            <v>3333.76</v>
          </cell>
          <cell r="E1353">
            <v>97.5</v>
          </cell>
          <cell r="F1353">
            <v>3431.26</v>
          </cell>
        </row>
        <row r="1354">
          <cell r="A1354" t="str">
            <v>24.04.300</v>
          </cell>
          <cell r="B1354" t="str">
            <v>Grade de segurança em aço SAE 1045, diâmetro 1´, com têmpera e revenimento</v>
          </cell>
          <cell r="C1354" t="str">
            <v>M2</v>
          </cell>
          <cell r="D1354">
            <v>2084.34</v>
          </cell>
          <cell r="E1354">
            <v>53.07</v>
          </cell>
          <cell r="F1354">
            <v>2137.41</v>
          </cell>
        </row>
        <row r="1355">
          <cell r="A1355" t="str">
            <v>24.04.310</v>
          </cell>
          <cell r="B1355" t="str">
            <v>Grade de segurança em aço SAE 1045, para janela, diâmetro 1´, com têmpera e revenimento</v>
          </cell>
          <cell r="C1355" t="str">
            <v>M2</v>
          </cell>
          <cell r="D1355">
            <v>2056.13</v>
          </cell>
          <cell r="E1355">
            <v>53.07</v>
          </cell>
          <cell r="F1355">
            <v>2109.1999999999998</v>
          </cell>
        </row>
        <row r="1356">
          <cell r="A1356" t="str">
            <v>24.04.320</v>
          </cell>
          <cell r="B1356" t="str">
            <v>Grade de segurança em aço SAE 1045 chapeada, diâmetro 1´, com têmpera e revenimento</v>
          </cell>
          <cell r="C1356" t="str">
            <v>M2</v>
          </cell>
          <cell r="D1356">
            <v>3156</v>
          </cell>
          <cell r="E1356">
            <v>53.07</v>
          </cell>
          <cell r="F1356">
            <v>3209.07</v>
          </cell>
        </row>
        <row r="1357">
          <cell r="A1357" t="str">
            <v>24.04.330</v>
          </cell>
          <cell r="B1357" t="str">
            <v>Porta de segurança de abrir em grade de aço SAE 1045, diâmetro 1´, completa, com têmpera e revenimento</v>
          </cell>
          <cell r="C1357" t="str">
            <v>M2</v>
          </cell>
          <cell r="D1357">
            <v>2621.2600000000002</v>
          </cell>
          <cell r="E1357">
            <v>97.5</v>
          </cell>
          <cell r="F1357">
            <v>2718.76</v>
          </cell>
        </row>
        <row r="1358">
          <cell r="A1358" t="str">
            <v>24.04.340</v>
          </cell>
          <cell r="B1358" t="str">
            <v>Porta de segurança de abrir em grade de aço SAE 1045 chapeada, diâmetro 1´, completa, com têmpera e revenimento</v>
          </cell>
          <cell r="C1358" t="str">
            <v>M2</v>
          </cell>
          <cell r="D1358">
            <v>3720.25</v>
          </cell>
          <cell r="E1358">
            <v>97.5</v>
          </cell>
          <cell r="F1358">
            <v>3817.75</v>
          </cell>
        </row>
        <row r="1359">
          <cell r="A1359" t="str">
            <v>24.04.350</v>
          </cell>
          <cell r="B1359" t="str">
            <v>Porta de segurança de abrir em grade de aço SAE 1045, diâmetro 1´, com ferrolho longo embutido em caixa, completa, com têmpera e revenimento</v>
          </cell>
          <cell r="C1359" t="str">
            <v>M2</v>
          </cell>
          <cell r="D1359">
            <v>2862.12</v>
          </cell>
          <cell r="E1359">
            <v>97.5</v>
          </cell>
          <cell r="F1359">
            <v>2959.62</v>
          </cell>
        </row>
        <row r="1360">
          <cell r="A1360" t="str">
            <v>24.04.360</v>
          </cell>
          <cell r="B1360" t="str">
            <v>Porta de segurança de abrir em grade de aço SAE 1045 chapeada, com isolamento acústico, diâmetro 1´, completa, com têmpera e revenimento</v>
          </cell>
          <cell r="C1360" t="str">
            <v>M2</v>
          </cell>
          <cell r="D1360">
            <v>3758.09</v>
          </cell>
          <cell r="E1360">
            <v>97.5</v>
          </cell>
          <cell r="F1360">
            <v>3855.59</v>
          </cell>
        </row>
        <row r="1361">
          <cell r="A1361" t="str">
            <v>24.04.370</v>
          </cell>
          <cell r="B1361" t="str">
            <v>Portão de segurança de abrir em grade de aço SAE 1045 chapeado, para muralha, diâmetro 1´, completo, com têmpera e revenimento</v>
          </cell>
          <cell r="C1361" t="str">
            <v>M2</v>
          </cell>
          <cell r="D1361">
            <v>3810.32</v>
          </cell>
          <cell r="E1361">
            <v>97.5</v>
          </cell>
          <cell r="F1361">
            <v>3907.82</v>
          </cell>
        </row>
        <row r="1362">
          <cell r="A1362" t="str">
            <v>24.04.380</v>
          </cell>
          <cell r="B1362" t="str">
            <v>Porta de segurança de correr suspensa em grade de aço SAE 1045, chapeada, diâmetro de 1´, completa, sem têmpera e revenimento</v>
          </cell>
          <cell r="C1362" t="str">
            <v>M2</v>
          </cell>
          <cell r="D1362">
            <v>3707.54</v>
          </cell>
          <cell r="E1362">
            <v>53.07</v>
          </cell>
          <cell r="F1362">
            <v>3760.61</v>
          </cell>
        </row>
        <row r="1363">
          <cell r="A1363" t="str">
            <v>24.04.400</v>
          </cell>
          <cell r="B1363" t="str">
            <v>Porta de segurança de correr em grade de aço SAE 1045, diâmetro de 1´, completa, com têmpera e revenimento</v>
          </cell>
          <cell r="C1363" t="str">
            <v>M2</v>
          </cell>
          <cell r="D1363">
            <v>3095.53</v>
          </cell>
          <cell r="E1363">
            <v>53.07</v>
          </cell>
          <cell r="F1363">
            <v>3148.6</v>
          </cell>
        </row>
        <row r="1364">
          <cell r="A1364" t="str">
            <v>24.04.410</v>
          </cell>
          <cell r="B1364" t="str">
            <v>Porta de segurança de correr suspensa em grade de aço SAE 1045 chapeada, diâmetro de 1´, completa, com têmpera e revenimento</v>
          </cell>
          <cell r="C1364" t="str">
            <v>M2</v>
          </cell>
          <cell r="D1364">
            <v>3904.48</v>
          </cell>
          <cell r="E1364">
            <v>53.07</v>
          </cell>
          <cell r="F1364">
            <v>3957.55</v>
          </cell>
        </row>
        <row r="1365">
          <cell r="A1365" t="str">
            <v>24.04.420</v>
          </cell>
          <cell r="B1365" t="str">
            <v>Porta de segurança de correr em grade de aço SAE 1045 chapeada, diâmetro de 1´, completa, sem têmpera e revenimento</v>
          </cell>
          <cell r="C1365" t="str">
            <v>M2</v>
          </cell>
          <cell r="D1365">
            <v>2780.08</v>
          </cell>
          <cell r="E1365">
            <v>217.4</v>
          </cell>
          <cell r="F1365">
            <v>2997.48</v>
          </cell>
        </row>
        <row r="1366">
          <cell r="A1366" t="str">
            <v>24.04.430</v>
          </cell>
          <cell r="B1366" t="str">
            <v>Porta de segurança de correr em grade de aço SAE 1045, diâmetro de 1´, completa, sem têmpera e revenimento</v>
          </cell>
          <cell r="C1366" t="str">
            <v>M2</v>
          </cell>
          <cell r="D1366">
            <v>2356.71</v>
          </cell>
          <cell r="E1366">
            <v>53.07</v>
          </cell>
          <cell r="F1366">
            <v>2409.7800000000002</v>
          </cell>
        </row>
        <row r="1367">
          <cell r="A1367" t="str">
            <v>24.04.610</v>
          </cell>
          <cell r="B1367" t="str">
            <v>Caixilho de segurança em aço SAE 1010/1020 tipo fixo e de correr, para receber vidro, com bandeira tipo veneziana</v>
          </cell>
          <cell r="C1367" t="str">
            <v>M2</v>
          </cell>
          <cell r="D1367">
            <v>1465.27</v>
          </cell>
          <cell r="E1367">
            <v>53.07</v>
          </cell>
          <cell r="F1367">
            <v>1518.34</v>
          </cell>
        </row>
        <row r="1368">
          <cell r="A1368" t="str">
            <v>24.04.620</v>
          </cell>
          <cell r="B1368" t="str">
            <v>Guichê de segurança em grade de aço SAE 1045, diâmetro de 1´', com têmpera e revenimento</v>
          </cell>
          <cell r="C1368" t="str">
            <v>M2</v>
          </cell>
          <cell r="D1368">
            <v>2411.4699999999998</v>
          </cell>
          <cell r="E1368">
            <v>53.07</v>
          </cell>
          <cell r="F1368">
            <v>2464.54</v>
          </cell>
        </row>
        <row r="1369">
          <cell r="A1369" t="str">
            <v>24.04.630</v>
          </cell>
          <cell r="B1369" t="str">
            <v>Guichê de segurança em grade de aço SAE 1045, diâmetro de 1´', sem têmpera e revenimento</v>
          </cell>
          <cell r="C1369" t="str">
            <v>M2</v>
          </cell>
          <cell r="D1369">
            <v>2031.69</v>
          </cell>
          <cell r="E1369">
            <v>53.07</v>
          </cell>
          <cell r="F1369">
            <v>2084.7600000000002</v>
          </cell>
        </row>
        <row r="1370">
          <cell r="A1370" t="str">
            <v>24.06</v>
          </cell>
          <cell r="B1370" t="str">
            <v>Esquadria, serralheria e elemento em ferro.</v>
          </cell>
          <cell r="C1370"/>
          <cell r="D1370"/>
          <cell r="E1370"/>
          <cell r="F1370"/>
        </row>
        <row r="1371">
          <cell r="A1371" t="str">
            <v>24.06.030</v>
          </cell>
          <cell r="B1371" t="str">
            <v>Guarda-corpo com vidro de 8 mm, em tubo de aço galvanizado, diâmetro 1 1/2´</v>
          </cell>
          <cell r="C1371" t="str">
            <v>M</v>
          </cell>
          <cell r="D1371">
            <v>1129.25</v>
          </cell>
          <cell r="E1371">
            <v>44.43</v>
          </cell>
          <cell r="F1371">
            <v>1173.68</v>
          </cell>
        </row>
        <row r="1372">
          <cell r="A1372" t="str">
            <v>24.07</v>
          </cell>
          <cell r="B1372" t="str">
            <v>Portas, portoes e gradis.</v>
          </cell>
          <cell r="C1372"/>
          <cell r="D1372"/>
          <cell r="E1372"/>
          <cell r="F1372"/>
        </row>
        <row r="1373">
          <cell r="A1373" t="str">
            <v>24.07.030</v>
          </cell>
          <cell r="B1373" t="str">
            <v>Porta de enrolar automatizado, em perfil meia cana perfurado, tipo transvision</v>
          </cell>
          <cell r="C1373" t="str">
            <v>M2</v>
          </cell>
          <cell r="D1373">
            <v>598.96</v>
          </cell>
          <cell r="E1373">
            <v>37.11</v>
          </cell>
          <cell r="F1373">
            <v>636.07000000000005</v>
          </cell>
        </row>
        <row r="1374">
          <cell r="A1374" t="str">
            <v>24.07.040</v>
          </cell>
          <cell r="B1374" t="str">
            <v>Porta de abrir em chapa de aço galvanizado, com requadro em tela ondulada malha 2´ e fio 12</v>
          </cell>
          <cell r="C1374" t="str">
            <v>M2</v>
          </cell>
          <cell r="D1374">
            <v>954.55</v>
          </cell>
          <cell r="E1374">
            <v>105.47</v>
          </cell>
          <cell r="F1374">
            <v>1060.02</v>
          </cell>
        </row>
        <row r="1375">
          <cell r="A1375" t="str">
            <v>24.08</v>
          </cell>
          <cell r="B1375" t="str">
            <v>Esquadria, serralheria e elemento em aco inoxidavel</v>
          </cell>
          <cell r="C1375"/>
          <cell r="D1375"/>
          <cell r="E1375"/>
          <cell r="F1375"/>
        </row>
        <row r="1376">
          <cell r="A1376" t="str">
            <v>24.08.020</v>
          </cell>
          <cell r="B1376" t="str">
            <v>Corrimão duplo em tubo de aço inoxidável escovado, com diâmetro de 1 1/2´ e montantes com diâmetro de 2´</v>
          </cell>
          <cell r="C1376" t="str">
            <v>M</v>
          </cell>
          <cell r="D1376">
            <v>780.5</v>
          </cell>
          <cell r="E1376">
            <v>44.53</v>
          </cell>
          <cell r="F1376">
            <v>825.03</v>
          </cell>
        </row>
        <row r="1377">
          <cell r="A1377" t="str">
            <v>24.08.031</v>
          </cell>
          <cell r="B1377" t="str">
            <v>Corrimão em tubo de aço inoxidável escovado, diâmetro de 1 1/2"</v>
          </cell>
          <cell r="C1377" t="str">
            <v>M</v>
          </cell>
          <cell r="D1377">
            <v>470.77</v>
          </cell>
          <cell r="E1377">
            <v>18.559999999999999</v>
          </cell>
          <cell r="F1377">
            <v>489.33</v>
          </cell>
        </row>
        <row r="1378">
          <cell r="A1378" t="str">
            <v>24.08.040</v>
          </cell>
          <cell r="B1378" t="str">
            <v>Corrimão em tubo de aço inoxidável escovado, diâmetro de 1 1/2´ e montantes com diâmetro de 2´</v>
          </cell>
          <cell r="C1378" t="str">
            <v>M</v>
          </cell>
          <cell r="D1378">
            <v>617.88</v>
          </cell>
          <cell r="E1378">
            <v>37.11</v>
          </cell>
          <cell r="F1378">
            <v>654.99</v>
          </cell>
        </row>
        <row r="1379">
          <cell r="A1379" t="str">
            <v>24.20</v>
          </cell>
          <cell r="B1379" t="str">
            <v>Reparos, conservacoes e complementos - GRUPO 24</v>
          </cell>
          <cell r="C1379"/>
          <cell r="D1379"/>
          <cell r="E1379"/>
          <cell r="F1379"/>
        </row>
        <row r="1380">
          <cell r="A1380" t="str">
            <v>24.20.020</v>
          </cell>
          <cell r="B1380" t="str">
            <v>Recolocação de esquadrias metálicas</v>
          </cell>
          <cell r="C1380" t="str">
            <v>M2</v>
          </cell>
          <cell r="D1380"/>
          <cell r="E1380">
            <v>37.11</v>
          </cell>
          <cell r="F1380">
            <v>37.11</v>
          </cell>
        </row>
        <row r="1381">
          <cell r="A1381" t="str">
            <v>24.20.040</v>
          </cell>
          <cell r="B1381" t="str">
            <v>Recolocação de batentes</v>
          </cell>
          <cell r="C1381" t="str">
            <v>M</v>
          </cell>
          <cell r="D1381">
            <v>1.35</v>
          </cell>
          <cell r="E1381">
            <v>9.65</v>
          </cell>
          <cell r="F1381">
            <v>11</v>
          </cell>
        </row>
        <row r="1382">
          <cell r="A1382" t="str">
            <v>24.20.060</v>
          </cell>
          <cell r="B1382" t="str">
            <v>Recolocação de escada de marinheiro</v>
          </cell>
          <cell r="C1382" t="str">
            <v>M</v>
          </cell>
          <cell r="D1382"/>
          <cell r="E1382">
            <v>22.27</v>
          </cell>
          <cell r="F1382">
            <v>22.27</v>
          </cell>
        </row>
        <row r="1383">
          <cell r="A1383" t="str">
            <v>24.20.090</v>
          </cell>
          <cell r="B1383" t="str">
            <v>Solda MIG em esquadrias metálicas</v>
          </cell>
          <cell r="C1383" t="str">
            <v>M</v>
          </cell>
          <cell r="D1383">
            <v>29.02</v>
          </cell>
          <cell r="E1383">
            <v>25.8</v>
          </cell>
          <cell r="F1383">
            <v>54.82</v>
          </cell>
        </row>
        <row r="1384">
          <cell r="A1384" t="str">
            <v>24.20.100</v>
          </cell>
          <cell r="B1384" t="str">
            <v>Brete para instalação lateral em grade de segurança</v>
          </cell>
          <cell r="C1384" t="str">
            <v>CJ</v>
          </cell>
          <cell r="D1384">
            <v>3459.37</v>
          </cell>
          <cell r="E1384">
            <v>88.86</v>
          </cell>
          <cell r="F1384">
            <v>3548.23</v>
          </cell>
        </row>
        <row r="1385">
          <cell r="A1385" t="str">
            <v>24.20.120</v>
          </cell>
          <cell r="B1385" t="str">
            <v>Batente em chapa dobrada para portas</v>
          </cell>
          <cell r="C1385" t="str">
            <v>M</v>
          </cell>
          <cell r="D1385">
            <v>118.21</v>
          </cell>
          <cell r="E1385">
            <v>9.65</v>
          </cell>
          <cell r="F1385">
            <v>127.86</v>
          </cell>
        </row>
        <row r="1386">
          <cell r="A1386" t="str">
            <v>24.20.140</v>
          </cell>
          <cell r="B1386" t="str">
            <v>Batente em chapa de aço SAE 1010/1020, espessura de 3/16´, para obras de segurança</v>
          </cell>
          <cell r="C1386" t="str">
            <v>M</v>
          </cell>
          <cell r="D1386">
            <v>393.09</v>
          </cell>
          <cell r="E1386">
            <v>9.65</v>
          </cell>
          <cell r="F1386">
            <v>402.74</v>
          </cell>
        </row>
        <row r="1387">
          <cell r="A1387" t="str">
            <v>24.20.200</v>
          </cell>
          <cell r="B1387" t="str">
            <v>Chapa de ferro nº 14, inclusive soldagem</v>
          </cell>
          <cell r="C1387" t="str">
            <v>M2</v>
          </cell>
          <cell r="D1387">
            <v>214.37</v>
          </cell>
          <cell r="E1387">
            <v>44.53</v>
          </cell>
          <cell r="F1387">
            <v>258.89999999999998</v>
          </cell>
        </row>
        <row r="1388">
          <cell r="A1388" t="str">
            <v>24.20.230</v>
          </cell>
          <cell r="B1388" t="str">
            <v>Tela ondulada em aço galvanizado fio 10 BWG, malha de 1´</v>
          </cell>
          <cell r="C1388" t="str">
            <v>M2</v>
          </cell>
          <cell r="D1388">
            <v>120.12</v>
          </cell>
          <cell r="E1388">
            <v>8.08</v>
          </cell>
          <cell r="F1388">
            <v>128.19999999999999</v>
          </cell>
        </row>
        <row r="1389">
          <cell r="A1389" t="str">
            <v>24.20.270</v>
          </cell>
          <cell r="B1389" t="str">
            <v>Tela em aço galvanizado fio 16 BWG, malha de 1´ - tipo alambrado</v>
          </cell>
          <cell r="C1389" t="str">
            <v>M2</v>
          </cell>
          <cell r="D1389">
            <v>44.83</v>
          </cell>
          <cell r="E1389">
            <v>8.08</v>
          </cell>
          <cell r="F1389">
            <v>52.91</v>
          </cell>
        </row>
        <row r="1390">
          <cell r="A1390" t="str">
            <v>24.20.300</v>
          </cell>
          <cell r="B1390" t="str">
            <v>Chapa perfurada em aço SAE 1020, furos redondos de diâmetro 7,5 mm, espessura 1/8´ - soldagem tipo MIG</v>
          </cell>
          <cell r="C1390" t="str">
            <v>M2</v>
          </cell>
          <cell r="D1390">
            <v>595.74</v>
          </cell>
          <cell r="E1390">
            <v>81.7</v>
          </cell>
          <cell r="F1390">
            <v>677.44</v>
          </cell>
        </row>
        <row r="1391">
          <cell r="A1391" t="str">
            <v>24.20.310</v>
          </cell>
          <cell r="B1391" t="str">
            <v>Chapa perfurada em aço SAE 1020, furos redondos de diâmetro 25 mm, espessura 1/4´ - inclusive soldagem</v>
          </cell>
          <cell r="C1391" t="str">
            <v>M2</v>
          </cell>
          <cell r="D1391">
            <v>1026.26</v>
          </cell>
          <cell r="E1391">
            <v>81.7</v>
          </cell>
          <cell r="F1391">
            <v>1107.96</v>
          </cell>
        </row>
        <row r="1392">
          <cell r="A1392" t="str">
            <v>25</v>
          </cell>
          <cell r="B1392" t="str">
            <v>ESQUADRIA, SERRALHERIA E ELEMENTO EM ALUMINIO</v>
          </cell>
          <cell r="C1392"/>
          <cell r="D1392"/>
          <cell r="E1392"/>
          <cell r="F1392"/>
        </row>
        <row r="1393">
          <cell r="A1393" t="str">
            <v>25.01</v>
          </cell>
          <cell r="B1393" t="str">
            <v>Caixilho em aluminio</v>
          </cell>
          <cell r="C1393"/>
          <cell r="D1393"/>
          <cell r="E1393"/>
          <cell r="F1393"/>
        </row>
        <row r="1394">
          <cell r="A1394" t="str">
            <v>25.01.020</v>
          </cell>
          <cell r="B1394" t="str">
            <v>Caixilho em alumínio fixo, sob medida</v>
          </cell>
          <cell r="C1394" t="str">
            <v>M2</v>
          </cell>
          <cell r="D1394">
            <v>689.94</v>
          </cell>
          <cell r="E1394">
            <v>55.67</v>
          </cell>
          <cell r="F1394">
            <v>745.61</v>
          </cell>
        </row>
        <row r="1395">
          <cell r="A1395" t="str">
            <v>25.01.030</v>
          </cell>
          <cell r="B1395" t="str">
            <v>Caixilho em alumínio basculante com vidro, linha comercial</v>
          </cell>
          <cell r="C1395" t="str">
            <v>M2</v>
          </cell>
          <cell r="D1395">
            <v>316.89</v>
          </cell>
          <cell r="E1395">
            <v>55.67</v>
          </cell>
          <cell r="F1395">
            <v>372.56</v>
          </cell>
        </row>
        <row r="1396">
          <cell r="A1396" t="str">
            <v>25.01.040</v>
          </cell>
          <cell r="B1396" t="str">
            <v>Caixilho em alumínio basculante, sob medida</v>
          </cell>
          <cell r="C1396" t="str">
            <v>M2</v>
          </cell>
          <cell r="D1396">
            <v>820.56</v>
          </cell>
          <cell r="E1396">
            <v>55.67</v>
          </cell>
          <cell r="F1396">
            <v>876.23</v>
          </cell>
        </row>
        <row r="1397">
          <cell r="A1397" t="str">
            <v>25.01.050</v>
          </cell>
          <cell r="B1397" t="str">
            <v>Caixilho em alumínio maxim-ar com vidro, linha comercial</v>
          </cell>
          <cell r="C1397" t="str">
            <v>M2</v>
          </cell>
          <cell r="D1397">
            <v>702.97</v>
          </cell>
          <cell r="E1397">
            <v>55.67</v>
          </cell>
          <cell r="F1397">
            <v>758.64</v>
          </cell>
        </row>
        <row r="1398">
          <cell r="A1398" t="str">
            <v>25.01.060</v>
          </cell>
          <cell r="B1398" t="str">
            <v>Caixilho em alumínio maxim-ar, sob medida</v>
          </cell>
          <cell r="C1398" t="str">
            <v>M2</v>
          </cell>
          <cell r="D1398">
            <v>725.7</v>
          </cell>
          <cell r="E1398">
            <v>55.67</v>
          </cell>
          <cell r="F1398">
            <v>781.37</v>
          </cell>
        </row>
        <row r="1399">
          <cell r="A1399" t="str">
            <v>25.01.070</v>
          </cell>
          <cell r="B1399" t="str">
            <v>Caixilho em alumínio de correr com vidro, linha comercial</v>
          </cell>
          <cell r="C1399" t="str">
            <v>M2</v>
          </cell>
          <cell r="D1399">
            <v>355.94</v>
          </cell>
          <cell r="E1399">
            <v>55.67</v>
          </cell>
          <cell r="F1399">
            <v>411.61</v>
          </cell>
        </row>
        <row r="1400">
          <cell r="A1400" t="str">
            <v>25.01.080</v>
          </cell>
          <cell r="B1400" t="str">
            <v>Caixilho em alumínio de correr, sob medida</v>
          </cell>
          <cell r="C1400" t="str">
            <v>M2</v>
          </cell>
          <cell r="D1400">
            <v>740.95</v>
          </cell>
          <cell r="E1400">
            <v>55.67</v>
          </cell>
          <cell r="F1400">
            <v>796.62</v>
          </cell>
        </row>
        <row r="1401">
          <cell r="A1401" t="str">
            <v>25.01.090</v>
          </cell>
          <cell r="B1401" t="str">
            <v>Caixilho em alumínio tipo veneziana com vidro, linha comercial</v>
          </cell>
          <cell r="C1401" t="str">
            <v>M2</v>
          </cell>
          <cell r="D1401">
            <v>591.05999999999995</v>
          </cell>
          <cell r="E1401">
            <v>55.67</v>
          </cell>
          <cell r="F1401">
            <v>646.73</v>
          </cell>
        </row>
        <row r="1402">
          <cell r="A1402" t="str">
            <v>25.01.100</v>
          </cell>
          <cell r="B1402" t="str">
            <v>Caixilho em alumínio tipo veneziana, sob medida</v>
          </cell>
          <cell r="C1402" t="str">
            <v>M2</v>
          </cell>
          <cell r="D1402">
            <v>912.35</v>
          </cell>
          <cell r="E1402">
            <v>55.67</v>
          </cell>
          <cell r="F1402">
            <v>968.02</v>
          </cell>
        </row>
        <row r="1403">
          <cell r="A1403" t="str">
            <v>25.01.110</v>
          </cell>
          <cell r="B1403" t="str">
            <v>Caixilho guilhotina em alumínio anodizado, sob medida</v>
          </cell>
          <cell r="C1403" t="str">
            <v>M2</v>
          </cell>
          <cell r="D1403">
            <v>919.05</v>
          </cell>
          <cell r="E1403">
            <v>55.67</v>
          </cell>
          <cell r="F1403">
            <v>974.72</v>
          </cell>
        </row>
        <row r="1404">
          <cell r="A1404" t="str">
            <v>25.01.120</v>
          </cell>
          <cell r="B1404" t="str">
            <v>Caixilho tipo veneziana industrial com montantes em alumínio e aletas em fibra de vidro</v>
          </cell>
          <cell r="C1404" t="str">
            <v>M2</v>
          </cell>
          <cell r="D1404">
            <v>268.67</v>
          </cell>
          <cell r="E1404"/>
          <cell r="F1404">
            <v>268.67</v>
          </cell>
        </row>
        <row r="1405">
          <cell r="A1405" t="str">
            <v>25.01.240</v>
          </cell>
          <cell r="B1405" t="str">
            <v>Caixilho fixo em alumínio, sob medida - branco</v>
          </cell>
          <cell r="C1405" t="str">
            <v>M2</v>
          </cell>
          <cell r="D1405">
            <v>819.46</v>
          </cell>
          <cell r="E1405">
            <v>42.77</v>
          </cell>
          <cell r="F1405">
            <v>862.23</v>
          </cell>
        </row>
        <row r="1406">
          <cell r="A1406" t="str">
            <v>25.01.361</v>
          </cell>
          <cell r="B1406" t="str">
            <v>Caixilho em alumínio maxim-ar com vidro - branco</v>
          </cell>
          <cell r="C1406" t="str">
            <v>M2</v>
          </cell>
          <cell r="D1406">
            <v>1292.0899999999999</v>
          </cell>
          <cell r="E1406">
            <v>55.67</v>
          </cell>
          <cell r="F1406">
            <v>1347.76</v>
          </cell>
        </row>
        <row r="1407">
          <cell r="A1407" t="str">
            <v>25.01.371</v>
          </cell>
          <cell r="B1407" t="str">
            <v>Caixilho em alumínio basculante com vidro - branco</v>
          </cell>
          <cell r="C1407" t="str">
            <v>M2</v>
          </cell>
          <cell r="D1407">
            <v>1180.45</v>
          </cell>
          <cell r="E1407">
            <v>55.67</v>
          </cell>
          <cell r="F1407">
            <v>1236.1199999999999</v>
          </cell>
        </row>
        <row r="1408">
          <cell r="A1408" t="str">
            <v>25.01.380</v>
          </cell>
          <cell r="B1408" t="str">
            <v>Caixilho em alumínio de correr com vidro - branco</v>
          </cell>
          <cell r="C1408" t="str">
            <v>M2</v>
          </cell>
          <cell r="D1408">
            <v>729.15</v>
          </cell>
          <cell r="E1408">
            <v>55.67</v>
          </cell>
          <cell r="F1408">
            <v>784.82</v>
          </cell>
        </row>
        <row r="1409">
          <cell r="A1409" t="str">
            <v>25.01.400</v>
          </cell>
          <cell r="B1409" t="str">
            <v>Caixilho em alumínio anodizado fixo</v>
          </cell>
          <cell r="C1409" t="str">
            <v>M2</v>
          </cell>
          <cell r="D1409">
            <v>541</v>
          </cell>
          <cell r="E1409">
            <v>42.77</v>
          </cell>
          <cell r="F1409">
            <v>583.77</v>
          </cell>
        </row>
        <row r="1410">
          <cell r="A1410" t="str">
            <v>25.01.410</v>
          </cell>
          <cell r="B1410" t="str">
            <v>Caixilho em alumínio anodizado maxim-ar</v>
          </cell>
          <cell r="C1410" t="str">
            <v>M2</v>
          </cell>
          <cell r="D1410">
            <v>770.58</v>
          </cell>
          <cell r="E1410">
            <v>42.77</v>
          </cell>
          <cell r="F1410">
            <v>813.35</v>
          </cell>
        </row>
        <row r="1411">
          <cell r="A1411" t="str">
            <v>25.01.430</v>
          </cell>
          <cell r="B1411" t="str">
            <v>Caixilho em alumínio fixo, tipo fachada</v>
          </cell>
          <cell r="C1411" t="str">
            <v>M2</v>
          </cell>
          <cell r="D1411">
            <v>632.45000000000005</v>
          </cell>
          <cell r="E1411">
            <v>32.090000000000003</v>
          </cell>
          <cell r="F1411">
            <v>664.54</v>
          </cell>
        </row>
        <row r="1412">
          <cell r="A1412" t="str">
            <v>25.01.440</v>
          </cell>
          <cell r="B1412" t="str">
            <v>Caixilho em alumínio maxim-ar, tipo fachada</v>
          </cell>
          <cell r="C1412" t="str">
            <v>M2</v>
          </cell>
          <cell r="D1412">
            <v>710.86</v>
          </cell>
          <cell r="E1412">
            <v>32.090000000000003</v>
          </cell>
          <cell r="F1412">
            <v>742.95</v>
          </cell>
        </row>
        <row r="1413">
          <cell r="A1413" t="str">
            <v>25.01.450</v>
          </cell>
          <cell r="B1413" t="str">
            <v>Caixilho em alumínio para pele de vidro, tipo fachada</v>
          </cell>
          <cell r="C1413" t="str">
            <v>M2</v>
          </cell>
          <cell r="D1413">
            <v>520.19000000000005</v>
          </cell>
          <cell r="E1413">
            <v>32.090000000000003</v>
          </cell>
          <cell r="F1413">
            <v>552.28</v>
          </cell>
        </row>
        <row r="1414">
          <cell r="A1414" t="str">
            <v>25.01.460</v>
          </cell>
          <cell r="B1414" t="str">
            <v>Gradil em alumínio natural, sob medida</v>
          </cell>
          <cell r="C1414" t="str">
            <v>M2</v>
          </cell>
          <cell r="D1414">
            <v>869.49</v>
          </cell>
          <cell r="E1414"/>
          <cell r="F1414">
            <v>869.49</v>
          </cell>
        </row>
        <row r="1415">
          <cell r="A1415" t="str">
            <v>25.01.470</v>
          </cell>
          <cell r="B1415" t="str">
            <v>Caixilho fixo tipo veneziana em alumínio anodizado, sob medida - branco</v>
          </cell>
          <cell r="C1415" t="str">
            <v>M2</v>
          </cell>
          <cell r="D1415">
            <v>1084.24</v>
          </cell>
          <cell r="E1415"/>
          <cell r="F1415">
            <v>1084.24</v>
          </cell>
        </row>
        <row r="1416">
          <cell r="A1416" t="str">
            <v>25.01.480</v>
          </cell>
          <cell r="B1416" t="str">
            <v>Caixilho em alumínio com pintura eletrostática, basculante, sob medida - branco</v>
          </cell>
          <cell r="C1416" t="str">
            <v>M2</v>
          </cell>
          <cell r="D1416">
            <v>823.32</v>
          </cell>
          <cell r="E1416"/>
          <cell r="F1416">
            <v>823.32</v>
          </cell>
        </row>
        <row r="1417">
          <cell r="A1417" t="str">
            <v>25.01.490</v>
          </cell>
          <cell r="B1417" t="str">
            <v>Caixilho em alumínio com pintura eletrostática, maxim-ar, sob medida - branco</v>
          </cell>
          <cell r="C1417" t="str">
            <v>M2</v>
          </cell>
          <cell r="D1417">
            <v>819.83</v>
          </cell>
          <cell r="E1417"/>
          <cell r="F1417">
            <v>819.83</v>
          </cell>
        </row>
        <row r="1418">
          <cell r="A1418" t="str">
            <v>25.01.500</v>
          </cell>
          <cell r="B1418" t="str">
            <v>Caixilho em alumínio anodizado fixo, sob medida - bronze/preto</v>
          </cell>
          <cell r="C1418" t="str">
            <v>M2</v>
          </cell>
          <cell r="D1418">
            <v>802.09</v>
          </cell>
          <cell r="E1418">
            <v>55.67</v>
          </cell>
          <cell r="F1418">
            <v>857.76</v>
          </cell>
        </row>
        <row r="1419">
          <cell r="A1419" t="str">
            <v>25.01.510</v>
          </cell>
          <cell r="B1419" t="str">
            <v>Caixilho em alumínio anodizado basculante, sob medida - bronze/preto</v>
          </cell>
          <cell r="C1419" t="str">
            <v>M2</v>
          </cell>
          <cell r="D1419">
            <v>1062.17</v>
          </cell>
          <cell r="E1419">
            <v>55.67</v>
          </cell>
          <cell r="F1419">
            <v>1117.8399999999999</v>
          </cell>
        </row>
        <row r="1420">
          <cell r="A1420" t="str">
            <v>25.01.520</v>
          </cell>
          <cell r="B1420" t="str">
            <v>Caixilho em alumínio anodizado maxim-ar, sob medida - bronze/preto</v>
          </cell>
          <cell r="C1420" t="str">
            <v>M2</v>
          </cell>
          <cell r="D1420">
            <v>791.52</v>
          </cell>
          <cell r="E1420">
            <v>55.67</v>
          </cell>
          <cell r="F1420">
            <v>847.19</v>
          </cell>
        </row>
        <row r="1421">
          <cell r="A1421" t="str">
            <v>25.01.530</v>
          </cell>
          <cell r="B1421" t="str">
            <v>Caixilho em alumínio anodizado de correr, sob medida - bronze/preto</v>
          </cell>
          <cell r="C1421" t="str">
            <v>M2</v>
          </cell>
          <cell r="D1421">
            <v>813.6</v>
          </cell>
          <cell r="E1421">
            <v>55.67</v>
          </cell>
          <cell r="F1421">
            <v>869.27</v>
          </cell>
        </row>
        <row r="1422">
          <cell r="A1422" t="str">
            <v>25.02</v>
          </cell>
          <cell r="B1422" t="str">
            <v>Porta em aluminio</v>
          </cell>
          <cell r="C1422"/>
          <cell r="D1422"/>
          <cell r="E1422"/>
          <cell r="F1422"/>
        </row>
        <row r="1423">
          <cell r="A1423" t="str">
            <v>25.02.010</v>
          </cell>
          <cell r="B1423" t="str">
            <v>Porta de entrada de abrir em alumínio com vidro, linha comercial</v>
          </cell>
          <cell r="C1423" t="str">
            <v>M2</v>
          </cell>
          <cell r="D1423">
            <v>633.94000000000005</v>
          </cell>
          <cell r="E1423">
            <v>111.33</v>
          </cell>
          <cell r="F1423">
            <v>745.27</v>
          </cell>
        </row>
        <row r="1424">
          <cell r="A1424" t="str">
            <v>25.02.020</v>
          </cell>
          <cell r="B1424" t="str">
            <v>Porta de entrada de abrir em alumínio, sob medida</v>
          </cell>
          <cell r="C1424" t="str">
            <v>M2</v>
          </cell>
          <cell r="D1424">
            <v>871.6</v>
          </cell>
          <cell r="E1424">
            <v>111.33</v>
          </cell>
          <cell r="F1424">
            <v>982.93</v>
          </cell>
        </row>
        <row r="1425">
          <cell r="A1425" t="str">
            <v>25.02.040</v>
          </cell>
          <cell r="B1425" t="str">
            <v>Porta de entrada de correr em alumínio, sob medida</v>
          </cell>
          <cell r="C1425" t="str">
            <v>M2</v>
          </cell>
          <cell r="D1425">
            <v>987.91</v>
          </cell>
          <cell r="E1425">
            <v>111.33</v>
          </cell>
          <cell r="F1425">
            <v>1099.24</v>
          </cell>
        </row>
        <row r="1426">
          <cell r="A1426" t="str">
            <v>25.02.042</v>
          </cell>
          <cell r="B1426" t="str">
            <v>Porta de correr em alumínio tipo lambri branco, sob medida</v>
          </cell>
          <cell r="C1426" t="str">
            <v>M2</v>
          </cell>
          <cell r="D1426">
            <v>641.74</v>
          </cell>
          <cell r="E1426">
            <v>55.67</v>
          </cell>
          <cell r="F1426">
            <v>697.41</v>
          </cell>
        </row>
        <row r="1427">
          <cell r="A1427" t="str">
            <v>25.02.050</v>
          </cell>
          <cell r="B1427" t="str">
            <v>Porta veneziana de abrir em alumínio, linha comercial</v>
          </cell>
          <cell r="C1427" t="str">
            <v>M2</v>
          </cell>
          <cell r="D1427">
            <v>434.69</v>
          </cell>
          <cell r="E1427">
            <v>111.33</v>
          </cell>
          <cell r="F1427">
            <v>546.02</v>
          </cell>
        </row>
        <row r="1428">
          <cell r="A1428" t="str">
            <v>25.02.060</v>
          </cell>
          <cell r="B1428" t="str">
            <v>Porta/portinhola em alumínio, sob medida</v>
          </cell>
          <cell r="C1428" t="str">
            <v>M2</v>
          </cell>
          <cell r="D1428">
            <v>734.17</v>
          </cell>
          <cell r="E1428">
            <v>111.33</v>
          </cell>
          <cell r="F1428">
            <v>845.5</v>
          </cell>
        </row>
        <row r="1429">
          <cell r="A1429" t="str">
            <v>25.02.070</v>
          </cell>
          <cell r="B1429" t="str">
            <v>Portinhola tipo veneziana em alumínio, linha comercial</v>
          </cell>
          <cell r="C1429" t="str">
            <v>M2</v>
          </cell>
          <cell r="D1429">
            <v>443.53</v>
          </cell>
          <cell r="E1429">
            <v>111.33</v>
          </cell>
          <cell r="F1429">
            <v>554.86</v>
          </cell>
        </row>
        <row r="1430">
          <cell r="A1430" t="str">
            <v>25.02.110</v>
          </cell>
          <cell r="B1430" t="str">
            <v>Porta veneziana de abrir em alumínio, sob medida</v>
          </cell>
          <cell r="C1430" t="str">
            <v>M2</v>
          </cell>
          <cell r="D1430">
            <v>862.03</v>
          </cell>
          <cell r="E1430">
            <v>111.33</v>
          </cell>
          <cell r="F1430">
            <v>973.36</v>
          </cell>
        </row>
        <row r="1431">
          <cell r="A1431" t="str">
            <v>25.02.211</v>
          </cell>
          <cell r="B1431" t="str">
            <v>Porta veneziana de abrir em alumínio - cor branca</v>
          </cell>
          <cell r="C1431" t="str">
            <v>M2</v>
          </cell>
          <cell r="D1431">
            <v>422.91</v>
          </cell>
          <cell r="E1431">
            <v>111.33</v>
          </cell>
          <cell r="F1431">
            <v>534.24</v>
          </cell>
        </row>
        <row r="1432">
          <cell r="A1432" t="str">
            <v>25.02.221</v>
          </cell>
          <cell r="B1432" t="str">
            <v>Porta de correr em alumínio com veneziana e vidro - cor branca</v>
          </cell>
          <cell r="C1432" t="str">
            <v>M2</v>
          </cell>
          <cell r="D1432">
            <v>1029.22</v>
          </cell>
          <cell r="E1432">
            <v>111.33</v>
          </cell>
          <cell r="F1432">
            <v>1140.55</v>
          </cell>
        </row>
        <row r="1433">
          <cell r="A1433" t="str">
            <v>25.02.230</v>
          </cell>
          <cell r="B1433" t="str">
            <v>Porta em alumínio anodizado de abrir, sob medida - bronze/preto</v>
          </cell>
          <cell r="C1433" t="str">
            <v>M2</v>
          </cell>
          <cell r="D1433">
            <v>938.85</v>
          </cell>
          <cell r="E1433">
            <v>55.67</v>
          </cell>
          <cell r="F1433">
            <v>994.52</v>
          </cell>
        </row>
        <row r="1434">
          <cell r="A1434" t="str">
            <v>25.02.240</v>
          </cell>
          <cell r="B1434" t="str">
            <v>Porta em alumínio anodizado de correr, sob medida - bronze/preto</v>
          </cell>
          <cell r="C1434" t="str">
            <v>M2</v>
          </cell>
          <cell r="D1434">
            <v>861.49</v>
          </cell>
          <cell r="E1434">
            <v>55.67</v>
          </cell>
          <cell r="F1434">
            <v>917.16</v>
          </cell>
        </row>
        <row r="1435">
          <cell r="A1435" t="str">
            <v>25.02.250</v>
          </cell>
          <cell r="B1435" t="str">
            <v>Porta em alumínio anodizado de abrir, tipo veneziana, sob medida - bronze/preto</v>
          </cell>
          <cell r="C1435" t="str">
            <v>M2</v>
          </cell>
          <cell r="D1435">
            <v>905.19</v>
          </cell>
          <cell r="E1435">
            <v>55.67</v>
          </cell>
          <cell r="F1435">
            <v>960.86</v>
          </cell>
        </row>
        <row r="1436">
          <cell r="A1436" t="str">
            <v>25.02.260</v>
          </cell>
          <cell r="B1436" t="str">
            <v>Portinhola em alumínio anodizado de correr, tipo veneziana, sob medida - bronze/preto</v>
          </cell>
          <cell r="C1436" t="str">
            <v>M2</v>
          </cell>
          <cell r="D1436">
            <v>983.83</v>
          </cell>
          <cell r="E1436">
            <v>55.67</v>
          </cell>
          <cell r="F1436">
            <v>1039.5</v>
          </cell>
        </row>
        <row r="1437">
          <cell r="A1437" t="str">
            <v>25.02.300</v>
          </cell>
          <cell r="B1437" t="str">
            <v>Porta de abrir em alumínio com pintura eletrostática, sob medida - cor branca</v>
          </cell>
          <cell r="C1437" t="str">
            <v>M2</v>
          </cell>
          <cell r="D1437">
            <v>915.84</v>
          </cell>
          <cell r="E1437">
            <v>111.33</v>
          </cell>
          <cell r="F1437">
            <v>1027.17</v>
          </cell>
        </row>
        <row r="1438">
          <cell r="A1438" t="str">
            <v>25.02.310</v>
          </cell>
          <cell r="B1438" t="str">
            <v>Porta de abrir em alumínio tipo lambri, sob medida - cor branca</v>
          </cell>
          <cell r="C1438" t="str">
            <v>M2</v>
          </cell>
          <cell r="D1438">
            <v>1007.58</v>
          </cell>
          <cell r="E1438">
            <v>111.33</v>
          </cell>
          <cell r="F1438">
            <v>1118.9100000000001</v>
          </cell>
        </row>
        <row r="1439">
          <cell r="A1439" t="str">
            <v>25.20</v>
          </cell>
          <cell r="B1439" t="str">
            <v>Reparos, conservacoes e complementos - GRUPO 25</v>
          </cell>
          <cell r="C1439"/>
          <cell r="D1439"/>
          <cell r="E1439"/>
          <cell r="F1439"/>
        </row>
        <row r="1440">
          <cell r="A1440" t="str">
            <v>25.20.020</v>
          </cell>
          <cell r="B1440" t="str">
            <v>Tela de proteção tipo mosquiteira removível, em fibra de vidro com revestimento em PVC e requadro em alumínio</v>
          </cell>
          <cell r="C1440" t="str">
            <v>M2</v>
          </cell>
          <cell r="D1440">
            <v>143.78</v>
          </cell>
          <cell r="E1440"/>
          <cell r="F1440">
            <v>143.78</v>
          </cell>
        </row>
        <row r="1441">
          <cell r="A1441" t="str">
            <v>26</v>
          </cell>
          <cell r="B1441" t="str">
            <v>ESQUADRIA E ELEMENTO EM VIDRO</v>
          </cell>
          <cell r="C1441"/>
          <cell r="D1441"/>
          <cell r="E1441"/>
          <cell r="F1441"/>
        </row>
        <row r="1442">
          <cell r="A1442" t="str">
            <v>26.01</v>
          </cell>
          <cell r="B1442" t="str">
            <v>Vidro comum e laminado</v>
          </cell>
          <cell r="C1442"/>
          <cell r="D1442"/>
          <cell r="E1442"/>
          <cell r="F1442"/>
        </row>
        <row r="1443">
          <cell r="A1443" t="str">
            <v>26.01.020</v>
          </cell>
          <cell r="B1443" t="str">
            <v>Vidro liso transparente de 3 mm</v>
          </cell>
          <cell r="C1443" t="str">
            <v>M2</v>
          </cell>
          <cell r="D1443">
            <v>76.680000000000007</v>
          </cell>
          <cell r="E1443">
            <v>25.24</v>
          </cell>
          <cell r="F1443">
            <v>101.92</v>
          </cell>
        </row>
        <row r="1444">
          <cell r="A1444" t="str">
            <v>26.01.040</v>
          </cell>
          <cell r="B1444" t="str">
            <v>Vidro liso transparente de 4 mm</v>
          </cell>
          <cell r="C1444" t="str">
            <v>M2</v>
          </cell>
          <cell r="D1444">
            <v>97.22</v>
          </cell>
          <cell r="E1444">
            <v>25.24</v>
          </cell>
          <cell r="F1444">
            <v>122.46</v>
          </cell>
        </row>
        <row r="1445">
          <cell r="A1445" t="str">
            <v>26.01.060</v>
          </cell>
          <cell r="B1445" t="str">
            <v>Vidro liso transparente de 5 mm</v>
          </cell>
          <cell r="C1445" t="str">
            <v>M2</v>
          </cell>
          <cell r="D1445">
            <v>105.27</v>
          </cell>
          <cell r="E1445">
            <v>25.24</v>
          </cell>
          <cell r="F1445">
            <v>130.51</v>
          </cell>
        </row>
        <row r="1446">
          <cell r="A1446" t="str">
            <v>26.01.080</v>
          </cell>
          <cell r="B1446" t="str">
            <v>Vidro liso transparente de 6 mm</v>
          </cell>
          <cell r="C1446" t="str">
            <v>M2</v>
          </cell>
          <cell r="D1446">
            <v>127.58</v>
          </cell>
          <cell r="E1446">
            <v>25.24</v>
          </cell>
          <cell r="F1446">
            <v>152.82</v>
          </cell>
        </row>
        <row r="1447">
          <cell r="A1447" t="str">
            <v>26.01.140</v>
          </cell>
          <cell r="B1447" t="str">
            <v>Vidro liso laminado colorido de 6 mm</v>
          </cell>
          <cell r="C1447" t="str">
            <v>M2</v>
          </cell>
          <cell r="D1447">
            <v>388.98</v>
          </cell>
          <cell r="E1447">
            <v>25.24</v>
          </cell>
          <cell r="F1447">
            <v>414.22</v>
          </cell>
        </row>
        <row r="1448">
          <cell r="A1448" t="str">
            <v>26.01.155</v>
          </cell>
          <cell r="B1448" t="str">
            <v>Vidro liso laminado colorido de 10 mm</v>
          </cell>
          <cell r="C1448" t="str">
            <v>M2</v>
          </cell>
          <cell r="D1448">
            <v>645.49</v>
          </cell>
          <cell r="E1448">
            <v>25.24</v>
          </cell>
          <cell r="F1448">
            <v>670.73</v>
          </cell>
        </row>
        <row r="1449">
          <cell r="A1449" t="str">
            <v>26.01.160</v>
          </cell>
          <cell r="B1449" t="str">
            <v>Vidro liso laminado leitoso de 6 mm</v>
          </cell>
          <cell r="C1449" t="str">
            <v>M2</v>
          </cell>
          <cell r="D1449">
            <v>450.89</v>
          </cell>
          <cell r="E1449">
            <v>25.24</v>
          </cell>
          <cell r="F1449">
            <v>476.13</v>
          </cell>
        </row>
        <row r="1450">
          <cell r="A1450" t="str">
            <v>26.01.168</v>
          </cell>
          <cell r="B1450" t="str">
            <v>Vidro liso laminado incolor de 6 mm</v>
          </cell>
          <cell r="C1450" t="str">
            <v>M2</v>
          </cell>
          <cell r="D1450">
            <v>210.74</v>
          </cell>
          <cell r="E1450">
            <v>25.24</v>
          </cell>
          <cell r="F1450">
            <v>235.98</v>
          </cell>
        </row>
        <row r="1451">
          <cell r="A1451" t="str">
            <v>26.01.169</v>
          </cell>
          <cell r="B1451" t="str">
            <v>Vidro liso laminado incolor de 8 mm</v>
          </cell>
          <cell r="C1451" t="str">
            <v>M2</v>
          </cell>
          <cell r="D1451">
            <v>303.82</v>
          </cell>
          <cell r="E1451">
            <v>25.24</v>
          </cell>
          <cell r="F1451">
            <v>329.06</v>
          </cell>
        </row>
        <row r="1452">
          <cell r="A1452" t="str">
            <v>26.01.170</v>
          </cell>
          <cell r="B1452" t="str">
            <v>Vidro liso laminado incolor de 10 mm</v>
          </cell>
          <cell r="C1452" t="str">
            <v>M2</v>
          </cell>
          <cell r="D1452">
            <v>353.7</v>
          </cell>
          <cell r="E1452">
            <v>25.24</v>
          </cell>
          <cell r="F1452">
            <v>378.94</v>
          </cell>
        </row>
        <row r="1453">
          <cell r="A1453" t="str">
            <v>26.01.190</v>
          </cell>
          <cell r="B1453" t="str">
            <v>Vidro liso laminado jateado de 6 mm</v>
          </cell>
          <cell r="C1453" t="str">
            <v>M2</v>
          </cell>
          <cell r="D1453">
            <v>415.41</v>
          </cell>
          <cell r="E1453">
            <v>25.24</v>
          </cell>
          <cell r="F1453">
            <v>440.65</v>
          </cell>
        </row>
        <row r="1454">
          <cell r="A1454" t="str">
            <v>26.01.230</v>
          </cell>
          <cell r="B1454" t="str">
            <v>Vidro fantasia de 3/4 mm</v>
          </cell>
          <cell r="C1454" t="str">
            <v>M2</v>
          </cell>
          <cell r="D1454">
            <v>110.33</v>
          </cell>
          <cell r="E1454">
            <v>25.24</v>
          </cell>
          <cell r="F1454">
            <v>135.57</v>
          </cell>
        </row>
        <row r="1455">
          <cell r="A1455" t="str">
            <v>26.01.348</v>
          </cell>
          <cell r="B1455" t="str">
            <v>Vidro multilaminado de alta segurança, proteção balística nível III</v>
          </cell>
          <cell r="C1455" t="str">
            <v>M2</v>
          </cell>
          <cell r="D1455">
            <v>2919.46</v>
          </cell>
          <cell r="E1455"/>
          <cell r="F1455">
            <v>2919.46</v>
          </cell>
        </row>
        <row r="1456">
          <cell r="A1456" t="str">
            <v>26.01.350</v>
          </cell>
          <cell r="B1456" t="str">
            <v>Vidro multilaminado de alta segurança em policarbonato, proteção balística nível III</v>
          </cell>
          <cell r="C1456" t="str">
            <v>M2</v>
          </cell>
          <cell r="D1456">
            <v>4867.2</v>
          </cell>
          <cell r="E1456"/>
          <cell r="F1456">
            <v>4867.2</v>
          </cell>
        </row>
        <row r="1457">
          <cell r="A1457" t="str">
            <v>26.01.460</v>
          </cell>
          <cell r="B1457" t="str">
            <v>Vidros float monolíticos verde de 6 mm</v>
          </cell>
          <cell r="C1457" t="str">
            <v>M2</v>
          </cell>
          <cell r="D1457">
            <v>145.49</v>
          </cell>
          <cell r="E1457">
            <v>25.24</v>
          </cell>
          <cell r="F1457">
            <v>170.73</v>
          </cell>
        </row>
        <row r="1458">
          <cell r="A1458" t="str">
            <v>26.02</v>
          </cell>
          <cell r="B1458" t="str">
            <v>Vidro temperado</v>
          </cell>
          <cell r="C1458"/>
          <cell r="D1458"/>
          <cell r="E1458"/>
          <cell r="F1458"/>
        </row>
        <row r="1459">
          <cell r="A1459" t="str">
            <v>26.02.020</v>
          </cell>
          <cell r="B1459" t="str">
            <v>Vidro temperado incolor de 6 mm</v>
          </cell>
          <cell r="C1459" t="str">
            <v>M2</v>
          </cell>
          <cell r="D1459">
            <v>185.12</v>
          </cell>
          <cell r="E1459"/>
          <cell r="F1459">
            <v>185.12</v>
          </cell>
        </row>
        <row r="1460">
          <cell r="A1460" t="str">
            <v>26.02.040</v>
          </cell>
          <cell r="B1460" t="str">
            <v>Vidro temperado incolor de 8 mm</v>
          </cell>
          <cell r="C1460" t="str">
            <v>M2</v>
          </cell>
          <cell r="D1460">
            <v>216.65</v>
          </cell>
          <cell r="E1460"/>
          <cell r="F1460">
            <v>216.65</v>
          </cell>
        </row>
        <row r="1461">
          <cell r="A1461" t="str">
            <v>26.02.060</v>
          </cell>
          <cell r="B1461" t="str">
            <v>Vidro temperado incolor de 10 mm</v>
          </cell>
          <cell r="C1461" t="str">
            <v>M2</v>
          </cell>
          <cell r="D1461">
            <v>273.68</v>
          </cell>
          <cell r="E1461"/>
          <cell r="F1461">
            <v>273.68</v>
          </cell>
        </row>
        <row r="1462">
          <cell r="A1462" t="str">
            <v>26.02.120</v>
          </cell>
          <cell r="B1462" t="str">
            <v>Vidro temperado cinza ou bronze de 6 mm</v>
          </cell>
          <cell r="C1462" t="str">
            <v>M2</v>
          </cell>
          <cell r="D1462">
            <v>239.08</v>
          </cell>
          <cell r="E1462"/>
          <cell r="F1462">
            <v>239.08</v>
          </cell>
        </row>
        <row r="1463">
          <cell r="A1463" t="str">
            <v>26.02.140</v>
          </cell>
          <cell r="B1463" t="str">
            <v>Vidro temperado cinza ou bronze de 8 mm</v>
          </cell>
          <cell r="C1463" t="str">
            <v>M2</v>
          </cell>
          <cell r="D1463">
            <v>344.64</v>
          </cell>
          <cell r="E1463"/>
          <cell r="F1463">
            <v>344.64</v>
          </cell>
        </row>
        <row r="1464">
          <cell r="A1464" t="str">
            <v>26.02.160</v>
          </cell>
          <cell r="B1464" t="str">
            <v>Vidro temperado cinza ou bronze de 10 mm</v>
          </cell>
          <cell r="C1464" t="str">
            <v>M2</v>
          </cell>
          <cell r="D1464">
            <v>456.5</v>
          </cell>
          <cell r="E1464"/>
          <cell r="F1464">
            <v>456.5</v>
          </cell>
        </row>
        <row r="1465">
          <cell r="A1465" t="str">
            <v>26.02.170</v>
          </cell>
          <cell r="B1465" t="str">
            <v>Vidro temperado serigrafado incolor de 8 mm</v>
          </cell>
          <cell r="C1465" t="str">
            <v>M2</v>
          </cell>
          <cell r="D1465">
            <v>626.51</v>
          </cell>
          <cell r="E1465"/>
          <cell r="F1465">
            <v>626.51</v>
          </cell>
        </row>
        <row r="1466">
          <cell r="A1466" t="str">
            <v>26.02.300</v>
          </cell>
          <cell r="B1466" t="str">
            <v>Vidro temperado neutro verde de 10 mm</v>
          </cell>
          <cell r="C1466" t="str">
            <v>M2</v>
          </cell>
          <cell r="D1466">
            <v>390.61</v>
          </cell>
          <cell r="E1466"/>
          <cell r="F1466">
            <v>390.61</v>
          </cell>
        </row>
        <row r="1467">
          <cell r="A1467" t="str">
            <v>26.03</v>
          </cell>
          <cell r="B1467" t="str">
            <v>Vidro especial</v>
          </cell>
          <cell r="C1467"/>
          <cell r="D1467"/>
          <cell r="E1467"/>
          <cell r="F1467"/>
        </row>
        <row r="1468">
          <cell r="A1468" t="str">
            <v>26.03.070</v>
          </cell>
          <cell r="B1468" t="str">
            <v>Vidro laminado temperado incolor de 8mm</v>
          </cell>
          <cell r="C1468" t="str">
            <v>M2</v>
          </cell>
          <cell r="D1468">
            <v>430.78</v>
          </cell>
          <cell r="E1468"/>
          <cell r="F1468">
            <v>430.78</v>
          </cell>
        </row>
        <row r="1469">
          <cell r="A1469" t="str">
            <v>26.03.074</v>
          </cell>
          <cell r="B1469" t="str">
            <v>Vidro laminado temperado incolor de 16 mm</v>
          </cell>
          <cell r="C1469" t="str">
            <v>M2</v>
          </cell>
          <cell r="D1469">
            <v>1013.76</v>
          </cell>
          <cell r="E1469"/>
          <cell r="F1469">
            <v>1013.76</v>
          </cell>
        </row>
        <row r="1470">
          <cell r="A1470" t="str">
            <v>26.03.090</v>
          </cell>
          <cell r="B1470" t="str">
            <v>Vidro laminado temperado jateado de 8 mm</v>
          </cell>
          <cell r="C1470" t="str">
            <v>M2</v>
          </cell>
          <cell r="D1470">
            <v>610.73</v>
          </cell>
          <cell r="E1470"/>
          <cell r="F1470">
            <v>610.73</v>
          </cell>
        </row>
        <row r="1471">
          <cell r="A1471" t="str">
            <v>26.03.300</v>
          </cell>
          <cell r="B1471" t="str">
            <v>Vidro laminado temperado neutro verde de 12 mm</v>
          </cell>
          <cell r="C1471" t="str">
            <v>M2</v>
          </cell>
          <cell r="D1471">
            <v>1467.97</v>
          </cell>
          <cell r="E1471"/>
          <cell r="F1471">
            <v>1467.97</v>
          </cell>
        </row>
        <row r="1472">
          <cell r="A1472" t="str">
            <v>26.04</v>
          </cell>
          <cell r="B1472" t="str">
            <v>Espelhos</v>
          </cell>
          <cell r="C1472"/>
          <cell r="D1472"/>
          <cell r="E1472"/>
          <cell r="F1472"/>
        </row>
        <row r="1473">
          <cell r="A1473" t="str">
            <v>26.04.010</v>
          </cell>
          <cell r="B1473" t="str">
            <v>Espelho em vidro cristal liso, espessura de 4 mm</v>
          </cell>
          <cell r="C1473" t="str">
            <v>M2</v>
          </cell>
          <cell r="D1473">
            <v>419.07</v>
          </cell>
          <cell r="E1473"/>
          <cell r="F1473">
            <v>419.07</v>
          </cell>
        </row>
        <row r="1474">
          <cell r="A1474" t="str">
            <v>26.04.030</v>
          </cell>
          <cell r="B1474" t="str">
            <v>Espelho comum de 3 mm com moldura em alumínio</v>
          </cell>
          <cell r="C1474" t="str">
            <v>M2</v>
          </cell>
          <cell r="D1474">
            <v>528.62</v>
          </cell>
          <cell r="E1474">
            <v>18.559999999999999</v>
          </cell>
          <cell r="F1474">
            <v>547.17999999999995</v>
          </cell>
        </row>
        <row r="1475">
          <cell r="A1475" t="str">
            <v>26.20</v>
          </cell>
          <cell r="B1475" t="str">
            <v>Reparos, conservacoes e complementos - GRUPO 26</v>
          </cell>
          <cell r="C1475"/>
          <cell r="D1475"/>
          <cell r="E1475"/>
          <cell r="F1475"/>
        </row>
        <row r="1476">
          <cell r="A1476" t="str">
            <v>26.20.010</v>
          </cell>
          <cell r="B1476" t="str">
            <v>Massa para vidro</v>
          </cell>
          <cell r="C1476" t="str">
            <v>M</v>
          </cell>
          <cell r="D1476">
            <v>1.19</v>
          </cell>
          <cell r="E1476">
            <v>3.79</v>
          </cell>
          <cell r="F1476">
            <v>4.9800000000000004</v>
          </cell>
        </row>
        <row r="1477">
          <cell r="A1477" t="str">
            <v>26.20.020</v>
          </cell>
          <cell r="B1477" t="str">
            <v>Recolocação de vidro inclusive emassamento ou recolocação de baguetes</v>
          </cell>
          <cell r="C1477" t="str">
            <v>M2</v>
          </cell>
          <cell r="D1477">
            <v>5.96</v>
          </cell>
          <cell r="E1477">
            <v>50.48</v>
          </cell>
          <cell r="F1477">
            <v>56.44</v>
          </cell>
        </row>
        <row r="1478">
          <cell r="A1478" t="str">
            <v>27</v>
          </cell>
          <cell r="B1478" t="str">
            <v>ESQUADRIA E ELEMENTO EM MATERIAL ESPECIAL</v>
          </cell>
          <cell r="C1478"/>
          <cell r="D1478"/>
          <cell r="E1478"/>
          <cell r="F1478"/>
        </row>
        <row r="1479">
          <cell r="A1479" t="str">
            <v>27.02</v>
          </cell>
          <cell r="B1479" t="str">
            <v>Policarbonato</v>
          </cell>
          <cell r="C1479"/>
          <cell r="D1479"/>
          <cell r="E1479"/>
          <cell r="F1479"/>
        </row>
        <row r="1480">
          <cell r="A1480" t="str">
            <v>27.02.001</v>
          </cell>
          <cell r="B1480" t="str">
            <v>Chapa em policarbonato compacta, fumê, espessura de 6mm</v>
          </cell>
          <cell r="C1480" t="str">
            <v>M2</v>
          </cell>
          <cell r="D1480">
            <v>496.88</v>
          </cell>
          <cell r="E1480">
            <v>87.53</v>
          </cell>
          <cell r="F1480">
            <v>584.41</v>
          </cell>
        </row>
        <row r="1481">
          <cell r="A1481" t="str">
            <v>27.02.011</v>
          </cell>
          <cell r="B1481" t="str">
            <v>Chapa em policarbonato compacta, cristal, espessura de 6 mm</v>
          </cell>
          <cell r="C1481" t="str">
            <v>M2</v>
          </cell>
          <cell r="D1481">
            <v>400.44</v>
          </cell>
          <cell r="E1481">
            <v>87.53</v>
          </cell>
          <cell r="F1481">
            <v>487.97</v>
          </cell>
        </row>
        <row r="1482">
          <cell r="A1482" t="str">
            <v>27.02.041</v>
          </cell>
          <cell r="B1482" t="str">
            <v>Chapa em policarbonato compacta, cristal, espessura de 10 mm</v>
          </cell>
          <cell r="C1482" t="str">
            <v>M2</v>
          </cell>
          <cell r="D1482">
            <v>676.74</v>
          </cell>
          <cell r="E1482">
            <v>87.53</v>
          </cell>
          <cell r="F1482">
            <v>764.27</v>
          </cell>
        </row>
        <row r="1483">
          <cell r="A1483" t="str">
            <v>27.02.050</v>
          </cell>
          <cell r="B1483" t="str">
            <v>Chapa de policarbonato alveolar de 6 mm</v>
          </cell>
          <cell r="C1483" t="str">
            <v>M2</v>
          </cell>
          <cell r="D1483">
            <v>69.430000000000007</v>
          </cell>
          <cell r="E1483">
            <v>87.53</v>
          </cell>
          <cell r="F1483">
            <v>156.96</v>
          </cell>
        </row>
        <row r="1484">
          <cell r="A1484" t="str">
            <v>27.03</v>
          </cell>
          <cell r="B1484" t="str">
            <v>Chapa de fibra de vidro</v>
          </cell>
          <cell r="C1484"/>
          <cell r="D1484"/>
          <cell r="E1484"/>
          <cell r="F1484"/>
        </row>
        <row r="1485">
          <cell r="A1485" t="str">
            <v>27.03.030</v>
          </cell>
          <cell r="B1485" t="str">
            <v>Placa de poliéster reforçada com fibra de vidro de 3 mm</v>
          </cell>
          <cell r="C1485" t="str">
            <v>M2</v>
          </cell>
          <cell r="D1485">
            <v>152.54</v>
          </cell>
          <cell r="E1485">
            <v>50.48</v>
          </cell>
          <cell r="F1485">
            <v>203.02</v>
          </cell>
        </row>
        <row r="1486">
          <cell r="A1486" t="str">
            <v>27.04</v>
          </cell>
          <cell r="B1486" t="str">
            <v>PVC / VINIL</v>
          </cell>
          <cell r="C1486"/>
          <cell r="D1486"/>
          <cell r="E1486"/>
          <cell r="F1486"/>
        </row>
        <row r="1487">
          <cell r="A1487" t="str">
            <v>27.04.031</v>
          </cell>
          <cell r="B1487" t="str">
            <v>Caixilho de correr em PVC com vidro e persiana</v>
          </cell>
          <cell r="C1487" t="str">
            <v>M2</v>
          </cell>
          <cell r="D1487">
            <v>1975.03</v>
          </cell>
          <cell r="E1487">
            <v>86.61</v>
          </cell>
          <cell r="F1487">
            <v>2061.64</v>
          </cell>
        </row>
        <row r="1488">
          <cell r="A1488" t="str">
            <v>27.04.040</v>
          </cell>
          <cell r="B1488" t="str">
            <v>Corrimão, bate-maca ou protetor de parede em PVC, com amortecimento à impacto, altura de 131 mm</v>
          </cell>
          <cell r="C1488" t="str">
            <v>M</v>
          </cell>
          <cell r="D1488">
            <v>287.36</v>
          </cell>
          <cell r="E1488">
            <v>68.48</v>
          </cell>
          <cell r="F1488">
            <v>355.84</v>
          </cell>
        </row>
        <row r="1489">
          <cell r="A1489" t="str">
            <v>27.04.050</v>
          </cell>
          <cell r="B1489" t="str">
            <v>Protetor de parede ou bate-maca em PVC flexível, com amortecimento à impacto, altura de 150 mm</v>
          </cell>
          <cell r="C1489" t="str">
            <v>M</v>
          </cell>
          <cell r="D1489">
            <v>51.65</v>
          </cell>
          <cell r="E1489">
            <v>22.27</v>
          </cell>
          <cell r="F1489">
            <v>73.92</v>
          </cell>
        </row>
        <row r="1490">
          <cell r="A1490" t="str">
            <v>27.04.051</v>
          </cell>
          <cell r="B1490" t="str">
            <v>Faixa em vinil para proteção de paredes, com amortecimento à alto impacto, altura de 400 mm</v>
          </cell>
          <cell r="C1490" t="str">
            <v>M</v>
          </cell>
          <cell r="D1490">
            <v>150.51</v>
          </cell>
          <cell r="E1490">
            <v>10.18</v>
          </cell>
          <cell r="F1490">
            <v>160.69</v>
          </cell>
        </row>
        <row r="1491">
          <cell r="A1491" t="str">
            <v>27.04.052</v>
          </cell>
          <cell r="B1491" t="str">
            <v>Cantoneira adesiva em vinil de alto impacto</v>
          </cell>
          <cell r="C1491" t="str">
            <v>M</v>
          </cell>
          <cell r="D1491">
            <v>73.11</v>
          </cell>
          <cell r="E1491">
            <v>5.56</v>
          </cell>
          <cell r="F1491">
            <v>78.67</v>
          </cell>
        </row>
        <row r="1492">
          <cell r="A1492" t="str">
            <v>27.04.060</v>
          </cell>
          <cell r="B1492" t="str">
            <v>Bate-maca ou protetor de parede curvo em PVC, com amortecimento à impacto, altura de 200 mm</v>
          </cell>
          <cell r="C1492" t="str">
            <v>M</v>
          </cell>
          <cell r="D1492">
            <v>137.1</v>
          </cell>
          <cell r="E1492">
            <v>60.69</v>
          </cell>
          <cell r="F1492">
            <v>197.79</v>
          </cell>
        </row>
        <row r="1493">
          <cell r="A1493" t="str">
            <v>27.04.070</v>
          </cell>
          <cell r="B1493" t="str">
            <v>Bate-maca ou protetor de parede em PVC, com amortecimento à impacto, altura de 200 mm</v>
          </cell>
          <cell r="C1493" t="str">
            <v>M</v>
          </cell>
          <cell r="D1493">
            <v>102.52</v>
          </cell>
          <cell r="E1493">
            <v>31</v>
          </cell>
          <cell r="F1493">
            <v>133.52000000000001</v>
          </cell>
        </row>
        <row r="1494">
          <cell r="A1494" t="str">
            <v>28</v>
          </cell>
          <cell r="B1494" t="str">
            <v>FERRAGEM COMPLEMENTAR PARA ESQUADRIAS</v>
          </cell>
          <cell r="C1494"/>
          <cell r="D1494"/>
          <cell r="E1494"/>
          <cell r="F1494"/>
        </row>
        <row r="1495">
          <cell r="A1495" t="str">
            <v>28.01</v>
          </cell>
          <cell r="B1495" t="str">
            <v>Ferragem para porta</v>
          </cell>
          <cell r="C1495"/>
          <cell r="D1495"/>
          <cell r="E1495"/>
          <cell r="F1495"/>
        </row>
        <row r="1496">
          <cell r="A1496" t="str">
            <v>28.01.020</v>
          </cell>
          <cell r="B1496" t="str">
            <v>Ferragem completa com maçaneta tipo alavanca, para porta externa com 1 folha</v>
          </cell>
          <cell r="C1496" t="str">
            <v>CJ</v>
          </cell>
          <cell r="D1496">
            <v>236.82</v>
          </cell>
          <cell r="E1496">
            <v>55.67</v>
          </cell>
          <cell r="F1496">
            <v>292.49</v>
          </cell>
        </row>
        <row r="1497">
          <cell r="A1497" t="str">
            <v>28.01.030</v>
          </cell>
          <cell r="B1497" t="str">
            <v>Ferragem completa com maçaneta tipo alavanca, para porta externa com 2 folhas</v>
          </cell>
          <cell r="C1497" t="str">
            <v>CJ</v>
          </cell>
          <cell r="D1497">
            <v>443.06</v>
          </cell>
          <cell r="E1497">
            <v>74.22</v>
          </cell>
          <cell r="F1497">
            <v>517.28</v>
          </cell>
        </row>
        <row r="1498">
          <cell r="A1498" t="str">
            <v>28.01.040</v>
          </cell>
          <cell r="B1498" t="str">
            <v>Ferragem completa com maçaneta tipo alavanca, para porta interna com 1 folha</v>
          </cell>
          <cell r="C1498" t="str">
            <v>CJ</v>
          </cell>
          <cell r="D1498">
            <v>177.6</v>
          </cell>
          <cell r="E1498">
            <v>55.67</v>
          </cell>
          <cell r="F1498">
            <v>233.27</v>
          </cell>
        </row>
        <row r="1499">
          <cell r="A1499" t="str">
            <v>28.01.050</v>
          </cell>
          <cell r="B1499" t="str">
            <v>Ferragem completa com maçaneta tipo alavanca, para porta interna com 2 folhas</v>
          </cell>
          <cell r="C1499" t="str">
            <v>CJ</v>
          </cell>
          <cell r="D1499">
            <v>354.71</v>
          </cell>
          <cell r="E1499">
            <v>74.22</v>
          </cell>
          <cell r="F1499">
            <v>428.93</v>
          </cell>
        </row>
        <row r="1500">
          <cell r="A1500" t="str">
            <v>28.01.070</v>
          </cell>
          <cell r="B1500" t="str">
            <v>Ferragem completa para porta de box de WC tipo livre/ocupado</v>
          </cell>
          <cell r="C1500" t="str">
            <v>CJ</v>
          </cell>
          <cell r="D1500">
            <v>149.63999999999999</v>
          </cell>
          <cell r="E1500">
            <v>55.67</v>
          </cell>
          <cell r="F1500">
            <v>205.31</v>
          </cell>
        </row>
        <row r="1501">
          <cell r="A1501" t="str">
            <v>28.01.080</v>
          </cell>
          <cell r="B1501" t="str">
            <v>Ferragem adicional para porta vão simples em divisória</v>
          </cell>
          <cell r="C1501" t="str">
            <v>CJ</v>
          </cell>
          <cell r="D1501">
            <v>194.54</v>
          </cell>
          <cell r="E1501"/>
          <cell r="F1501">
            <v>194.54</v>
          </cell>
        </row>
        <row r="1502">
          <cell r="A1502" t="str">
            <v>28.01.090</v>
          </cell>
          <cell r="B1502" t="str">
            <v>Ferragem adicional para porta vão duplo em divisória</v>
          </cell>
          <cell r="C1502" t="str">
            <v>CJ</v>
          </cell>
          <cell r="D1502">
            <v>302.87</v>
          </cell>
          <cell r="E1502"/>
          <cell r="F1502">
            <v>302.87</v>
          </cell>
        </row>
        <row r="1503">
          <cell r="A1503" t="str">
            <v>28.01.146</v>
          </cell>
          <cell r="B1503" t="str">
            <v>Fechadura eletromagnética para capacidade de atraque de 150 kgf</v>
          </cell>
          <cell r="C1503" t="str">
            <v>UN</v>
          </cell>
          <cell r="D1503">
            <v>317.36</v>
          </cell>
          <cell r="E1503">
            <v>62.99</v>
          </cell>
          <cell r="F1503">
            <v>380.35</v>
          </cell>
        </row>
        <row r="1504">
          <cell r="A1504" t="str">
            <v>28.01.150</v>
          </cell>
          <cell r="B1504" t="str">
            <v>Fechadura elétrica de sobrepor para porta ou portão com peso até 400 kg</v>
          </cell>
          <cell r="C1504" t="str">
            <v>CJ</v>
          </cell>
          <cell r="D1504">
            <v>404.37</v>
          </cell>
          <cell r="E1504">
            <v>62.99</v>
          </cell>
          <cell r="F1504">
            <v>467.36</v>
          </cell>
        </row>
        <row r="1505">
          <cell r="A1505" t="str">
            <v>28.01.160</v>
          </cell>
          <cell r="B1505" t="str">
            <v>Mola aérea para porta, com esforço acima de 50 kg até 60 kg</v>
          </cell>
          <cell r="C1505" t="str">
            <v>UN</v>
          </cell>
          <cell r="D1505">
            <v>274.8</v>
          </cell>
          <cell r="E1505">
            <v>17.77</v>
          </cell>
          <cell r="F1505">
            <v>292.57</v>
          </cell>
        </row>
        <row r="1506">
          <cell r="A1506" t="str">
            <v>28.01.171</v>
          </cell>
          <cell r="B1506" t="str">
            <v>Mola aérea para porta, com esforço acima de 60 kg até 80 kg</v>
          </cell>
          <cell r="C1506" t="str">
            <v>UN</v>
          </cell>
          <cell r="D1506">
            <v>264.02999999999997</v>
          </cell>
          <cell r="E1506">
            <v>17.77</v>
          </cell>
          <cell r="F1506">
            <v>281.8</v>
          </cell>
        </row>
        <row r="1507">
          <cell r="A1507" t="str">
            <v>28.01.180</v>
          </cell>
          <cell r="B1507" t="str">
            <v>Mola aérea hidráulica, para porta com largura até 1,60 m</v>
          </cell>
          <cell r="C1507" t="str">
            <v>UN</v>
          </cell>
          <cell r="D1507">
            <v>3966.1</v>
          </cell>
          <cell r="E1507">
            <v>44.43</v>
          </cell>
          <cell r="F1507">
            <v>4010.53</v>
          </cell>
        </row>
        <row r="1508">
          <cell r="A1508" t="str">
            <v>28.01.210</v>
          </cell>
          <cell r="B1508" t="str">
            <v>Fechadura tipo alavanca com chave para porta corta-fogo</v>
          </cell>
          <cell r="C1508" t="str">
            <v>UN</v>
          </cell>
          <cell r="D1508">
            <v>509.94</v>
          </cell>
          <cell r="E1508">
            <v>33.32</v>
          </cell>
          <cell r="F1508">
            <v>543.26</v>
          </cell>
        </row>
        <row r="1509">
          <cell r="A1509" t="str">
            <v>28.01.250</v>
          </cell>
          <cell r="B1509" t="str">
            <v>Visor tipo olho mágico</v>
          </cell>
          <cell r="C1509" t="str">
            <v>UN</v>
          </cell>
          <cell r="D1509">
            <v>23.79</v>
          </cell>
          <cell r="E1509">
            <v>11.14</v>
          </cell>
          <cell r="F1509">
            <v>34.93</v>
          </cell>
        </row>
        <row r="1510">
          <cell r="A1510" t="str">
            <v>28.01.270</v>
          </cell>
          <cell r="B1510" t="str">
            <v>Fechadura de segurança para cela tipo gorges, com clic e abertura de um lado</v>
          </cell>
          <cell r="C1510" t="str">
            <v>CJ</v>
          </cell>
          <cell r="D1510">
            <v>796.68</v>
          </cell>
          <cell r="E1510">
            <v>5.54</v>
          </cell>
          <cell r="F1510">
            <v>802.22</v>
          </cell>
        </row>
        <row r="1511">
          <cell r="A1511" t="str">
            <v>28.01.280</v>
          </cell>
          <cell r="B1511" t="str">
            <v>Fechadura de segurança para cela tipo gorges, com clic e abertura de um lado, embutida em caixa</v>
          </cell>
          <cell r="C1511" t="str">
            <v>CJ</v>
          </cell>
          <cell r="D1511">
            <v>1156.17</v>
          </cell>
          <cell r="E1511">
            <v>5.54</v>
          </cell>
          <cell r="F1511">
            <v>1161.71</v>
          </cell>
        </row>
        <row r="1512">
          <cell r="A1512" t="str">
            <v>28.01.290</v>
          </cell>
          <cell r="B1512" t="str">
            <v>Fechadura de segurança para corredor tipo gorges, com abertura de dois lados</v>
          </cell>
          <cell r="C1512" t="str">
            <v>CJ</v>
          </cell>
          <cell r="D1512">
            <v>934.59</v>
          </cell>
          <cell r="E1512">
            <v>5.54</v>
          </cell>
          <cell r="F1512">
            <v>940.13</v>
          </cell>
        </row>
        <row r="1513">
          <cell r="A1513" t="str">
            <v>28.01.330</v>
          </cell>
          <cell r="B1513" t="str">
            <v>Mola hidráulica de piso, para porta com largura até 1,10 m e peso até 120 kg</v>
          </cell>
          <cell r="C1513" t="str">
            <v>UN</v>
          </cell>
          <cell r="D1513">
            <v>891.73</v>
          </cell>
          <cell r="E1513">
            <v>44.43</v>
          </cell>
          <cell r="F1513">
            <v>936.16</v>
          </cell>
        </row>
        <row r="1514">
          <cell r="A1514" t="str">
            <v>28.01.400</v>
          </cell>
          <cell r="B1514" t="str">
            <v>Ferrolho de segurança de 1,20 m, para adaptação em portas de celas, embutido em caixa</v>
          </cell>
          <cell r="C1514" t="str">
            <v>UN</v>
          </cell>
          <cell r="D1514">
            <v>895.11</v>
          </cell>
          <cell r="E1514">
            <v>88.86</v>
          </cell>
          <cell r="F1514">
            <v>983.97</v>
          </cell>
        </row>
        <row r="1515">
          <cell r="A1515" t="str">
            <v>28.01.550</v>
          </cell>
          <cell r="B1515" t="str">
            <v>Fechadura com maçaneta tipo alavanca em aço inoxidável, para porta externa</v>
          </cell>
          <cell r="C1515" t="str">
            <v>UN</v>
          </cell>
          <cell r="D1515">
            <v>258.75</v>
          </cell>
          <cell r="E1515">
            <v>55.67</v>
          </cell>
          <cell r="F1515">
            <v>314.42</v>
          </cell>
        </row>
        <row r="1516">
          <cell r="A1516" t="str">
            <v>28.05</v>
          </cell>
          <cell r="B1516" t="str">
            <v>Cadeado</v>
          </cell>
          <cell r="C1516"/>
          <cell r="D1516"/>
          <cell r="E1516"/>
          <cell r="F1516"/>
        </row>
        <row r="1517">
          <cell r="A1517" t="str">
            <v>28.05.020</v>
          </cell>
          <cell r="B1517" t="str">
            <v>Cadeado de latão com cilindro - trava dupla - 25/27mm</v>
          </cell>
          <cell r="C1517" t="str">
            <v>UN</v>
          </cell>
          <cell r="D1517">
            <v>17.84</v>
          </cell>
          <cell r="E1517"/>
          <cell r="F1517">
            <v>17.84</v>
          </cell>
        </row>
        <row r="1518">
          <cell r="A1518" t="str">
            <v>28.05.040</v>
          </cell>
          <cell r="B1518" t="str">
            <v>Cadeado de latão com cilindro - trava dupla - 35/36mm</v>
          </cell>
          <cell r="C1518" t="str">
            <v>UN</v>
          </cell>
          <cell r="D1518">
            <v>25</v>
          </cell>
          <cell r="E1518"/>
          <cell r="F1518">
            <v>25</v>
          </cell>
        </row>
        <row r="1519">
          <cell r="A1519" t="str">
            <v>28.05.060</v>
          </cell>
          <cell r="B1519" t="str">
            <v>Cadeado de latão com cilindro - trava dupla - 50mm</v>
          </cell>
          <cell r="C1519" t="str">
            <v>UN</v>
          </cell>
          <cell r="D1519">
            <v>43.78</v>
          </cell>
          <cell r="E1519"/>
          <cell r="F1519">
            <v>43.78</v>
          </cell>
        </row>
        <row r="1520">
          <cell r="A1520" t="str">
            <v>28.05.070</v>
          </cell>
          <cell r="B1520" t="str">
            <v>Cadeado de latão com cilindro de alta segurança, com 16 pinos e tetra-chave - 70mm</v>
          </cell>
          <cell r="C1520" t="str">
            <v>UN</v>
          </cell>
          <cell r="D1520">
            <v>146.75</v>
          </cell>
          <cell r="E1520"/>
          <cell r="F1520">
            <v>146.75</v>
          </cell>
        </row>
        <row r="1521">
          <cell r="A1521" t="str">
            <v>28.05.080</v>
          </cell>
          <cell r="B1521" t="str">
            <v>Cadeado de latão com cilindro - trava dupla - 60mm</v>
          </cell>
          <cell r="C1521" t="str">
            <v>UN</v>
          </cell>
          <cell r="D1521">
            <v>67.61</v>
          </cell>
          <cell r="E1521"/>
          <cell r="F1521">
            <v>67.61</v>
          </cell>
        </row>
        <row r="1522">
          <cell r="A1522" t="str">
            <v>28.20</v>
          </cell>
          <cell r="B1522" t="str">
            <v>Reparos, conservacoes e complementos - GRUPO 28</v>
          </cell>
          <cell r="C1522"/>
          <cell r="D1522"/>
          <cell r="E1522"/>
          <cell r="F1522"/>
        </row>
        <row r="1523">
          <cell r="A1523" t="str">
            <v>28.20.020</v>
          </cell>
          <cell r="B1523" t="str">
            <v>Recolocação de fechaduras de embutir</v>
          </cell>
          <cell r="C1523" t="str">
            <v>UN</v>
          </cell>
          <cell r="D1523"/>
          <cell r="E1523">
            <v>55.67</v>
          </cell>
          <cell r="F1523">
            <v>55.67</v>
          </cell>
        </row>
        <row r="1524">
          <cell r="A1524" t="str">
            <v>28.20.030</v>
          </cell>
          <cell r="B1524" t="str">
            <v>Barra antipânico de sobrepor para porta de 1 folha</v>
          </cell>
          <cell r="C1524" t="str">
            <v>UN</v>
          </cell>
          <cell r="D1524">
            <v>706.78</v>
          </cell>
          <cell r="E1524">
            <v>44.43</v>
          </cell>
          <cell r="F1524">
            <v>751.21</v>
          </cell>
        </row>
        <row r="1525">
          <cell r="A1525" t="str">
            <v>28.20.040</v>
          </cell>
          <cell r="B1525" t="str">
            <v>Recolocação de fechaduras e fechos de sobrepor</v>
          </cell>
          <cell r="C1525" t="str">
            <v>UN</v>
          </cell>
          <cell r="D1525"/>
          <cell r="E1525">
            <v>47.87</v>
          </cell>
          <cell r="F1525">
            <v>47.87</v>
          </cell>
        </row>
        <row r="1526">
          <cell r="A1526" t="str">
            <v>28.20.050</v>
          </cell>
          <cell r="B1526" t="str">
            <v>Barra antipânico de sobrepor e maçaneta livre para porta de 1 folha</v>
          </cell>
          <cell r="C1526" t="str">
            <v>CJ</v>
          </cell>
          <cell r="D1526">
            <v>1462.23</v>
          </cell>
          <cell r="E1526">
            <v>57.76</v>
          </cell>
          <cell r="F1526">
            <v>1519.99</v>
          </cell>
        </row>
        <row r="1527">
          <cell r="A1527" t="str">
            <v>28.20.060</v>
          </cell>
          <cell r="B1527" t="str">
            <v>Recolocação de dobradiças</v>
          </cell>
          <cell r="C1527" t="str">
            <v>UN</v>
          </cell>
          <cell r="D1527"/>
          <cell r="E1527">
            <v>6.31</v>
          </cell>
          <cell r="F1527">
            <v>6.31</v>
          </cell>
        </row>
        <row r="1528">
          <cell r="A1528" t="str">
            <v>28.20.070</v>
          </cell>
          <cell r="B1528" t="str">
            <v>Ferragem para portão de tapume</v>
          </cell>
          <cell r="C1528" t="str">
            <v>CJ</v>
          </cell>
          <cell r="D1528">
            <v>330.48</v>
          </cell>
          <cell r="E1528">
            <v>111.33</v>
          </cell>
          <cell r="F1528">
            <v>441.81</v>
          </cell>
        </row>
        <row r="1529">
          <cell r="A1529" t="str">
            <v>28.20.090</v>
          </cell>
          <cell r="B1529" t="str">
            <v>Dobradiça tipo gonzo, diâmetro de 1 1/2´ com abas de 2´ x 3/8´</v>
          </cell>
          <cell r="C1529" t="str">
            <v>UN</v>
          </cell>
          <cell r="D1529">
            <v>123.23</v>
          </cell>
          <cell r="E1529">
            <v>21.42</v>
          </cell>
          <cell r="F1529">
            <v>144.65</v>
          </cell>
        </row>
        <row r="1530">
          <cell r="A1530" t="str">
            <v>28.20.170</v>
          </cell>
          <cell r="B1530" t="str">
            <v>Brete para instalação superior em porta chapa/grade de segurança</v>
          </cell>
          <cell r="C1530" t="str">
            <v>CJ</v>
          </cell>
          <cell r="D1530">
            <v>3734.69</v>
          </cell>
          <cell r="E1530">
            <v>133.29</v>
          </cell>
          <cell r="F1530">
            <v>3867.98</v>
          </cell>
        </row>
        <row r="1531">
          <cell r="A1531" t="str">
            <v>28.20.210</v>
          </cell>
          <cell r="B1531" t="str">
            <v>Ferrolho de segurança para adaptação em portas de celas</v>
          </cell>
          <cell r="C1531" t="str">
            <v>UN</v>
          </cell>
          <cell r="D1531">
            <v>373.57</v>
          </cell>
          <cell r="E1531">
            <v>44.43</v>
          </cell>
          <cell r="F1531">
            <v>418</v>
          </cell>
        </row>
        <row r="1532">
          <cell r="A1532" t="str">
            <v>28.20.211</v>
          </cell>
          <cell r="B1532" t="str">
            <v>Maçaneta tipo alavanca, acionamento com chave, para porta corta-fogo</v>
          </cell>
          <cell r="C1532" t="str">
            <v>UN</v>
          </cell>
          <cell r="D1532">
            <v>237.98</v>
          </cell>
          <cell r="E1532">
            <v>33.32</v>
          </cell>
          <cell r="F1532">
            <v>271.3</v>
          </cell>
        </row>
        <row r="1533">
          <cell r="A1533" t="str">
            <v>28.20.220</v>
          </cell>
          <cell r="B1533" t="str">
            <v>Dobradiça inferior para porta de vidro temperado</v>
          </cell>
          <cell r="C1533" t="str">
            <v>UN</v>
          </cell>
          <cell r="D1533">
            <v>72.3</v>
          </cell>
          <cell r="E1533">
            <v>7.56</v>
          </cell>
          <cell r="F1533">
            <v>79.86</v>
          </cell>
        </row>
        <row r="1534">
          <cell r="A1534" t="str">
            <v>28.20.230</v>
          </cell>
          <cell r="B1534" t="str">
            <v>Dobradiça superior para porta de vidro temperado</v>
          </cell>
          <cell r="C1534" t="str">
            <v>UN</v>
          </cell>
          <cell r="D1534">
            <v>56.87</v>
          </cell>
          <cell r="E1534">
            <v>7.56</v>
          </cell>
          <cell r="F1534">
            <v>64.430000000000007</v>
          </cell>
        </row>
        <row r="1535">
          <cell r="A1535" t="str">
            <v>28.20.360</v>
          </cell>
          <cell r="B1535" t="str">
            <v>Suporte duplo para vidro temperado fixado em alvenaria</v>
          </cell>
          <cell r="C1535" t="str">
            <v>UN</v>
          </cell>
          <cell r="D1535">
            <v>171.8</v>
          </cell>
          <cell r="E1535">
            <v>7.56</v>
          </cell>
          <cell r="F1535">
            <v>179.36</v>
          </cell>
        </row>
        <row r="1536">
          <cell r="A1536" t="str">
            <v>28.20.411</v>
          </cell>
          <cell r="B1536" t="str">
            <v>Dobradiça em aço cromado de 3 1/2", para porta de até 21 kg</v>
          </cell>
          <cell r="C1536" t="str">
            <v>CJ</v>
          </cell>
          <cell r="D1536">
            <v>23.08</v>
          </cell>
          <cell r="E1536">
            <v>6.31</v>
          </cell>
          <cell r="F1536">
            <v>29.39</v>
          </cell>
        </row>
        <row r="1537">
          <cell r="A1537" t="str">
            <v>28.20.412</v>
          </cell>
          <cell r="B1537" t="str">
            <v>Dobradiça em aço inoxidável de 3" x 2 1/2", para porta de até 25 kg</v>
          </cell>
          <cell r="C1537" t="str">
            <v>UN</v>
          </cell>
          <cell r="D1537">
            <v>35.049999999999997</v>
          </cell>
          <cell r="E1537">
            <v>6.31</v>
          </cell>
          <cell r="F1537">
            <v>41.36</v>
          </cell>
        </row>
        <row r="1538">
          <cell r="A1538" t="str">
            <v>28.20.413</v>
          </cell>
          <cell r="B1538" t="str">
            <v>Dobradiça em latão cromado reforçada de 3 1/2" x 3", para porta de até 35 kg</v>
          </cell>
          <cell r="C1538" t="str">
            <v>UN</v>
          </cell>
          <cell r="D1538">
            <v>42.75</v>
          </cell>
          <cell r="E1538">
            <v>6.31</v>
          </cell>
          <cell r="F1538">
            <v>49.06</v>
          </cell>
        </row>
        <row r="1539">
          <cell r="A1539" t="str">
            <v>28.20.430</v>
          </cell>
          <cell r="B1539" t="str">
            <v>Dobradiça em latão cromado, com mola tipo vai e vem, de 3"</v>
          </cell>
          <cell r="C1539" t="str">
            <v>CJ</v>
          </cell>
          <cell r="D1539">
            <v>186.48</v>
          </cell>
          <cell r="E1539">
            <v>13.36</v>
          </cell>
          <cell r="F1539">
            <v>199.84</v>
          </cell>
        </row>
        <row r="1540">
          <cell r="A1540" t="str">
            <v>28.20.510</v>
          </cell>
          <cell r="B1540" t="str">
            <v>Pivô superior lateral para porta em vidro temperado</v>
          </cell>
          <cell r="C1540" t="str">
            <v>UN</v>
          </cell>
          <cell r="D1540">
            <v>48.93</v>
          </cell>
          <cell r="E1540">
            <v>7.56</v>
          </cell>
          <cell r="F1540">
            <v>56.49</v>
          </cell>
        </row>
        <row r="1541">
          <cell r="A1541" t="str">
            <v>28.20.550</v>
          </cell>
          <cell r="B1541" t="str">
            <v>Mancal inferior com rolamento para porta em vidro temperado</v>
          </cell>
          <cell r="C1541" t="str">
            <v>UN</v>
          </cell>
          <cell r="D1541">
            <v>83</v>
          </cell>
          <cell r="E1541">
            <v>7.56</v>
          </cell>
          <cell r="F1541">
            <v>90.56</v>
          </cell>
        </row>
        <row r="1542">
          <cell r="A1542" t="str">
            <v>28.20.590</v>
          </cell>
          <cell r="B1542" t="str">
            <v>Contra fechadura de centro para porta em vidro temperado</v>
          </cell>
          <cell r="C1542" t="str">
            <v>UN</v>
          </cell>
          <cell r="D1542">
            <v>159.93</v>
          </cell>
          <cell r="E1542">
            <v>5.54</v>
          </cell>
          <cell r="F1542">
            <v>165.47</v>
          </cell>
        </row>
        <row r="1543">
          <cell r="A1543" t="str">
            <v>28.20.600</v>
          </cell>
          <cell r="B1543" t="str">
            <v>Fechadura de centro com cilindro para porta em vidro temperado</v>
          </cell>
          <cell r="C1543" t="str">
            <v>UN</v>
          </cell>
          <cell r="D1543">
            <v>162.30000000000001</v>
          </cell>
          <cell r="E1543">
            <v>7.56</v>
          </cell>
          <cell r="F1543">
            <v>169.86</v>
          </cell>
        </row>
        <row r="1544">
          <cell r="A1544" t="str">
            <v>28.20.650</v>
          </cell>
          <cell r="B1544" t="str">
            <v>Puxador duplo em aço inoxidável, para porta de madeira, alumínio ou vidro, de 350 mm</v>
          </cell>
          <cell r="C1544" t="str">
            <v>UN</v>
          </cell>
          <cell r="D1544">
            <v>975.17</v>
          </cell>
          <cell r="E1544">
            <v>66.650000000000006</v>
          </cell>
          <cell r="F1544">
            <v>1041.82</v>
          </cell>
        </row>
        <row r="1545">
          <cell r="A1545" t="str">
            <v>28.20.750</v>
          </cell>
          <cell r="B1545" t="str">
            <v>Capa de proteção para fechadura / ferrolho</v>
          </cell>
          <cell r="C1545" t="str">
            <v>UN</v>
          </cell>
          <cell r="D1545">
            <v>22.67</v>
          </cell>
          <cell r="E1545">
            <v>42.83</v>
          </cell>
          <cell r="F1545">
            <v>65.5</v>
          </cell>
        </row>
        <row r="1546">
          <cell r="A1546" t="str">
            <v>28.20.760</v>
          </cell>
          <cell r="B1546" t="str">
            <v>Espelho para trinco de piso para porta em vidro temperado</v>
          </cell>
          <cell r="C1546" t="str">
            <v>UN</v>
          </cell>
          <cell r="D1546">
            <v>20.66</v>
          </cell>
          <cell r="E1546">
            <v>7.56</v>
          </cell>
          <cell r="F1546">
            <v>28.22</v>
          </cell>
        </row>
        <row r="1547">
          <cell r="A1547" t="str">
            <v>28.20.770</v>
          </cell>
          <cell r="B1547" t="str">
            <v>Trinco de piso para porta em vidro temperado</v>
          </cell>
          <cell r="C1547" t="str">
            <v>UN</v>
          </cell>
          <cell r="D1547">
            <v>177.99</v>
          </cell>
          <cell r="E1547">
            <v>7.56</v>
          </cell>
          <cell r="F1547">
            <v>185.55</v>
          </cell>
        </row>
        <row r="1548">
          <cell r="A1548" t="str">
            <v>28.20.800</v>
          </cell>
          <cell r="B1548" t="str">
            <v>Equipamento automatizador de portas deslizantes para folha dupla</v>
          </cell>
          <cell r="C1548" t="str">
            <v>UN</v>
          </cell>
          <cell r="D1548">
            <v>9645.98</v>
          </cell>
          <cell r="E1548"/>
          <cell r="F1548">
            <v>9645.98</v>
          </cell>
        </row>
        <row r="1549">
          <cell r="A1549" t="str">
            <v>28.20.810</v>
          </cell>
          <cell r="B1549" t="str">
            <v>Equipamento automatizador telescópico unilateral de portas deslizantes para folha dupla</v>
          </cell>
          <cell r="C1549" t="str">
            <v>UN</v>
          </cell>
          <cell r="D1549">
            <v>13602.09</v>
          </cell>
          <cell r="E1549"/>
          <cell r="F1549">
            <v>13602.09</v>
          </cell>
        </row>
        <row r="1550">
          <cell r="A1550" t="str">
            <v>28.20.820</v>
          </cell>
          <cell r="B1550" t="str">
            <v>Barra antipânico de sobrepor com maçaneta e chave, para porta em vidro de 1 folha</v>
          </cell>
          <cell r="C1550" t="str">
            <v>CJ</v>
          </cell>
          <cell r="D1550">
            <v>805.38</v>
          </cell>
          <cell r="E1550">
            <v>88.86</v>
          </cell>
          <cell r="F1550">
            <v>894.24</v>
          </cell>
        </row>
        <row r="1551">
          <cell r="A1551" t="str">
            <v>28.20.830</v>
          </cell>
          <cell r="B1551" t="str">
            <v>Barra antipânico de sobrepor com maçaneta e chave, para porta dupla em vidro</v>
          </cell>
          <cell r="C1551" t="str">
            <v>CJ</v>
          </cell>
          <cell r="D1551">
            <v>1603.55</v>
          </cell>
          <cell r="E1551">
            <v>177.72</v>
          </cell>
          <cell r="F1551">
            <v>1781.27</v>
          </cell>
        </row>
        <row r="1552">
          <cell r="A1552" t="str">
            <v>28.20.840</v>
          </cell>
          <cell r="B1552" t="str">
            <v>Barra antipânico para porta dupla com travamentos horizontal e vertical completa, com maçaneta tipo alavanca e chave, para vãos de 1,40 a 1,60 m</v>
          </cell>
          <cell r="C1552" t="str">
            <v>CJ</v>
          </cell>
          <cell r="D1552">
            <v>1179.31</v>
          </cell>
          <cell r="E1552">
            <v>177.72</v>
          </cell>
          <cell r="F1552">
            <v>1357.03</v>
          </cell>
        </row>
        <row r="1553">
          <cell r="A1553" t="str">
            <v>28.20.850</v>
          </cell>
          <cell r="B1553" t="str">
            <v>Barra antipânico para porta dupla com travamentos horizontal e vertical completa, com maçaneta tipo alavanca e chave, para vãos de 1,70 a 2,60 m</v>
          </cell>
          <cell r="C1553" t="str">
            <v>CJ</v>
          </cell>
          <cell r="D1553">
            <v>1318.78</v>
          </cell>
          <cell r="E1553">
            <v>177.72</v>
          </cell>
          <cell r="F1553">
            <v>1496.5</v>
          </cell>
        </row>
        <row r="1554">
          <cell r="A1554" t="str">
            <v>28.20.860</v>
          </cell>
          <cell r="B1554" t="str">
            <v>Veda porta/veda fresta com escova em alumínio branco</v>
          </cell>
          <cell r="C1554" t="str">
            <v>M</v>
          </cell>
          <cell r="D1554">
            <v>56.13</v>
          </cell>
          <cell r="E1554">
            <v>10.18</v>
          </cell>
          <cell r="F1554">
            <v>66.31</v>
          </cell>
        </row>
        <row r="1555">
          <cell r="A1555" t="str">
            <v>29</v>
          </cell>
          <cell r="B1555" t="str">
            <v>INSERTE METALICO</v>
          </cell>
          <cell r="C1555"/>
          <cell r="D1555"/>
          <cell r="E1555"/>
          <cell r="F1555"/>
        </row>
        <row r="1556">
          <cell r="A1556" t="str">
            <v>29.01</v>
          </cell>
          <cell r="B1556" t="str">
            <v>Cantoneira</v>
          </cell>
          <cell r="C1556"/>
          <cell r="D1556"/>
          <cell r="E1556"/>
          <cell r="F1556"/>
        </row>
        <row r="1557">
          <cell r="A1557" t="str">
            <v>29.01.020</v>
          </cell>
          <cell r="B1557" t="str">
            <v>Cantoneira em alumínio perfil sextavado</v>
          </cell>
          <cell r="C1557" t="str">
            <v>M</v>
          </cell>
          <cell r="D1557">
            <v>6.2</v>
          </cell>
          <cell r="E1557">
            <v>13.17</v>
          </cell>
          <cell r="F1557">
            <v>19.37</v>
          </cell>
        </row>
        <row r="1558">
          <cell r="A1558" t="str">
            <v>29.01.030</v>
          </cell>
          <cell r="B1558" t="str">
            <v>Perfil em alumínio natural</v>
          </cell>
          <cell r="C1558" t="str">
            <v>KG</v>
          </cell>
          <cell r="D1558">
            <v>34.450000000000003</v>
          </cell>
          <cell r="E1558">
            <v>58.92</v>
          </cell>
          <cell r="F1558">
            <v>93.37</v>
          </cell>
        </row>
        <row r="1559">
          <cell r="A1559" t="str">
            <v>29.01.040</v>
          </cell>
          <cell r="B1559" t="str">
            <v>Cantoneira em alumínio perfil ´Y´</v>
          </cell>
          <cell r="C1559" t="str">
            <v>M</v>
          </cell>
          <cell r="D1559">
            <v>7.59</v>
          </cell>
          <cell r="E1559">
            <v>13.17</v>
          </cell>
          <cell r="F1559">
            <v>20.76</v>
          </cell>
        </row>
        <row r="1560">
          <cell r="A1560" t="str">
            <v>29.01.210</v>
          </cell>
          <cell r="B1560" t="str">
            <v>Cantoneira em aço galvanizado</v>
          </cell>
          <cell r="C1560" t="str">
            <v>KG</v>
          </cell>
          <cell r="D1560">
            <v>14.74</v>
          </cell>
          <cell r="E1560">
            <v>13.17</v>
          </cell>
          <cell r="F1560">
            <v>27.91</v>
          </cell>
        </row>
        <row r="1561">
          <cell r="A1561" t="str">
            <v>29.01.230</v>
          </cell>
          <cell r="B1561" t="str">
            <v>Cantoneira e perfis em ferro</v>
          </cell>
          <cell r="C1561" t="str">
            <v>KG</v>
          </cell>
          <cell r="D1561">
            <v>9.76</v>
          </cell>
          <cell r="E1561">
            <v>13.17</v>
          </cell>
          <cell r="F1561">
            <v>22.93</v>
          </cell>
        </row>
        <row r="1562">
          <cell r="A1562" t="str">
            <v>29.03</v>
          </cell>
          <cell r="B1562" t="str">
            <v>Cabos e cordoalhas</v>
          </cell>
          <cell r="C1562"/>
          <cell r="D1562"/>
          <cell r="E1562"/>
          <cell r="F1562"/>
        </row>
        <row r="1563">
          <cell r="A1563" t="str">
            <v>29.03.010</v>
          </cell>
          <cell r="B1563" t="str">
            <v>Cabo em aço galvanizado com alma de aço, diâmetro de 3/16´ (4,76 mm)</v>
          </cell>
          <cell r="C1563" t="str">
            <v>M</v>
          </cell>
          <cell r="D1563">
            <v>8.08</v>
          </cell>
          <cell r="E1563">
            <v>11.14</v>
          </cell>
          <cell r="F1563">
            <v>19.22</v>
          </cell>
        </row>
        <row r="1564">
          <cell r="A1564" t="str">
            <v>29.03.020</v>
          </cell>
          <cell r="B1564" t="str">
            <v>Cabo em aço galvanizado com alma de aço, diâmetro de 5/16´ (7,94 mm)</v>
          </cell>
          <cell r="C1564" t="str">
            <v>M</v>
          </cell>
          <cell r="D1564">
            <v>14.23</v>
          </cell>
          <cell r="E1564">
            <v>11.14</v>
          </cell>
          <cell r="F1564">
            <v>25.37</v>
          </cell>
        </row>
        <row r="1565">
          <cell r="A1565" t="str">
            <v>29.03.030</v>
          </cell>
          <cell r="B1565" t="str">
            <v>Cordoalha de aço galvanizado, diâmetro de 1/4´ (6,35 mm)</v>
          </cell>
          <cell r="C1565" t="str">
            <v>M</v>
          </cell>
          <cell r="D1565">
            <v>9.1</v>
          </cell>
          <cell r="E1565">
            <v>11.14</v>
          </cell>
          <cell r="F1565">
            <v>20.239999999999998</v>
          </cell>
        </row>
        <row r="1566">
          <cell r="A1566" t="str">
            <v>29.03.040</v>
          </cell>
          <cell r="B1566" t="str">
            <v>Cabo em aço galvanizado com alma de aço, diâmetro de 3/8´ (9,52 mm)</v>
          </cell>
          <cell r="C1566" t="str">
            <v>M</v>
          </cell>
          <cell r="D1566">
            <v>21.18</v>
          </cell>
          <cell r="E1566">
            <v>11.14</v>
          </cell>
          <cell r="F1566">
            <v>32.32</v>
          </cell>
        </row>
        <row r="1567">
          <cell r="A1567" t="str">
            <v>29.20</v>
          </cell>
          <cell r="B1567" t="str">
            <v>Reparos, conservacoes e complementos - GRUPO 29</v>
          </cell>
          <cell r="C1567"/>
          <cell r="D1567"/>
          <cell r="E1567"/>
          <cell r="F1567"/>
        </row>
        <row r="1568">
          <cell r="A1568" t="str">
            <v>29.20.030</v>
          </cell>
          <cell r="B1568" t="str">
            <v>Alumínio liso para complementos e reparos</v>
          </cell>
          <cell r="C1568" t="str">
            <v>KG</v>
          </cell>
          <cell r="D1568">
            <v>45.62</v>
          </cell>
          <cell r="E1568">
            <v>13.88</v>
          </cell>
          <cell r="F1568">
            <v>59.5</v>
          </cell>
        </row>
        <row r="1569">
          <cell r="A1569" t="str">
            <v>30</v>
          </cell>
          <cell r="B1569" t="str">
            <v>ACESSIBILIDADE</v>
          </cell>
          <cell r="C1569"/>
          <cell r="D1569"/>
          <cell r="E1569"/>
          <cell r="F1569"/>
        </row>
        <row r="1570">
          <cell r="A1570" t="str">
            <v>30.01</v>
          </cell>
          <cell r="B1570" t="str">
            <v>Barra de apoio</v>
          </cell>
          <cell r="C1570"/>
          <cell r="D1570"/>
          <cell r="E1570"/>
          <cell r="F1570"/>
        </row>
        <row r="1571">
          <cell r="A1571" t="str">
            <v>30.01.010</v>
          </cell>
          <cell r="B1571" t="str">
            <v>Barra de apoio reta, para pessoas com mobilidade reduzida, em tubo de aço inoxidável de 1 1/2´</v>
          </cell>
          <cell r="C1571" t="str">
            <v>M</v>
          </cell>
          <cell r="D1571">
            <v>185.51</v>
          </cell>
          <cell r="E1571">
            <v>11.14</v>
          </cell>
          <cell r="F1571">
            <v>196.65</v>
          </cell>
        </row>
        <row r="1572">
          <cell r="A1572" t="str">
            <v>30.01.020</v>
          </cell>
          <cell r="B1572" t="str">
            <v>Barra de apoio reta, para pessoas com mobilidade reduzida, em tubo de aço inoxidável de 1 1/2´ x 500 mm</v>
          </cell>
          <cell r="C1572" t="str">
            <v>UN</v>
          </cell>
          <cell r="D1572">
            <v>109.2</v>
          </cell>
          <cell r="E1572">
            <v>11.14</v>
          </cell>
          <cell r="F1572">
            <v>120.34</v>
          </cell>
        </row>
        <row r="1573">
          <cell r="A1573" t="str">
            <v>30.01.030</v>
          </cell>
          <cell r="B1573" t="str">
            <v>Barra de apoio reta, para pessoas com mobilidade reduzida, em tubo de aço inoxidável de 1 1/2´ x 800 mm</v>
          </cell>
          <cell r="C1573" t="str">
            <v>UN</v>
          </cell>
          <cell r="D1573">
            <v>154.59</v>
          </cell>
          <cell r="E1573">
            <v>11.14</v>
          </cell>
          <cell r="F1573">
            <v>165.73</v>
          </cell>
        </row>
        <row r="1574">
          <cell r="A1574" t="str">
            <v>30.01.050</v>
          </cell>
          <cell r="B1574" t="str">
            <v>Barra de apoio em ângulo de 90°, para pessoas com mobilidade reduzida, em tubo de aço inoxidável de 1 1/2´ x 800 x 800 mm</v>
          </cell>
          <cell r="C1574" t="str">
            <v>UN</v>
          </cell>
          <cell r="D1574">
            <v>433.18</v>
          </cell>
          <cell r="E1574">
            <v>11.14</v>
          </cell>
          <cell r="F1574">
            <v>444.32</v>
          </cell>
        </row>
        <row r="1575">
          <cell r="A1575" t="str">
            <v>30.01.061</v>
          </cell>
          <cell r="B1575" t="str">
            <v>Barra de apoio lateral para lavatório, para pessoas com mobilidade reduzida, em tubo de aço inoxidável de 1.1/4", comprimento 25 a 30 cm</v>
          </cell>
          <cell r="C1575" t="str">
            <v>UN</v>
          </cell>
          <cell r="D1575">
            <v>175.52</v>
          </cell>
          <cell r="E1575">
            <v>11.14</v>
          </cell>
          <cell r="F1575">
            <v>186.66</v>
          </cell>
        </row>
        <row r="1576">
          <cell r="A1576" t="str">
            <v>30.01.080</v>
          </cell>
          <cell r="B1576" t="str">
            <v>Barra de apoio reta, para pessoas com mobilidade reduzida, em tubo de alumínio, comprimento de 800 mm, acabamento com pintura epóxi</v>
          </cell>
          <cell r="C1576" t="str">
            <v>UN</v>
          </cell>
          <cell r="D1576">
            <v>157.1</v>
          </cell>
          <cell r="E1576">
            <v>11.14</v>
          </cell>
          <cell r="F1576">
            <v>168.24</v>
          </cell>
        </row>
        <row r="1577">
          <cell r="A1577" t="str">
            <v>30.01.090</v>
          </cell>
          <cell r="B1577" t="str">
            <v>Barra de apoio em ângulo de 90°, para pessoas com mobilidade reduzida, em tubo de alumínio de 800 x 800 mm, acabamento com pintura epóxi</v>
          </cell>
          <cell r="C1577" t="str">
            <v>UN</v>
          </cell>
          <cell r="D1577">
            <v>332.85</v>
          </cell>
          <cell r="E1577">
            <v>11.14</v>
          </cell>
          <cell r="F1577">
            <v>343.99</v>
          </cell>
        </row>
        <row r="1578">
          <cell r="A1578" t="str">
            <v>30.01.110</v>
          </cell>
          <cell r="B1578" t="str">
            <v>Barra de proteção para sifão, para pessoas com mobilidade reduzida, em tubo de alumínio, acabamento com pintura epóxi</v>
          </cell>
          <cell r="C1578" t="str">
            <v>UN</v>
          </cell>
          <cell r="D1578">
            <v>278.45</v>
          </cell>
          <cell r="E1578">
            <v>11.14</v>
          </cell>
          <cell r="F1578">
            <v>289.58999999999997</v>
          </cell>
        </row>
        <row r="1579">
          <cell r="A1579" t="str">
            <v>30.01.120</v>
          </cell>
          <cell r="B1579" t="str">
            <v>Barra de apoio reta, para pessoas com mobilidade reduzida, em tubo de aço inoxidável de 1 1/4´ x 400 mm</v>
          </cell>
          <cell r="C1579" t="str">
            <v>UN</v>
          </cell>
          <cell r="D1579">
            <v>136.36000000000001</v>
          </cell>
          <cell r="E1579">
            <v>11.14</v>
          </cell>
          <cell r="F1579">
            <v>147.5</v>
          </cell>
        </row>
        <row r="1580">
          <cell r="A1580" t="str">
            <v>30.01.130</v>
          </cell>
          <cell r="B1580" t="str">
            <v>Barra de proteção para lavatório, para pessoas com mobilidade reduzida, em tubo de alumínio acabamento com pintura epóxi</v>
          </cell>
          <cell r="C1580" t="str">
            <v>UN</v>
          </cell>
          <cell r="D1580">
            <v>409.78</v>
          </cell>
          <cell r="E1580">
            <v>18.559999999999999</v>
          </cell>
          <cell r="F1580">
            <v>428.34</v>
          </cell>
        </row>
        <row r="1581">
          <cell r="A1581" t="str">
            <v>30.03</v>
          </cell>
          <cell r="B1581" t="str">
            <v>Aparelhos eletricos, hidraulicos e a gas</v>
          </cell>
          <cell r="C1581"/>
          <cell r="D1581"/>
          <cell r="E1581"/>
          <cell r="F1581"/>
        </row>
        <row r="1582">
          <cell r="A1582" t="str">
            <v>30.03.032</v>
          </cell>
          <cell r="B1582" t="str">
            <v>Purificador de pressão elétrico em chapa eletrozincado pré-pintada e tampo em aço inoxidável, capacidade de refrigeração de 2,75 l/h</v>
          </cell>
          <cell r="C1582" t="str">
            <v>UN</v>
          </cell>
          <cell r="D1582">
            <v>2188.36</v>
          </cell>
          <cell r="E1582">
            <v>58.74</v>
          </cell>
          <cell r="F1582">
            <v>2247.1</v>
          </cell>
        </row>
        <row r="1583">
          <cell r="A1583" t="str">
            <v>30.03.042</v>
          </cell>
          <cell r="B1583" t="str">
            <v>Purificador de pressão elétrico em chapa eletrozincado pré-pintada e tampo em aço inoxidável, capacidade de refrigeração de 7,2 l/h</v>
          </cell>
          <cell r="C1583" t="str">
            <v>UN</v>
          </cell>
          <cell r="D1583">
            <v>2799.49</v>
          </cell>
          <cell r="E1583">
            <v>58.74</v>
          </cell>
          <cell r="F1583">
            <v>2858.23</v>
          </cell>
        </row>
        <row r="1584">
          <cell r="A1584" t="str">
            <v>30.04</v>
          </cell>
          <cell r="B1584" t="str">
            <v>Revestimento</v>
          </cell>
          <cell r="C1584"/>
          <cell r="D1584"/>
          <cell r="E1584"/>
          <cell r="F1584"/>
        </row>
        <row r="1585">
          <cell r="A1585" t="str">
            <v>30.04.010</v>
          </cell>
          <cell r="B1585" t="str">
            <v>Revestimento em borracha sintética colorida de 5 mm, para sinalização tátil de alerta / direcional - assentamento argamassado</v>
          </cell>
          <cell r="C1585" t="str">
            <v>M2</v>
          </cell>
          <cell r="D1585">
            <v>231.64</v>
          </cell>
          <cell r="E1585">
            <v>20.399999999999999</v>
          </cell>
          <cell r="F1585">
            <v>252.04</v>
          </cell>
        </row>
        <row r="1586">
          <cell r="A1586" t="str">
            <v>30.04.020</v>
          </cell>
          <cell r="B1586" t="str">
            <v>Revestimento em borracha sintética colorida de 5 mm, para sinalização tátil de alerta / direcional - colado</v>
          </cell>
          <cell r="C1586" t="str">
            <v>M2</v>
          </cell>
          <cell r="D1586">
            <v>157.13</v>
          </cell>
          <cell r="E1586">
            <v>8.5299999999999994</v>
          </cell>
          <cell r="F1586">
            <v>165.66</v>
          </cell>
        </row>
        <row r="1587">
          <cell r="A1587" t="str">
            <v>30.04.030</v>
          </cell>
          <cell r="B1587" t="str">
            <v>Piso em ladrilho hidráulico podotátil várias cores (25x25x2,5cm), assentado com argamassa mista</v>
          </cell>
          <cell r="C1587" t="str">
            <v>M2</v>
          </cell>
          <cell r="D1587">
            <v>106.13</v>
          </cell>
          <cell r="E1587">
            <v>23.95</v>
          </cell>
          <cell r="F1587">
            <v>130.08000000000001</v>
          </cell>
        </row>
        <row r="1588">
          <cell r="A1588" t="str">
            <v>30.04.040</v>
          </cell>
          <cell r="B1588" t="str">
            <v>Faixa em policarbonato para sinalização visual fotoluminescente, para degraus, comprimento de 20 cm</v>
          </cell>
          <cell r="C1588" t="str">
            <v>UN</v>
          </cell>
          <cell r="D1588">
            <v>3.62</v>
          </cell>
          <cell r="E1588">
            <v>1.3</v>
          </cell>
          <cell r="F1588">
            <v>4.92</v>
          </cell>
        </row>
        <row r="1589">
          <cell r="A1589" t="str">
            <v>30.04.060</v>
          </cell>
          <cell r="B1589" t="str">
            <v>Revestimento em chapa de aço inoxidável para proteção de portas, altura de 40 cm</v>
          </cell>
          <cell r="C1589" t="str">
            <v>M</v>
          </cell>
          <cell r="D1589">
            <v>417.48</v>
          </cell>
          <cell r="E1589"/>
          <cell r="F1589">
            <v>417.48</v>
          </cell>
        </row>
        <row r="1590">
          <cell r="A1590" t="str">
            <v>30.04.070</v>
          </cell>
          <cell r="B1590" t="str">
            <v>Rejuntamento de piso em ladrilho hidráulico (25x25x2,5cm) com argamassa industrializada para rejunte, juntas de 2 mm</v>
          </cell>
          <cell r="C1590" t="str">
            <v>M2</v>
          </cell>
          <cell r="D1590">
            <v>3.85</v>
          </cell>
          <cell r="E1590">
            <v>8.44</v>
          </cell>
          <cell r="F1590">
            <v>12.29</v>
          </cell>
        </row>
        <row r="1591">
          <cell r="A1591" t="str">
            <v>30.04.090</v>
          </cell>
          <cell r="B1591" t="str">
            <v>Sinalização visual de degraus com pintura esmalte epóxi, comprimento de 20 cm</v>
          </cell>
          <cell r="C1591" t="str">
            <v>UN</v>
          </cell>
          <cell r="D1591">
            <v>0.39</v>
          </cell>
          <cell r="E1591">
            <v>13.58</v>
          </cell>
          <cell r="F1591">
            <v>13.97</v>
          </cell>
        </row>
        <row r="1592">
          <cell r="A1592" t="str">
            <v>30.04.100</v>
          </cell>
          <cell r="B1592" t="str">
            <v>Piso tátil de concreto, alerta / direcional, intertravado, espessura de 6 cm, com rejunte em areia</v>
          </cell>
          <cell r="C1592" t="str">
            <v>M2</v>
          </cell>
          <cell r="D1592">
            <v>67.36</v>
          </cell>
          <cell r="E1592">
            <v>13.22</v>
          </cell>
          <cell r="F1592">
            <v>80.58</v>
          </cell>
        </row>
        <row r="1593">
          <cell r="A1593" t="str">
            <v>30.06</v>
          </cell>
          <cell r="B1593" t="str">
            <v>Comunicacao visual e sonora</v>
          </cell>
          <cell r="C1593"/>
          <cell r="D1593"/>
          <cell r="E1593"/>
          <cell r="F1593"/>
        </row>
        <row r="1594">
          <cell r="A1594" t="str">
            <v>30.06.010</v>
          </cell>
          <cell r="B1594" t="str">
            <v>Placa para sinalização tátil (início ou final) em braile para corrimão</v>
          </cell>
          <cell r="C1594" t="str">
            <v>UN</v>
          </cell>
          <cell r="D1594">
            <v>13.64</v>
          </cell>
          <cell r="E1594">
            <v>1.3</v>
          </cell>
          <cell r="F1594">
            <v>14.94</v>
          </cell>
        </row>
        <row r="1595">
          <cell r="A1595" t="str">
            <v>30.06.020</v>
          </cell>
          <cell r="B1595" t="str">
            <v>Placa para sinalização tátil (pavimento) em braile para corrimão</v>
          </cell>
          <cell r="C1595" t="str">
            <v>UN</v>
          </cell>
          <cell r="D1595">
            <v>13.74</v>
          </cell>
          <cell r="E1595">
            <v>1.3</v>
          </cell>
          <cell r="F1595">
            <v>15.04</v>
          </cell>
        </row>
        <row r="1596">
          <cell r="A1596" t="str">
            <v>30.06.030</v>
          </cell>
          <cell r="B1596" t="str">
            <v>Anel de borracha para sinalização tátil para corrimão, diâmetro de 4,5 cm</v>
          </cell>
          <cell r="C1596" t="str">
            <v>UN</v>
          </cell>
          <cell r="D1596">
            <v>25.25</v>
          </cell>
          <cell r="E1596">
            <v>1.3</v>
          </cell>
          <cell r="F1596">
            <v>26.55</v>
          </cell>
        </row>
        <row r="1597">
          <cell r="A1597" t="str">
            <v>30.06.050</v>
          </cell>
          <cell r="B1597" t="str">
            <v>Tinta acrílica para sinalização visual de piso, com acabamento microtexturizado e antiderrapante</v>
          </cell>
          <cell r="C1597" t="str">
            <v>M</v>
          </cell>
          <cell r="D1597">
            <v>26.56</v>
          </cell>
          <cell r="E1597">
            <v>20.58</v>
          </cell>
          <cell r="F1597">
            <v>47.14</v>
          </cell>
        </row>
        <row r="1598">
          <cell r="A1598" t="str">
            <v>30.06.061</v>
          </cell>
          <cell r="B1598" t="str">
            <v>Sistema de alarme PNE com indicador audiovisual, para pessoas com mobilidade reduzida ou cadeirante</v>
          </cell>
          <cell r="C1598" t="str">
            <v>CJ</v>
          </cell>
          <cell r="D1598">
            <v>411.17</v>
          </cell>
          <cell r="E1598">
            <v>21</v>
          </cell>
          <cell r="F1598">
            <v>432.17</v>
          </cell>
        </row>
        <row r="1599">
          <cell r="A1599" t="str">
            <v>30.06.064</v>
          </cell>
          <cell r="B1599" t="str">
            <v>Sistema de alarme PNE com indicador audiovisual, sistema sem fio (Wireless), para pessoas com mobilidade reduzida ou cadeirante</v>
          </cell>
          <cell r="C1599" t="str">
            <v>CJ</v>
          </cell>
          <cell r="D1599">
            <v>634.46</v>
          </cell>
          <cell r="E1599">
            <v>21</v>
          </cell>
          <cell r="F1599">
            <v>655.46</v>
          </cell>
        </row>
        <row r="1600">
          <cell r="A1600" t="str">
            <v>30.06.080</v>
          </cell>
          <cell r="B1600" t="str">
            <v>Placa de identificação em alumínio para WC, com desenho universal de acessibilidade</v>
          </cell>
          <cell r="C1600" t="str">
            <v>UN</v>
          </cell>
          <cell r="D1600">
            <v>22.91</v>
          </cell>
          <cell r="E1600">
            <v>3.35</v>
          </cell>
          <cell r="F1600">
            <v>26.26</v>
          </cell>
        </row>
        <row r="1601">
          <cell r="A1601" t="str">
            <v>30.06.090</v>
          </cell>
          <cell r="B1601" t="str">
            <v>Placa de identificação para estacionamento, com desenho universal de acessibilidade, tipo pedestal</v>
          </cell>
          <cell r="C1601" t="str">
            <v>UN</v>
          </cell>
          <cell r="D1601">
            <v>516.32000000000005</v>
          </cell>
          <cell r="E1601">
            <v>4.1900000000000004</v>
          </cell>
          <cell r="F1601">
            <v>520.51</v>
          </cell>
        </row>
        <row r="1602">
          <cell r="A1602" t="str">
            <v>30.06.100</v>
          </cell>
          <cell r="B1602" t="str">
            <v>Sinalização com pictograma para vaga de estacionamento</v>
          </cell>
          <cell r="C1602" t="str">
            <v>UN</v>
          </cell>
          <cell r="D1602">
            <v>131.72</v>
          </cell>
          <cell r="E1602">
            <v>72.010000000000005</v>
          </cell>
          <cell r="F1602">
            <v>203.73</v>
          </cell>
        </row>
        <row r="1603">
          <cell r="A1603" t="str">
            <v>30.06.110</v>
          </cell>
          <cell r="B1603" t="str">
            <v>Sinalização com pictograma para vaga de estacionamento, com faixas demarcatórias</v>
          </cell>
          <cell r="C1603" t="str">
            <v>UN</v>
          </cell>
          <cell r="D1603">
            <v>244.85</v>
          </cell>
          <cell r="E1603">
            <v>164.6</v>
          </cell>
          <cell r="F1603">
            <v>409.45</v>
          </cell>
        </row>
        <row r="1604">
          <cell r="A1604" t="str">
            <v>30.06.124</v>
          </cell>
          <cell r="B1604" t="str">
            <v>Sinalização com pictograma autoadesivo em policarbonato para piso 80 cm x 120 cm - área de resgate</v>
          </cell>
          <cell r="C1604" t="str">
            <v>UN</v>
          </cell>
          <cell r="D1604">
            <v>219.59</v>
          </cell>
          <cell r="E1604">
            <v>18.559999999999999</v>
          </cell>
          <cell r="F1604">
            <v>238.15</v>
          </cell>
        </row>
        <row r="1605">
          <cell r="A1605" t="str">
            <v>30.06.132</v>
          </cell>
          <cell r="B1605" t="str">
            <v>Placa de sinalização tátil em poliestireno com alto relevo em braile, para identificação de pavimentos</v>
          </cell>
          <cell r="C1605" t="str">
            <v>UN</v>
          </cell>
          <cell r="D1605">
            <v>16.260000000000002</v>
          </cell>
          <cell r="E1605">
            <v>3.35</v>
          </cell>
          <cell r="F1605">
            <v>19.61</v>
          </cell>
        </row>
        <row r="1606">
          <cell r="A1606" t="str">
            <v>30.08</v>
          </cell>
          <cell r="B1606" t="str">
            <v>Aparelhos sanitarios</v>
          </cell>
          <cell r="C1606"/>
          <cell r="D1606"/>
          <cell r="E1606"/>
          <cell r="F1606"/>
        </row>
        <row r="1607">
          <cell r="A1607" t="str">
            <v>30.08.030</v>
          </cell>
          <cell r="B1607" t="str">
            <v>Assento articulado para banho, em alumínio com pintura epóxi de 700 x 450 mm</v>
          </cell>
          <cell r="C1607" t="str">
            <v>UN</v>
          </cell>
          <cell r="D1607">
            <v>681.84</v>
          </cell>
          <cell r="E1607">
            <v>4.1900000000000004</v>
          </cell>
          <cell r="F1607">
            <v>686.03</v>
          </cell>
        </row>
        <row r="1608">
          <cell r="A1608" t="str">
            <v>30.08.040</v>
          </cell>
          <cell r="B1608" t="str">
            <v>Lavatório de louça para canto sem coluna para pessoas com mobilidade reduzida</v>
          </cell>
          <cell r="C1608" t="str">
            <v>UN</v>
          </cell>
          <cell r="D1608">
            <v>1076.3</v>
          </cell>
          <cell r="E1608">
            <v>58.74</v>
          </cell>
          <cell r="F1608">
            <v>1135.04</v>
          </cell>
        </row>
        <row r="1609">
          <cell r="A1609" t="str">
            <v>30.08.050</v>
          </cell>
          <cell r="B1609" t="str">
            <v>Trocador acessível em MDF com revestimento em laminado melamínico de 180x80cm</v>
          </cell>
          <cell r="C1609" t="str">
            <v>UN</v>
          </cell>
          <cell r="D1609">
            <v>2556.21</v>
          </cell>
          <cell r="E1609">
            <v>301.88</v>
          </cell>
          <cell r="F1609">
            <v>2858.09</v>
          </cell>
        </row>
        <row r="1610">
          <cell r="A1610" t="str">
            <v>30.08.060</v>
          </cell>
          <cell r="B1610" t="str">
            <v>Bacia sifonada de louça para pessoas com mobilidade reduzida - capacidade de 6 litros</v>
          </cell>
          <cell r="C1610" t="str">
            <v>UN</v>
          </cell>
          <cell r="D1610">
            <v>735.28</v>
          </cell>
          <cell r="E1610">
            <v>50.37</v>
          </cell>
          <cell r="F1610">
            <v>785.65</v>
          </cell>
        </row>
        <row r="1611">
          <cell r="A1611" t="str">
            <v>30.14</v>
          </cell>
          <cell r="B1611" t="str">
            <v>Elevador e plataforma</v>
          </cell>
          <cell r="C1611"/>
          <cell r="D1611"/>
          <cell r="E1611"/>
          <cell r="F1611"/>
        </row>
        <row r="1612">
          <cell r="A1612" t="str">
            <v>30.14.010</v>
          </cell>
          <cell r="B1612" t="str">
            <v>Elevador de uso restrito a pessoas com mobilidade reduzida com 02 paradas, capacidade de 225 kg - uso interno em alvenaria</v>
          </cell>
          <cell r="C1612" t="str">
            <v>CJ</v>
          </cell>
          <cell r="D1612">
            <v>105245.53</v>
          </cell>
          <cell r="E1612"/>
          <cell r="F1612">
            <v>105245.53</v>
          </cell>
        </row>
        <row r="1613">
          <cell r="A1613" t="str">
            <v>30.14.020</v>
          </cell>
          <cell r="B1613" t="str">
            <v>Elevador de uso restrito a pessoas com mobilidade reduzida com 03 paradas, capacidade de 225 kg - uso interno em alvenaria</v>
          </cell>
          <cell r="C1613" t="str">
            <v>CJ</v>
          </cell>
          <cell r="D1613">
            <v>131886.81</v>
          </cell>
          <cell r="E1613"/>
          <cell r="F1613">
            <v>131886.81</v>
          </cell>
        </row>
        <row r="1614">
          <cell r="A1614" t="str">
            <v>30.14.030</v>
          </cell>
          <cell r="B1614" t="str">
            <v>Plataforma para elevação até 2,00 m, nas dimensões de 900 x 1400 mm, capacidade de 250 kg- percurso até 1,00 m de altura</v>
          </cell>
          <cell r="C1614" t="str">
            <v>CJ</v>
          </cell>
          <cell r="D1614">
            <v>45327.5</v>
          </cell>
          <cell r="E1614"/>
          <cell r="F1614">
            <v>45327.5</v>
          </cell>
        </row>
        <row r="1615">
          <cell r="A1615" t="str">
            <v>30.14.040</v>
          </cell>
          <cell r="B1615" t="str">
            <v>Plataforma para elevação até 2,00 m, nas dimensões de 900 x 1400 mm, capacidade de 250 kg - percurso superior a 1,00 m de altura</v>
          </cell>
          <cell r="C1615" t="str">
            <v>CJ</v>
          </cell>
          <cell r="D1615">
            <v>45077.61</v>
          </cell>
          <cell r="E1615"/>
          <cell r="F1615">
            <v>45077.61</v>
          </cell>
        </row>
        <row r="1616">
          <cell r="A1616" t="str">
            <v>32</v>
          </cell>
          <cell r="B1616" t="str">
            <v>IMPERMEABILIZACAO, PROTECAO E JUNTA</v>
          </cell>
          <cell r="C1616"/>
          <cell r="D1616"/>
          <cell r="E1616"/>
          <cell r="F1616"/>
        </row>
        <row r="1617">
          <cell r="A1617" t="str">
            <v>32.06</v>
          </cell>
          <cell r="B1617" t="str">
            <v>Isolamentos termicos / acusticos</v>
          </cell>
          <cell r="C1617"/>
          <cell r="D1617"/>
          <cell r="E1617"/>
          <cell r="F1617"/>
        </row>
        <row r="1618">
          <cell r="A1618" t="str">
            <v>32.06.010</v>
          </cell>
          <cell r="B1618" t="str">
            <v>Lã de vidro e/ou lã de rocha com espessura de 1´</v>
          </cell>
          <cell r="C1618" t="str">
            <v>M2</v>
          </cell>
          <cell r="D1618">
            <v>18.920000000000002</v>
          </cell>
          <cell r="E1618">
            <v>3.35</v>
          </cell>
          <cell r="F1618">
            <v>22.27</v>
          </cell>
        </row>
        <row r="1619">
          <cell r="A1619" t="str">
            <v>32.06.030</v>
          </cell>
          <cell r="B1619" t="str">
            <v>Lã de vidro e/ou lã de rocha com espessura de 2´</v>
          </cell>
          <cell r="C1619" t="str">
            <v>M2</v>
          </cell>
          <cell r="D1619">
            <v>24.02</v>
          </cell>
          <cell r="E1619">
            <v>3.35</v>
          </cell>
          <cell r="F1619">
            <v>27.37</v>
          </cell>
        </row>
        <row r="1620">
          <cell r="A1620" t="str">
            <v>32.06.120</v>
          </cell>
          <cell r="B1620" t="str">
            <v>Argila expandida</v>
          </cell>
          <cell r="C1620" t="str">
            <v>M3</v>
          </cell>
          <cell r="D1620">
            <v>347.59</v>
          </cell>
          <cell r="E1620">
            <v>46.9</v>
          </cell>
          <cell r="F1620">
            <v>394.49</v>
          </cell>
        </row>
        <row r="1621">
          <cell r="A1621" t="str">
            <v>32.06.130</v>
          </cell>
          <cell r="B1621" t="str">
            <v>Espuma flexível de poliuretano poliéter/poliéster para absorção acústica, espessura de 50 mm</v>
          </cell>
          <cell r="C1621" t="str">
            <v>M2</v>
          </cell>
          <cell r="D1621">
            <v>108.54</v>
          </cell>
          <cell r="E1621">
            <v>6.16</v>
          </cell>
          <cell r="F1621">
            <v>114.7</v>
          </cell>
        </row>
        <row r="1622">
          <cell r="A1622" t="str">
            <v>32.06.151</v>
          </cell>
          <cell r="B1622" t="str">
            <v>Lâmina refletiva revestida com dupla face em alumínio, dupla malha de reforço e laminação entre camadas, para isolação térmica</v>
          </cell>
          <cell r="C1622" t="str">
            <v>M2</v>
          </cell>
          <cell r="D1622">
            <v>15.17</v>
          </cell>
          <cell r="E1622">
            <v>9.1</v>
          </cell>
          <cell r="F1622">
            <v>24.27</v>
          </cell>
        </row>
        <row r="1623">
          <cell r="A1623" t="str">
            <v>32.06.231</v>
          </cell>
          <cell r="B1623" t="str">
            <v>Película de controle solar refletiva na cor prata, para aplicação em vidros</v>
          </cell>
          <cell r="C1623" t="str">
            <v>M2</v>
          </cell>
          <cell r="D1623">
            <v>94.78</v>
          </cell>
          <cell r="E1623"/>
          <cell r="F1623">
            <v>94.78</v>
          </cell>
        </row>
        <row r="1624">
          <cell r="A1624" t="str">
            <v>32.06.380</v>
          </cell>
          <cell r="B1624" t="str">
            <v>Isolamento acústico em placas de espuma semirrígida, com uma camada de manta HD, espessura de 50 mm</v>
          </cell>
          <cell r="C1624" t="str">
            <v>M2</v>
          </cell>
          <cell r="D1624">
            <v>784.24</v>
          </cell>
          <cell r="E1624"/>
          <cell r="F1624">
            <v>784.24</v>
          </cell>
        </row>
        <row r="1625">
          <cell r="A1625" t="str">
            <v>32.06.396</v>
          </cell>
          <cell r="B1625" t="str">
            <v>Manta termoacústica em fibra cerâmica aluminizada, espessura de 38 mm</v>
          </cell>
          <cell r="C1625" t="str">
            <v>M2</v>
          </cell>
          <cell r="D1625">
            <v>80.430000000000007</v>
          </cell>
          <cell r="E1625">
            <v>25.19</v>
          </cell>
          <cell r="F1625">
            <v>105.62</v>
          </cell>
        </row>
        <row r="1626">
          <cell r="A1626" t="str">
            <v>32.06.400</v>
          </cell>
          <cell r="B1626" t="str">
            <v>Isolamento acústico em placas de espuma semirrígida incombustível, com superfície em cunhas anecóicas, espessura de 50 mm</v>
          </cell>
          <cell r="C1626" t="str">
            <v>M2</v>
          </cell>
          <cell r="D1626">
            <v>378.13</v>
          </cell>
          <cell r="E1626"/>
          <cell r="F1626">
            <v>378.13</v>
          </cell>
        </row>
        <row r="1627">
          <cell r="A1627" t="str">
            <v>32.07</v>
          </cell>
          <cell r="B1627" t="str">
            <v>Junta de dilatacao</v>
          </cell>
          <cell r="C1627"/>
          <cell r="D1627"/>
          <cell r="E1627"/>
          <cell r="F1627"/>
        </row>
        <row r="1628">
          <cell r="A1628" t="str">
            <v>32.07.040</v>
          </cell>
          <cell r="B1628" t="str">
            <v>Junta plástica de 3/4´ x 1/8´</v>
          </cell>
          <cell r="C1628" t="str">
            <v>M</v>
          </cell>
          <cell r="D1628">
            <v>1.35</v>
          </cell>
          <cell r="E1628">
            <v>6.31</v>
          </cell>
          <cell r="F1628">
            <v>7.66</v>
          </cell>
        </row>
        <row r="1629">
          <cell r="A1629" t="str">
            <v>32.07.060</v>
          </cell>
          <cell r="B1629" t="str">
            <v>Junta de latão bitola de 1/8´</v>
          </cell>
          <cell r="C1629" t="str">
            <v>M</v>
          </cell>
          <cell r="D1629">
            <v>62.55</v>
          </cell>
          <cell r="E1629">
            <v>6.31</v>
          </cell>
          <cell r="F1629">
            <v>68.86</v>
          </cell>
        </row>
        <row r="1630">
          <cell r="A1630" t="str">
            <v>32.07.090</v>
          </cell>
          <cell r="B1630" t="str">
            <v>Junta de dilatação ou vedação com mastique de silicone, 1,0 x 0,5 cm - inclusive guia de apoio em polietileno</v>
          </cell>
          <cell r="C1630" t="str">
            <v>M</v>
          </cell>
          <cell r="D1630">
            <v>4.63</v>
          </cell>
          <cell r="E1630">
            <v>2.5499999999999998</v>
          </cell>
          <cell r="F1630">
            <v>7.18</v>
          </cell>
        </row>
        <row r="1631">
          <cell r="A1631" t="str">
            <v>32.07.110</v>
          </cell>
          <cell r="B1631" t="str">
            <v>Junta a base de asfalto oxidado a quente</v>
          </cell>
          <cell r="C1631" t="str">
            <v>CM3</v>
          </cell>
          <cell r="D1631">
            <v>0.11</v>
          </cell>
          <cell r="E1631">
            <v>0.05</v>
          </cell>
          <cell r="F1631">
            <v>0.16</v>
          </cell>
        </row>
        <row r="1632">
          <cell r="A1632" t="str">
            <v>32.07.120</v>
          </cell>
          <cell r="B1632" t="str">
            <v>Mangueira plástica flexível para junta de dilatação</v>
          </cell>
          <cell r="C1632" t="str">
            <v>M</v>
          </cell>
          <cell r="D1632">
            <v>6.74</v>
          </cell>
          <cell r="E1632">
            <v>4.07</v>
          </cell>
          <cell r="F1632">
            <v>10.81</v>
          </cell>
        </row>
        <row r="1633">
          <cell r="A1633" t="str">
            <v>32.07.160</v>
          </cell>
          <cell r="B1633" t="str">
            <v>Junta de dilatação elástica a base de poliuretano</v>
          </cell>
          <cell r="C1633" t="str">
            <v>CM3</v>
          </cell>
          <cell r="D1633">
            <v>0.12</v>
          </cell>
          <cell r="E1633">
            <v>0.1</v>
          </cell>
          <cell r="F1633">
            <v>0.22</v>
          </cell>
        </row>
        <row r="1634">
          <cell r="A1634" t="str">
            <v>32.07.230</v>
          </cell>
          <cell r="B1634" t="str">
            <v>Perfil de acabamento com borracha termoplástica vulcanizada contínua flexível, para junta de dilatação de embutir - piso-piso</v>
          </cell>
          <cell r="C1634" t="str">
            <v>M</v>
          </cell>
          <cell r="D1634">
            <v>275.87</v>
          </cell>
          <cell r="E1634">
            <v>3.72</v>
          </cell>
          <cell r="F1634">
            <v>279.58999999999997</v>
          </cell>
        </row>
        <row r="1635">
          <cell r="A1635" t="str">
            <v>32.07.240</v>
          </cell>
          <cell r="B1635" t="str">
            <v>Perfil de acabamento com borracha termoplástica vulcanizada contínua flexível, para junta de dilatação de embutir - piso-parede</v>
          </cell>
          <cell r="C1635" t="str">
            <v>M</v>
          </cell>
          <cell r="D1635">
            <v>199.67</v>
          </cell>
          <cell r="E1635">
            <v>3.72</v>
          </cell>
          <cell r="F1635">
            <v>203.39</v>
          </cell>
        </row>
        <row r="1636">
          <cell r="A1636" t="str">
            <v>32.07.250</v>
          </cell>
          <cell r="B1636" t="str">
            <v>Perfil de acabamento com borracha termoplástica vulcanizada contínua flexível, para junta de dilatação de embutir - parede-parede ou forro-forro</v>
          </cell>
          <cell r="C1636" t="str">
            <v>M</v>
          </cell>
          <cell r="D1636">
            <v>141.46</v>
          </cell>
          <cell r="E1636">
            <v>3.72</v>
          </cell>
          <cell r="F1636">
            <v>145.18</v>
          </cell>
        </row>
        <row r="1637">
          <cell r="A1637" t="str">
            <v>32.07.260</v>
          </cell>
          <cell r="B1637" t="str">
            <v>Perfil de acabamento com borracha termoplástica vulcanizada contínua flexível, para junta de dilatação de embutir - parede-parede ou forro-forro - canto</v>
          </cell>
          <cell r="C1637" t="str">
            <v>M</v>
          </cell>
          <cell r="D1637">
            <v>141.08000000000001</v>
          </cell>
          <cell r="E1637">
            <v>3.72</v>
          </cell>
          <cell r="F1637">
            <v>144.80000000000001</v>
          </cell>
        </row>
        <row r="1638">
          <cell r="A1638" t="str">
            <v>32.08</v>
          </cell>
          <cell r="B1638" t="str">
            <v>Junta de dilatacao estrutural</v>
          </cell>
          <cell r="C1638"/>
          <cell r="D1638"/>
          <cell r="E1638"/>
          <cell r="F1638"/>
        </row>
        <row r="1639">
          <cell r="A1639" t="str">
            <v>32.08.010</v>
          </cell>
          <cell r="B1639" t="str">
            <v>Junta estrutural com poliestireno expandido de alta densidade P-III, espessura de 10 mm</v>
          </cell>
          <cell r="C1639" t="str">
            <v>M2</v>
          </cell>
          <cell r="D1639">
            <v>8.9</v>
          </cell>
          <cell r="E1639">
            <v>2.5099999999999998</v>
          </cell>
          <cell r="F1639">
            <v>11.41</v>
          </cell>
        </row>
        <row r="1640">
          <cell r="A1640" t="str">
            <v>32.08.030</v>
          </cell>
          <cell r="B1640" t="str">
            <v>Junta estrutural com poliestireno expandido de alta densidade P-III, espessura de 20 mm</v>
          </cell>
          <cell r="C1640" t="str">
            <v>M2</v>
          </cell>
          <cell r="D1640">
            <v>15.31</v>
          </cell>
          <cell r="E1640">
            <v>2.5099999999999998</v>
          </cell>
          <cell r="F1640">
            <v>17.82</v>
          </cell>
        </row>
        <row r="1641">
          <cell r="A1641" t="str">
            <v>32.08.050</v>
          </cell>
          <cell r="B1641" t="str">
            <v>Junta estrutural com perfilado termoplástico em PVC, perfil O-12</v>
          </cell>
          <cell r="C1641" t="str">
            <v>M</v>
          </cell>
          <cell r="D1641">
            <v>46.53</v>
          </cell>
          <cell r="E1641">
            <v>17.25</v>
          </cell>
          <cell r="F1641">
            <v>63.78</v>
          </cell>
        </row>
        <row r="1642">
          <cell r="A1642" t="str">
            <v>32.08.060</v>
          </cell>
          <cell r="B1642" t="str">
            <v>Junta estrutural com perfilado termoplástico em PVC, perfil O-22</v>
          </cell>
          <cell r="C1642" t="str">
            <v>M</v>
          </cell>
          <cell r="D1642">
            <v>97.65</v>
          </cell>
          <cell r="E1642">
            <v>17.25</v>
          </cell>
          <cell r="F1642">
            <v>114.9</v>
          </cell>
        </row>
        <row r="1643">
          <cell r="A1643" t="str">
            <v>32.08.070</v>
          </cell>
          <cell r="B1643" t="str">
            <v>Junta estrutural com perfil elastomérico para fissuras, painéis e estruturas em geral, movimentação máxima 15 mm</v>
          </cell>
          <cell r="C1643" t="str">
            <v>M</v>
          </cell>
          <cell r="D1643">
            <v>151.57</v>
          </cell>
          <cell r="E1643"/>
          <cell r="F1643">
            <v>151.57</v>
          </cell>
        </row>
        <row r="1644">
          <cell r="A1644" t="str">
            <v>32.08.090</v>
          </cell>
          <cell r="B1644" t="str">
            <v>Junta estrutural com perfil elastomérico para fissuras, painéis e estruturas em geral, movimentação máxima 30 mm</v>
          </cell>
          <cell r="C1644" t="str">
            <v>M</v>
          </cell>
          <cell r="D1644">
            <v>322.61</v>
          </cell>
          <cell r="E1644"/>
          <cell r="F1644">
            <v>322.61</v>
          </cell>
        </row>
        <row r="1645">
          <cell r="A1645" t="str">
            <v>32.08.110</v>
          </cell>
          <cell r="B1645" t="str">
            <v>Junta estrutural com perfil elastomérico e lábios poliméricos para obras de arte, movimentação máxima 40 mm</v>
          </cell>
          <cell r="C1645" t="str">
            <v>M</v>
          </cell>
          <cell r="D1645">
            <v>674.37</v>
          </cell>
          <cell r="E1645">
            <v>8.3800000000000008</v>
          </cell>
          <cell r="F1645">
            <v>682.75</v>
          </cell>
        </row>
        <row r="1646">
          <cell r="A1646" t="str">
            <v>32.08.130</v>
          </cell>
          <cell r="B1646" t="str">
            <v>Junta estrutural com perfil elastomérico e lábios poliméricos para obras de arte, movimentação máxima 55 mm</v>
          </cell>
          <cell r="C1646" t="str">
            <v>M</v>
          </cell>
          <cell r="D1646">
            <v>990.35</v>
          </cell>
          <cell r="E1646">
            <v>8.3800000000000008</v>
          </cell>
          <cell r="F1646">
            <v>998.73</v>
          </cell>
        </row>
        <row r="1647">
          <cell r="A1647" t="str">
            <v>32.08.160</v>
          </cell>
          <cell r="B1647" t="str">
            <v>Junta elástica estrutural de neoprene</v>
          </cell>
          <cell r="C1647" t="str">
            <v>M</v>
          </cell>
          <cell r="D1647">
            <v>224</v>
          </cell>
          <cell r="E1647"/>
          <cell r="F1647">
            <v>224</v>
          </cell>
        </row>
        <row r="1648">
          <cell r="A1648" t="str">
            <v>32.09</v>
          </cell>
          <cell r="B1648" t="str">
            <v>Apoios e afins</v>
          </cell>
          <cell r="C1648"/>
          <cell r="D1648"/>
          <cell r="E1648"/>
          <cell r="F1648"/>
        </row>
        <row r="1649">
          <cell r="A1649" t="str">
            <v>32.09.020</v>
          </cell>
          <cell r="B1649" t="str">
            <v>Chapa de aço em bitolas medias</v>
          </cell>
          <cell r="C1649" t="str">
            <v>KG</v>
          </cell>
          <cell r="D1649">
            <v>9.68</v>
          </cell>
          <cell r="E1649">
            <v>11.14</v>
          </cell>
          <cell r="F1649">
            <v>20.82</v>
          </cell>
        </row>
        <row r="1650">
          <cell r="A1650" t="str">
            <v>32.09.040</v>
          </cell>
          <cell r="B1650" t="str">
            <v>Apoio em placa de neoprene fretado</v>
          </cell>
          <cell r="C1650" t="str">
            <v>DM3</v>
          </cell>
          <cell r="D1650">
            <v>132.75</v>
          </cell>
          <cell r="E1650">
            <v>7.42</v>
          </cell>
          <cell r="F1650">
            <v>140.16999999999999</v>
          </cell>
        </row>
        <row r="1651">
          <cell r="A1651" t="str">
            <v>32.10</v>
          </cell>
          <cell r="B1651" t="str">
            <v>Envelope de concreto e protecao de tubos</v>
          </cell>
          <cell r="C1651"/>
          <cell r="D1651"/>
          <cell r="E1651"/>
          <cell r="F1651"/>
        </row>
        <row r="1652">
          <cell r="A1652" t="str">
            <v>32.10.050</v>
          </cell>
          <cell r="B1652" t="str">
            <v>Proteção anticorrosiva, a base de resina epóxi com alcatrão, para ramais sob a terra, com DN até 1´</v>
          </cell>
          <cell r="C1652" t="str">
            <v>M</v>
          </cell>
          <cell r="D1652">
            <v>2.92</v>
          </cell>
          <cell r="E1652">
            <v>2.31</v>
          </cell>
          <cell r="F1652">
            <v>5.23</v>
          </cell>
        </row>
        <row r="1653">
          <cell r="A1653" t="str">
            <v>32.10.060</v>
          </cell>
          <cell r="B1653" t="str">
            <v>Proteção anticorrosiva, a base de resina epóxi com alcatrão, para ramais sob a terra, com DN acima de 1´ até 2´</v>
          </cell>
          <cell r="C1653" t="str">
            <v>M</v>
          </cell>
          <cell r="D1653">
            <v>5.85</v>
          </cell>
          <cell r="E1653">
            <v>4.62</v>
          </cell>
          <cell r="F1653">
            <v>10.47</v>
          </cell>
        </row>
        <row r="1654">
          <cell r="A1654" t="str">
            <v>32.10.070</v>
          </cell>
          <cell r="B1654" t="str">
            <v>Proteção anticorrosiva, a base de resina epóxi com alcatrão, para ramais sob a terra, com DN acima de 2´ até 3´</v>
          </cell>
          <cell r="C1654" t="str">
            <v>M</v>
          </cell>
          <cell r="D1654">
            <v>8.7899999999999991</v>
          </cell>
          <cell r="E1654">
            <v>6.93</v>
          </cell>
          <cell r="F1654">
            <v>15.72</v>
          </cell>
        </row>
        <row r="1655">
          <cell r="A1655" t="str">
            <v>32.10.080</v>
          </cell>
          <cell r="B1655" t="str">
            <v>Proteção anticorrosiva, a base de resina epóxi com alcatrão, para ramais sob a terra, com DN acima de 3´ até 4´</v>
          </cell>
          <cell r="C1655" t="str">
            <v>M</v>
          </cell>
          <cell r="D1655">
            <v>11.72</v>
          </cell>
          <cell r="E1655">
            <v>9.25</v>
          </cell>
          <cell r="F1655">
            <v>20.97</v>
          </cell>
        </row>
        <row r="1656">
          <cell r="A1656" t="str">
            <v>32.10.082</v>
          </cell>
          <cell r="B1656" t="str">
            <v>Proteção anticorrosiva, a base de resina epóxi com alcatrão, para ramais sob a terra, com DN acima de 5´ até 6´</v>
          </cell>
          <cell r="C1656" t="str">
            <v>M</v>
          </cell>
          <cell r="D1656">
            <v>17.600000000000001</v>
          </cell>
          <cell r="E1656">
            <v>13.87</v>
          </cell>
          <cell r="F1656">
            <v>31.47</v>
          </cell>
        </row>
        <row r="1657">
          <cell r="A1657" t="str">
            <v>32.10.090</v>
          </cell>
          <cell r="B1657" t="str">
            <v>Proteção anticorrosiva, com fita adesiva, para ramais sob a terra, com DN até 1´</v>
          </cell>
          <cell r="C1657" t="str">
            <v>M</v>
          </cell>
          <cell r="D1657">
            <v>21.48</v>
          </cell>
          <cell r="E1657">
            <v>1.4</v>
          </cell>
          <cell r="F1657">
            <v>22.88</v>
          </cell>
        </row>
        <row r="1658">
          <cell r="A1658" t="str">
            <v>32.10.100</v>
          </cell>
          <cell r="B1658" t="str">
            <v>Proteção anticorrosiva, com fita adesiva, para ramais sob a terra, com DN acima de 1´ até 2´</v>
          </cell>
          <cell r="C1658" t="str">
            <v>M</v>
          </cell>
          <cell r="D1658">
            <v>38.74</v>
          </cell>
          <cell r="E1658">
            <v>1.95</v>
          </cell>
          <cell r="F1658">
            <v>40.69</v>
          </cell>
        </row>
        <row r="1659">
          <cell r="A1659" t="str">
            <v>32.10.110</v>
          </cell>
          <cell r="B1659" t="str">
            <v>Proteção anticorrosiva, com fita adesiva, para ramais sob a terra, com DN acima de 2´ até 3´</v>
          </cell>
          <cell r="C1659" t="str">
            <v>M</v>
          </cell>
          <cell r="D1659">
            <v>65.09</v>
          </cell>
          <cell r="E1659">
            <v>2.5099999999999998</v>
          </cell>
          <cell r="F1659">
            <v>67.599999999999994</v>
          </cell>
        </row>
        <row r="1660">
          <cell r="A1660" t="str">
            <v>32.11</v>
          </cell>
          <cell r="B1660" t="str">
            <v>Isolante termico para tubos e dutos</v>
          </cell>
          <cell r="C1660"/>
          <cell r="D1660"/>
          <cell r="E1660"/>
          <cell r="F1660"/>
        </row>
        <row r="1661">
          <cell r="A1661" t="str">
            <v>32.11.150</v>
          </cell>
          <cell r="B1661" t="str">
            <v>Proteção para isolamento térmico em alumínio</v>
          </cell>
          <cell r="C1661" t="str">
            <v>M2</v>
          </cell>
          <cell r="D1661">
            <v>31.14</v>
          </cell>
          <cell r="E1661">
            <v>9.66</v>
          </cell>
          <cell r="F1661">
            <v>40.799999999999997</v>
          </cell>
        </row>
        <row r="1662">
          <cell r="A1662" t="str">
            <v>32.11.200</v>
          </cell>
          <cell r="B1662" t="str">
            <v>Isolamento térmico em polietileno expandido, espessura de 5 mm, para tubulação de 1/2´ (15 mm)</v>
          </cell>
          <cell r="C1662" t="str">
            <v>M</v>
          </cell>
          <cell r="D1662">
            <v>0.92</v>
          </cell>
          <cell r="E1662">
            <v>9.66</v>
          </cell>
          <cell r="F1662">
            <v>10.58</v>
          </cell>
        </row>
        <row r="1663">
          <cell r="A1663" t="str">
            <v>32.11.210</v>
          </cell>
          <cell r="B1663" t="str">
            <v>Isolamento térmico em polietileno expandido, espessura de 5 mm, para tubulação de 3/4´ (22 mm)</v>
          </cell>
          <cell r="C1663" t="str">
            <v>M</v>
          </cell>
          <cell r="D1663">
            <v>1.25</v>
          </cell>
          <cell r="E1663">
            <v>9.66</v>
          </cell>
          <cell r="F1663">
            <v>10.91</v>
          </cell>
        </row>
        <row r="1664">
          <cell r="A1664" t="str">
            <v>32.11.220</v>
          </cell>
          <cell r="B1664" t="str">
            <v>Isolamento térmico em polietileno expandido, espessura de 5 mm, para tubulação de 1´ (28 mm)</v>
          </cell>
          <cell r="C1664" t="str">
            <v>M</v>
          </cell>
          <cell r="D1664">
            <v>1.54</v>
          </cell>
          <cell r="E1664">
            <v>9.66</v>
          </cell>
          <cell r="F1664">
            <v>11.2</v>
          </cell>
        </row>
        <row r="1665">
          <cell r="A1665" t="str">
            <v>32.11.230</v>
          </cell>
          <cell r="B1665" t="str">
            <v>Isolamento térmico em polietileno expandido, espessura de 10 mm, para tubulação de 1 1/4´ (35 mm)</v>
          </cell>
          <cell r="C1665" t="str">
            <v>M</v>
          </cell>
          <cell r="D1665">
            <v>1.92</v>
          </cell>
          <cell r="E1665">
            <v>9.66</v>
          </cell>
          <cell r="F1665">
            <v>11.58</v>
          </cell>
        </row>
        <row r="1666">
          <cell r="A1666" t="str">
            <v>32.11.240</v>
          </cell>
          <cell r="B1666" t="str">
            <v>Isolamento térmico em polietileno expandido, espessura de 10 mm, para tubulação de 1 1/2´ (42 mm)</v>
          </cell>
          <cell r="C1666" t="str">
            <v>M</v>
          </cell>
          <cell r="D1666">
            <v>3.74</v>
          </cell>
          <cell r="E1666">
            <v>9.66</v>
          </cell>
          <cell r="F1666">
            <v>13.4</v>
          </cell>
        </row>
        <row r="1667">
          <cell r="A1667" t="str">
            <v>32.11.250</v>
          </cell>
          <cell r="B1667" t="str">
            <v>Isolamento térmico em polietileno expandido, espessura de 10 mm, para tubulação de 2´ (54 mm)</v>
          </cell>
          <cell r="C1667" t="str">
            <v>M</v>
          </cell>
          <cell r="D1667">
            <v>4.7</v>
          </cell>
          <cell r="E1667">
            <v>9.66</v>
          </cell>
          <cell r="F1667">
            <v>14.36</v>
          </cell>
        </row>
        <row r="1668">
          <cell r="A1668" t="str">
            <v>32.11.270</v>
          </cell>
          <cell r="B1668" t="str">
            <v>Isolamento térmico em espuma elastomérica, espessura de 9 a 12 mm, para tubulação de 1/4´ (cobre)</v>
          </cell>
          <cell r="C1668" t="str">
            <v>M</v>
          </cell>
          <cell r="D1668">
            <v>5.01</v>
          </cell>
          <cell r="E1668">
            <v>9.66</v>
          </cell>
          <cell r="F1668">
            <v>14.67</v>
          </cell>
        </row>
        <row r="1669">
          <cell r="A1669" t="str">
            <v>32.11.280</v>
          </cell>
          <cell r="B1669" t="str">
            <v>Isolamento térmico em espuma elastomérica, espessura de 9 a 12 mm, para tubulação de 1/2´ (cobre)</v>
          </cell>
          <cell r="C1669" t="str">
            <v>M</v>
          </cell>
          <cell r="D1669">
            <v>5.58</v>
          </cell>
          <cell r="E1669">
            <v>9.66</v>
          </cell>
          <cell r="F1669">
            <v>15.24</v>
          </cell>
        </row>
        <row r="1670">
          <cell r="A1670" t="str">
            <v>32.11.290</v>
          </cell>
          <cell r="B1670" t="str">
            <v>Isolamento térmico em espuma elastomérica, espessura de 9 a 12 mm, para tubulação de 5/8´ (cobre) ou 1/4´ (ferro)</v>
          </cell>
          <cell r="C1670" t="str">
            <v>M</v>
          </cell>
          <cell r="D1670">
            <v>6.32</v>
          </cell>
          <cell r="E1670">
            <v>9.66</v>
          </cell>
          <cell r="F1670">
            <v>15.98</v>
          </cell>
        </row>
        <row r="1671">
          <cell r="A1671" t="str">
            <v>32.11.300</v>
          </cell>
          <cell r="B1671" t="str">
            <v>Isolamento térmico em espuma elastomérica, espessura de 9 a 12 mm, para tubulação de 1´ (cobre)</v>
          </cell>
          <cell r="C1671" t="str">
            <v>M</v>
          </cell>
          <cell r="D1671">
            <v>7.31</v>
          </cell>
          <cell r="E1671">
            <v>9.66</v>
          </cell>
          <cell r="F1671">
            <v>16.97</v>
          </cell>
        </row>
        <row r="1672">
          <cell r="A1672" t="str">
            <v>32.11.310</v>
          </cell>
          <cell r="B1672" t="str">
            <v>Isolamento térmico em espuma elastomérica, espessura de 19 a 26 mm, para tubulação de 7/8´ (cobre) ou 1/2´ (ferro)</v>
          </cell>
          <cell r="C1672" t="str">
            <v>M</v>
          </cell>
          <cell r="D1672">
            <v>15.94</v>
          </cell>
          <cell r="E1672">
            <v>9.66</v>
          </cell>
          <cell r="F1672">
            <v>25.6</v>
          </cell>
        </row>
        <row r="1673">
          <cell r="A1673" t="str">
            <v>32.11.320</v>
          </cell>
          <cell r="B1673" t="str">
            <v>Isolamento térmico em espuma elastomérica, espessura de 19 a 26 mm, para tubulação de 1 1/8´ (cobre) ou 3/4´ (ferro)</v>
          </cell>
          <cell r="C1673" t="str">
            <v>M</v>
          </cell>
          <cell r="D1673">
            <v>18.920000000000002</v>
          </cell>
          <cell r="E1673">
            <v>9.66</v>
          </cell>
          <cell r="F1673">
            <v>28.58</v>
          </cell>
        </row>
        <row r="1674">
          <cell r="A1674" t="str">
            <v>32.11.330</v>
          </cell>
          <cell r="B1674" t="str">
            <v>Isolamento térmico em espuma elastomérica, espessura de 19 a 26 mm, para tubulação de 1 3/8´ (cobre) ou 1´ (ferro)</v>
          </cell>
          <cell r="C1674" t="str">
            <v>M</v>
          </cell>
          <cell r="D1674">
            <v>21.71</v>
          </cell>
          <cell r="E1674">
            <v>9.66</v>
          </cell>
          <cell r="F1674">
            <v>31.37</v>
          </cell>
        </row>
        <row r="1675">
          <cell r="A1675" t="str">
            <v>32.11.340</v>
          </cell>
          <cell r="B1675" t="str">
            <v>Isolamento térmico em espuma elastomérica, espessura de 19 a 26 mm, para tubulação de 1 5/8´ (cobre) ou 1 1/4´ (ferro)</v>
          </cell>
          <cell r="C1675" t="str">
            <v>M</v>
          </cell>
          <cell r="D1675">
            <v>26.36</v>
          </cell>
          <cell r="E1675">
            <v>9.66</v>
          </cell>
          <cell r="F1675">
            <v>36.020000000000003</v>
          </cell>
        </row>
        <row r="1676">
          <cell r="A1676" t="str">
            <v>32.11.350</v>
          </cell>
          <cell r="B1676" t="str">
            <v>Isolamento térmico em espuma elastomérica, espessura de 19 a 26 mm, para tubulação de 1 1/2´ (ferro)</v>
          </cell>
          <cell r="C1676" t="str">
            <v>M</v>
          </cell>
          <cell r="D1676">
            <v>29.25</v>
          </cell>
          <cell r="E1676">
            <v>9.66</v>
          </cell>
          <cell r="F1676">
            <v>38.909999999999997</v>
          </cell>
        </row>
        <row r="1677">
          <cell r="A1677" t="str">
            <v>32.11.360</v>
          </cell>
          <cell r="B1677" t="str">
            <v>Isolamento térmico em espuma elastomérica, espessura de 19 a 26 mm, para tubulação de 2´ (ferro)</v>
          </cell>
          <cell r="C1677" t="str">
            <v>M</v>
          </cell>
          <cell r="D1677">
            <v>32.14</v>
          </cell>
          <cell r="E1677">
            <v>9.66</v>
          </cell>
          <cell r="F1677">
            <v>41.8</v>
          </cell>
        </row>
        <row r="1678">
          <cell r="A1678" t="str">
            <v>32.11.370</v>
          </cell>
          <cell r="B1678" t="str">
            <v>Isolamento térmico em espuma elastomérica, espessura de 19 a 26 mm, para tubulação de 2 1/2´ (ferro)</v>
          </cell>
          <cell r="C1678" t="str">
            <v>M</v>
          </cell>
          <cell r="D1678">
            <v>39.06</v>
          </cell>
          <cell r="E1678">
            <v>9.66</v>
          </cell>
          <cell r="F1678">
            <v>48.72</v>
          </cell>
        </row>
        <row r="1679">
          <cell r="A1679" t="str">
            <v>32.11.380</v>
          </cell>
          <cell r="B1679" t="str">
            <v>Isolamento térmico em espuma elastomérica, espessura de 19 a 26 mm, para tubulação de 3 1/2´ (cobre) ou 3´ (ferro)</v>
          </cell>
          <cell r="C1679" t="str">
            <v>M</v>
          </cell>
          <cell r="D1679">
            <v>44.48</v>
          </cell>
          <cell r="E1679">
            <v>9.66</v>
          </cell>
          <cell r="F1679">
            <v>54.14</v>
          </cell>
        </row>
        <row r="1680">
          <cell r="A1680" t="str">
            <v>32.11.390</v>
          </cell>
          <cell r="B1680" t="str">
            <v>Isolamento térmico em espuma elastomérica, espessura de 19 a 26 mm, para tubulação de 4´ (ferro)</v>
          </cell>
          <cell r="C1680" t="str">
            <v>M</v>
          </cell>
          <cell r="D1680">
            <v>59.56</v>
          </cell>
          <cell r="E1680">
            <v>9.66</v>
          </cell>
          <cell r="F1680">
            <v>69.22</v>
          </cell>
        </row>
        <row r="1681">
          <cell r="A1681" t="str">
            <v>32.11.400</v>
          </cell>
          <cell r="B1681" t="str">
            <v>Isolamento térmico em espuma elastomérica, espessura de 19 a 26 mm, para tubulação de 5´ (ferro)</v>
          </cell>
          <cell r="C1681" t="str">
            <v>M</v>
          </cell>
          <cell r="D1681">
            <v>74.099999999999994</v>
          </cell>
          <cell r="E1681">
            <v>9.66</v>
          </cell>
          <cell r="F1681">
            <v>83.76</v>
          </cell>
        </row>
        <row r="1682">
          <cell r="A1682" t="str">
            <v>32.11.410</v>
          </cell>
          <cell r="B1682" t="str">
            <v>Isolamento térmico em espuma elastomérica, espessura de 19 a 26 mm, para tubulação de 6´ (ferro)</v>
          </cell>
          <cell r="C1682" t="str">
            <v>M</v>
          </cell>
          <cell r="D1682">
            <v>106</v>
          </cell>
          <cell r="E1682">
            <v>9.66</v>
          </cell>
          <cell r="F1682">
            <v>115.66</v>
          </cell>
        </row>
        <row r="1683">
          <cell r="A1683" t="str">
            <v>32.11.420</v>
          </cell>
          <cell r="B1683" t="str">
            <v>Manta em espuma elastomérica, espessura de 19 a 26 mm, para isolamento térmico de tubulação acima de 6´</v>
          </cell>
          <cell r="C1683" t="str">
            <v>M2</v>
          </cell>
          <cell r="D1683">
            <v>142.24</v>
          </cell>
          <cell r="E1683">
            <v>17.62</v>
          </cell>
          <cell r="F1683">
            <v>159.86000000000001</v>
          </cell>
        </row>
        <row r="1684">
          <cell r="A1684" t="str">
            <v>32.11.430</v>
          </cell>
          <cell r="B1684" t="str">
            <v>Isolamento térmico em espuma elastomérica, espessura de 19 a 26 mm, para tubulação de 3/8" (cobre) ou 1/8" (ferro)</v>
          </cell>
          <cell r="C1684" t="str">
            <v>M</v>
          </cell>
          <cell r="D1684">
            <v>11.7</v>
          </cell>
          <cell r="E1684">
            <v>9.66</v>
          </cell>
          <cell r="F1684">
            <v>21.36</v>
          </cell>
        </row>
        <row r="1685">
          <cell r="A1685" t="str">
            <v>32.11.440</v>
          </cell>
          <cell r="B1685" t="str">
            <v>Isolamento térmico em espuma elastomérica, espessura de 19 a 26 mm, para tubulação de 3/4" (cobre) ou 3/8" (ferro)</v>
          </cell>
          <cell r="C1685" t="str">
            <v>M</v>
          </cell>
          <cell r="D1685">
            <v>14.84</v>
          </cell>
          <cell r="E1685">
            <v>9.66</v>
          </cell>
          <cell r="F1685">
            <v>24.5</v>
          </cell>
        </row>
        <row r="1686">
          <cell r="A1686" t="str">
            <v>32.15</v>
          </cell>
          <cell r="B1686" t="str">
            <v>Impermeabilizacao flexivel com manta</v>
          </cell>
          <cell r="C1686"/>
          <cell r="D1686"/>
          <cell r="E1686"/>
          <cell r="F1686"/>
        </row>
        <row r="1687">
          <cell r="A1687" t="str">
            <v>32.15.030</v>
          </cell>
          <cell r="B1687" t="str">
            <v>Impermeabilização em manta asfáltica com armadura, tipo III-B, espessura de 3 mm</v>
          </cell>
          <cell r="C1687" t="str">
            <v>M2</v>
          </cell>
          <cell r="D1687">
            <v>44.67</v>
          </cell>
          <cell r="E1687">
            <v>16.16</v>
          </cell>
          <cell r="F1687">
            <v>60.83</v>
          </cell>
        </row>
        <row r="1688">
          <cell r="A1688" t="str">
            <v>32.15.040</v>
          </cell>
          <cell r="B1688" t="str">
            <v>Impermeabilização em manta asfáltica com armadura, tipo III-B, espessura de 4 mm</v>
          </cell>
          <cell r="C1688" t="str">
            <v>M2</v>
          </cell>
          <cell r="D1688">
            <v>45.56</v>
          </cell>
          <cell r="E1688">
            <v>16.16</v>
          </cell>
          <cell r="F1688">
            <v>61.72</v>
          </cell>
        </row>
        <row r="1689">
          <cell r="A1689" t="str">
            <v>32.15.080</v>
          </cell>
          <cell r="B1689" t="str">
            <v>Impermeabilização em manta asfáltica tipo III-B, espessura de 3 mm, face exposta em geotêxtil, com membrana acrílica</v>
          </cell>
          <cell r="C1689" t="str">
            <v>M2</v>
          </cell>
          <cell r="D1689">
            <v>114.84</v>
          </cell>
          <cell r="E1689">
            <v>20.350000000000001</v>
          </cell>
          <cell r="F1689">
            <v>135.19</v>
          </cell>
        </row>
        <row r="1690">
          <cell r="A1690" t="str">
            <v>32.15.100</v>
          </cell>
          <cell r="B1690" t="str">
            <v>Impermeabilização em manta asfáltica plastomérica com armadura, tipo III, espessura de 4 mm, face exposta em geotêxtil com membrana acrílica</v>
          </cell>
          <cell r="C1690" t="str">
            <v>M2</v>
          </cell>
          <cell r="D1690">
            <v>95.99</v>
          </cell>
          <cell r="E1690">
            <v>20.350000000000001</v>
          </cell>
          <cell r="F1690">
            <v>116.34</v>
          </cell>
        </row>
        <row r="1691">
          <cell r="A1691" t="str">
            <v>32.15.240</v>
          </cell>
          <cell r="B1691" t="str">
            <v>Impermeabilização com manta asfáltica tipo III, anti raiz, espessura de 4 mm</v>
          </cell>
          <cell r="C1691" t="str">
            <v>M2</v>
          </cell>
          <cell r="D1691">
            <v>98.4</v>
          </cell>
          <cell r="E1691"/>
          <cell r="F1691">
            <v>98.4</v>
          </cell>
        </row>
        <row r="1692">
          <cell r="A1692" t="str">
            <v>32.16</v>
          </cell>
          <cell r="B1692" t="str">
            <v>Impermeabilizacao flexivel com membranas</v>
          </cell>
          <cell r="C1692"/>
          <cell r="D1692"/>
          <cell r="E1692"/>
          <cell r="F1692"/>
        </row>
        <row r="1693">
          <cell r="A1693" t="str">
            <v>32.16.010</v>
          </cell>
          <cell r="B1693" t="str">
            <v>Impermeabilização em pintura de asfalto oxidado com solventes orgânicos, sobre massa</v>
          </cell>
          <cell r="C1693" t="str">
            <v>M2</v>
          </cell>
          <cell r="D1693">
            <v>7.01</v>
          </cell>
          <cell r="E1693">
            <v>6.7</v>
          </cell>
          <cell r="F1693">
            <v>13.71</v>
          </cell>
        </row>
        <row r="1694">
          <cell r="A1694" t="str">
            <v>32.16.020</v>
          </cell>
          <cell r="B1694" t="str">
            <v>Impermeabilização em pintura de asfalto oxidado com solventes orgânicos, sobre metal</v>
          </cell>
          <cell r="C1694" t="str">
            <v>M2</v>
          </cell>
          <cell r="D1694">
            <v>4.9000000000000004</v>
          </cell>
          <cell r="E1694">
            <v>6.7</v>
          </cell>
          <cell r="F1694">
            <v>11.6</v>
          </cell>
        </row>
        <row r="1695">
          <cell r="A1695" t="str">
            <v>32.16.030</v>
          </cell>
          <cell r="B1695" t="str">
            <v>Impermeabilização em membrana de asfalto modificado com elastômeros, na cor preta</v>
          </cell>
          <cell r="C1695" t="str">
            <v>M2</v>
          </cell>
          <cell r="D1695">
            <v>30.93</v>
          </cell>
          <cell r="E1695">
            <v>6.7</v>
          </cell>
          <cell r="F1695">
            <v>37.630000000000003</v>
          </cell>
        </row>
        <row r="1696">
          <cell r="A1696" t="str">
            <v>32.16.040</v>
          </cell>
          <cell r="B1696" t="str">
            <v>Impermeabilização em membrana de asfalto modificado com elastômeros, na cor preta e reforço em tela poliéster</v>
          </cell>
          <cell r="C1696" t="str">
            <v>M2</v>
          </cell>
          <cell r="D1696">
            <v>45.69</v>
          </cell>
          <cell r="E1696">
            <v>18.559999999999999</v>
          </cell>
          <cell r="F1696">
            <v>64.25</v>
          </cell>
        </row>
        <row r="1697">
          <cell r="A1697" t="str">
            <v>32.16.050</v>
          </cell>
          <cell r="B1697" t="str">
            <v>Impermeabilização em membrana à base de polímeros acrílicos, na cor branca</v>
          </cell>
          <cell r="C1697" t="str">
            <v>M2</v>
          </cell>
          <cell r="D1697">
            <v>32.380000000000003</v>
          </cell>
          <cell r="E1697">
            <v>6.7</v>
          </cell>
          <cell r="F1697">
            <v>39.08</v>
          </cell>
        </row>
        <row r="1698">
          <cell r="A1698" t="str">
            <v>32.16.060</v>
          </cell>
          <cell r="B1698" t="str">
            <v>Impermeabilização em membrana à base de polímeros acrílicos, na cor branca e reforço em tela poliéster</v>
          </cell>
          <cell r="C1698" t="str">
            <v>M2</v>
          </cell>
          <cell r="D1698">
            <v>47.72</v>
          </cell>
          <cell r="E1698">
            <v>18.559999999999999</v>
          </cell>
          <cell r="F1698">
            <v>66.28</v>
          </cell>
        </row>
        <row r="1699">
          <cell r="A1699" t="str">
            <v>32.16.070</v>
          </cell>
          <cell r="B1699" t="str">
            <v>Impermeabilização em membrana à base de resina termoplástica e cimentos aditivados com reforço em tela poliéster</v>
          </cell>
          <cell r="C1699" t="str">
            <v>M2</v>
          </cell>
          <cell r="D1699">
            <v>27.72</v>
          </cell>
          <cell r="E1699">
            <v>21.91</v>
          </cell>
          <cell r="F1699">
            <v>49.63</v>
          </cell>
        </row>
        <row r="1700">
          <cell r="A1700" t="str">
            <v>32.17</v>
          </cell>
          <cell r="B1700" t="str">
            <v>Impermeabilizacao rigida</v>
          </cell>
          <cell r="C1700"/>
          <cell r="D1700"/>
          <cell r="E1700"/>
          <cell r="F1700"/>
        </row>
        <row r="1701">
          <cell r="A1701" t="str">
            <v>32.17.010</v>
          </cell>
          <cell r="B1701" t="str">
            <v>Impermeabilização em argamassa impermeável com aditivo hidrófugo</v>
          </cell>
          <cell r="C1701" t="str">
            <v>M3</v>
          </cell>
          <cell r="D1701">
            <v>370.77</v>
          </cell>
          <cell r="E1701">
            <v>289.66000000000003</v>
          </cell>
          <cell r="F1701">
            <v>660.43</v>
          </cell>
        </row>
        <row r="1702">
          <cell r="A1702" t="str">
            <v>32.17.012</v>
          </cell>
          <cell r="B1702" t="str">
            <v>Impermeabilização em argamassa de concreto não estrutural com aditivo hidrófugo</v>
          </cell>
          <cell r="C1702" t="str">
            <v>M3</v>
          </cell>
          <cell r="D1702">
            <v>430</v>
          </cell>
          <cell r="E1702"/>
          <cell r="F1702">
            <v>430</v>
          </cell>
        </row>
        <row r="1703">
          <cell r="A1703" t="str">
            <v>32.17.030</v>
          </cell>
          <cell r="B1703" t="str">
            <v>Impermeabilização em argamassa polimérica para umidade e água de percolação</v>
          </cell>
          <cell r="C1703" t="str">
            <v>M2</v>
          </cell>
          <cell r="D1703">
            <v>4.18</v>
          </cell>
          <cell r="E1703">
            <v>7.07</v>
          </cell>
          <cell r="F1703">
            <v>11.25</v>
          </cell>
        </row>
        <row r="1704">
          <cell r="A1704" t="str">
            <v>32.17.040</v>
          </cell>
          <cell r="B1704" t="str">
            <v>Impermeabilização em argamassa polimérica com reforço em tela poliéster para pressão hidrostática positiva</v>
          </cell>
          <cell r="C1704" t="str">
            <v>M2</v>
          </cell>
          <cell r="D1704">
            <v>10.75</v>
          </cell>
          <cell r="E1704">
            <v>14.12</v>
          </cell>
          <cell r="F1704">
            <v>24.87</v>
          </cell>
        </row>
        <row r="1705">
          <cell r="A1705" t="str">
            <v>32.17.070</v>
          </cell>
          <cell r="B1705" t="str">
            <v>Impermeabilização anticorrosiva em membrana epoxídica com alcatrão de hulha, sobre massa</v>
          </cell>
          <cell r="C1705" t="str">
            <v>M2</v>
          </cell>
          <cell r="D1705">
            <v>34.94</v>
          </cell>
          <cell r="E1705">
            <v>7.07</v>
          </cell>
          <cell r="F1705">
            <v>42.01</v>
          </cell>
        </row>
        <row r="1706">
          <cell r="A1706" t="str">
            <v>32.20</v>
          </cell>
          <cell r="B1706" t="str">
            <v>Reparos, conservacoes e complementos - GRUPO 32</v>
          </cell>
          <cell r="C1706"/>
          <cell r="D1706"/>
          <cell r="E1706"/>
          <cell r="F1706"/>
        </row>
        <row r="1707">
          <cell r="A1707" t="str">
            <v>32.20.010</v>
          </cell>
          <cell r="B1707" t="str">
            <v>Recolocação de argila expandida</v>
          </cell>
          <cell r="C1707" t="str">
            <v>M3</v>
          </cell>
          <cell r="D1707"/>
          <cell r="E1707">
            <v>67</v>
          </cell>
          <cell r="F1707">
            <v>67</v>
          </cell>
        </row>
        <row r="1708">
          <cell r="A1708" t="str">
            <v>32.20.020</v>
          </cell>
          <cell r="B1708" t="str">
            <v>Aplicação de papel Kraft</v>
          </cell>
          <cell r="C1708" t="str">
            <v>M2</v>
          </cell>
          <cell r="D1708">
            <v>4.62</v>
          </cell>
          <cell r="E1708">
            <v>3.35</v>
          </cell>
          <cell r="F1708">
            <v>7.97</v>
          </cell>
        </row>
        <row r="1709">
          <cell r="A1709" t="str">
            <v>32.20.050</v>
          </cell>
          <cell r="B1709" t="str">
            <v>Tela em polietileno, malha hexagonal de 1/2´, para armadura de argamassa</v>
          </cell>
          <cell r="C1709" t="str">
            <v>M2</v>
          </cell>
          <cell r="D1709">
            <v>2.13</v>
          </cell>
          <cell r="E1709">
            <v>3.35</v>
          </cell>
          <cell r="F1709">
            <v>5.48</v>
          </cell>
        </row>
        <row r="1710">
          <cell r="A1710" t="str">
            <v>32.20.060</v>
          </cell>
          <cell r="B1710" t="str">
            <v>Tela galvanizada fio 24 BWG, malha hexagonal de 1/2´, para armadura de argamassa</v>
          </cell>
          <cell r="C1710" t="str">
            <v>M2</v>
          </cell>
          <cell r="D1710">
            <v>12.61</v>
          </cell>
          <cell r="E1710">
            <v>3.35</v>
          </cell>
          <cell r="F1710">
            <v>15.96</v>
          </cell>
        </row>
        <row r="1711">
          <cell r="A1711" t="str">
            <v>33</v>
          </cell>
          <cell r="B1711" t="str">
            <v>PINTURA</v>
          </cell>
          <cell r="C1711"/>
          <cell r="D1711"/>
          <cell r="E1711"/>
          <cell r="F1711"/>
        </row>
        <row r="1712">
          <cell r="A1712" t="str">
            <v>33.01</v>
          </cell>
          <cell r="B1712" t="str">
            <v>Preparo de base</v>
          </cell>
          <cell r="C1712"/>
          <cell r="D1712"/>
          <cell r="E1712"/>
          <cell r="F1712"/>
        </row>
        <row r="1713">
          <cell r="A1713" t="str">
            <v>33.01.040</v>
          </cell>
          <cell r="B1713" t="str">
            <v>Estucamento e lixamento de concreto deteriorado</v>
          </cell>
          <cell r="C1713" t="str">
            <v>M2</v>
          </cell>
          <cell r="D1713">
            <v>5.98</v>
          </cell>
          <cell r="E1713">
            <v>28.74</v>
          </cell>
          <cell r="F1713">
            <v>34.72</v>
          </cell>
        </row>
        <row r="1714">
          <cell r="A1714" t="str">
            <v>33.01.050</v>
          </cell>
          <cell r="B1714" t="str">
            <v>Estucamento e lixamento de concreto</v>
          </cell>
          <cell r="C1714" t="str">
            <v>M2</v>
          </cell>
          <cell r="D1714">
            <v>3.63</v>
          </cell>
          <cell r="E1714">
            <v>28.74</v>
          </cell>
          <cell r="F1714">
            <v>32.369999999999997</v>
          </cell>
        </row>
        <row r="1715">
          <cell r="A1715" t="str">
            <v>33.01.060</v>
          </cell>
          <cell r="B1715" t="str">
            <v>Imunizante para madeira</v>
          </cell>
          <cell r="C1715" t="str">
            <v>M2</v>
          </cell>
          <cell r="D1715">
            <v>4.74</v>
          </cell>
          <cell r="E1715">
            <v>7.32</v>
          </cell>
          <cell r="F1715">
            <v>12.06</v>
          </cell>
        </row>
        <row r="1716">
          <cell r="A1716" t="str">
            <v>33.01.280</v>
          </cell>
          <cell r="B1716" t="str">
            <v>Reparo de trincas rasas até 5 mm de largura, na massa</v>
          </cell>
          <cell r="C1716" t="str">
            <v>M</v>
          </cell>
          <cell r="D1716">
            <v>20.32</v>
          </cell>
          <cell r="E1716">
            <v>20.58</v>
          </cell>
          <cell r="F1716">
            <v>40.9</v>
          </cell>
        </row>
        <row r="1717">
          <cell r="A1717" t="str">
            <v>33.01.350</v>
          </cell>
          <cell r="B1717" t="str">
            <v>Preparo de base para superfície metálica com fundo antioxidante</v>
          </cell>
          <cell r="C1717" t="str">
            <v>M2</v>
          </cell>
          <cell r="D1717">
            <v>5.75</v>
          </cell>
          <cell r="E1717">
            <v>7.87</v>
          </cell>
          <cell r="F1717">
            <v>13.62</v>
          </cell>
        </row>
        <row r="1718">
          <cell r="A1718" t="str">
            <v>33.02</v>
          </cell>
          <cell r="B1718" t="str">
            <v>Massa corrida</v>
          </cell>
          <cell r="C1718"/>
          <cell r="D1718"/>
          <cell r="E1718"/>
          <cell r="F1718"/>
        </row>
        <row r="1719">
          <cell r="A1719" t="str">
            <v>33.02.060</v>
          </cell>
          <cell r="B1719" t="str">
            <v>Massa corrida a base de PVA</v>
          </cell>
          <cell r="C1719" t="str">
            <v>M2</v>
          </cell>
          <cell r="D1719">
            <v>2.25</v>
          </cell>
          <cell r="E1719">
            <v>9.91</v>
          </cell>
          <cell r="F1719">
            <v>12.16</v>
          </cell>
        </row>
        <row r="1720">
          <cell r="A1720" t="str">
            <v>33.02.080</v>
          </cell>
          <cell r="B1720" t="str">
            <v>Massa corrida à base de resina acrílica</v>
          </cell>
          <cell r="C1720" t="str">
            <v>M2</v>
          </cell>
          <cell r="D1720">
            <v>3.76</v>
          </cell>
          <cell r="E1720">
            <v>9.91</v>
          </cell>
          <cell r="F1720">
            <v>13.67</v>
          </cell>
        </row>
        <row r="1721">
          <cell r="A1721" t="str">
            <v>33.03</v>
          </cell>
          <cell r="B1721" t="str">
            <v>Pintura em superficies de concreto / massa / gesso / pedras</v>
          </cell>
          <cell r="C1721"/>
          <cell r="D1721"/>
          <cell r="E1721"/>
          <cell r="F1721"/>
        </row>
        <row r="1722">
          <cell r="A1722" t="str">
            <v>33.03.220</v>
          </cell>
          <cell r="B1722" t="str">
            <v>Tinta látex em elemento vazado</v>
          </cell>
          <cell r="C1722" t="str">
            <v>M2</v>
          </cell>
          <cell r="D1722">
            <v>4.37</v>
          </cell>
          <cell r="E1722">
            <v>21.8</v>
          </cell>
          <cell r="F1722">
            <v>26.17</v>
          </cell>
        </row>
        <row r="1723">
          <cell r="A1723" t="str">
            <v>33.03.350</v>
          </cell>
          <cell r="B1723" t="str">
            <v>Pintura especial em esmalte para lousa cor verde</v>
          </cell>
          <cell r="C1723" t="str">
            <v>M2</v>
          </cell>
          <cell r="D1723">
            <v>5.92</v>
          </cell>
          <cell r="E1723">
            <v>18.52</v>
          </cell>
          <cell r="F1723">
            <v>24.44</v>
          </cell>
        </row>
        <row r="1724">
          <cell r="A1724" t="str">
            <v>33.03.740</v>
          </cell>
          <cell r="B1724" t="str">
            <v>Resina acrílica plastificante</v>
          </cell>
          <cell r="C1724" t="str">
            <v>M2</v>
          </cell>
          <cell r="D1724">
            <v>11.67</v>
          </cell>
          <cell r="E1724">
            <v>10.29</v>
          </cell>
          <cell r="F1724">
            <v>21.96</v>
          </cell>
        </row>
        <row r="1725">
          <cell r="A1725" t="str">
            <v>33.03.750</v>
          </cell>
          <cell r="B1725" t="str">
            <v>Verniz acrílico</v>
          </cell>
          <cell r="C1725" t="str">
            <v>M2</v>
          </cell>
          <cell r="D1725">
            <v>10.92</v>
          </cell>
          <cell r="E1725">
            <v>17.68</v>
          </cell>
          <cell r="F1725">
            <v>28.6</v>
          </cell>
        </row>
        <row r="1726">
          <cell r="A1726" t="str">
            <v>33.03.760</v>
          </cell>
          <cell r="B1726" t="str">
            <v>Hidrorepelente incolor para fachada à base de silano-siloxano oligomérico disperso em água</v>
          </cell>
          <cell r="C1726" t="str">
            <v>M2</v>
          </cell>
          <cell r="D1726">
            <v>5.92</v>
          </cell>
          <cell r="E1726">
            <v>13.11</v>
          </cell>
          <cell r="F1726">
            <v>19.03</v>
          </cell>
        </row>
        <row r="1727">
          <cell r="A1727" t="str">
            <v>33.03.770</v>
          </cell>
          <cell r="B1727" t="str">
            <v>Hidrorepelente incolor para fachada à base de silano-siloxano oligomérico disperso em solvente</v>
          </cell>
          <cell r="C1727" t="str">
            <v>M2</v>
          </cell>
          <cell r="D1727">
            <v>25.82</v>
          </cell>
          <cell r="E1727">
            <v>13.11</v>
          </cell>
          <cell r="F1727">
            <v>38.93</v>
          </cell>
        </row>
        <row r="1728">
          <cell r="A1728" t="str">
            <v>33.03.780</v>
          </cell>
          <cell r="B1728" t="str">
            <v>Verniz de proteção antipichação</v>
          </cell>
          <cell r="C1728" t="str">
            <v>M2</v>
          </cell>
          <cell r="D1728">
            <v>16.09</v>
          </cell>
          <cell r="E1728">
            <v>17.68</v>
          </cell>
          <cell r="F1728">
            <v>33.770000000000003</v>
          </cell>
        </row>
        <row r="1729">
          <cell r="A1729" t="str">
            <v>33.05</v>
          </cell>
          <cell r="B1729" t="str">
            <v>Pintura em superficies de madeira</v>
          </cell>
          <cell r="C1729"/>
          <cell r="D1729"/>
          <cell r="E1729"/>
          <cell r="F1729"/>
        </row>
        <row r="1730">
          <cell r="A1730" t="str">
            <v>33.05.010</v>
          </cell>
          <cell r="B1730" t="str">
            <v>Verniz fungicida para madeira</v>
          </cell>
          <cell r="C1730" t="str">
            <v>M2</v>
          </cell>
          <cell r="D1730">
            <v>5.6</v>
          </cell>
          <cell r="E1730">
            <v>13.11</v>
          </cell>
          <cell r="F1730">
            <v>18.71</v>
          </cell>
        </row>
        <row r="1731">
          <cell r="A1731" t="str">
            <v>33.05.120</v>
          </cell>
          <cell r="B1731" t="str">
            <v>Esmalte em rodapés, baguetes ou molduras de madeira</v>
          </cell>
          <cell r="C1731" t="str">
            <v>M</v>
          </cell>
          <cell r="D1731">
            <v>2.25</v>
          </cell>
          <cell r="E1731">
            <v>2.44</v>
          </cell>
          <cell r="F1731">
            <v>4.6900000000000004</v>
          </cell>
        </row>
        <row r="1732">
          <cell r="A1732" t="str">
            <v>33.05.330</v>
          </cell>
          <cell r="B1732" t="str">
            <v>Verniz em superfície de madeira</v>
          </cell>
          <cell r="C1732" t="str">
            <v>M2</v>
          </cell>
          <cell r="D1732">
            <v>7.52</v>
          </cell>
          <cell r="E1732">
            <v>14.79</v>
          </cell>
          <cell r="F1732">
            <v>22.31</v>
          </cell>
        </row>
        <row r="1733">
          <cell r="A1733" t="str">
            <v>33.05.360</v>
          </cell>
          <cell r="B1733" t="str">
            <v>Verniz em rodapés, baguetes ou molduras de madeira</v>
          </cell>
          <cell r="C1733" t="str">
            <v>M</v>
          </cell>
          <cell r="D1733">
            <v>1.99</v>
          </cell>
          <cell r="E1733">
            <v>1.95</v>
          </cell>
          <cell r="F1733">
            <v>3.94</v>
          </cell>
        </row>
        <row r="1734">
          <cell r="A1734" t="str">
            <v>33.06</v>
          </cell>
          <cell r="B1734" t="str">
            <v>Pintura em pisos</v>
          </cell>
          <cell r="C1734"/>
          <cell r="D1734"/>
          <cell r="E1734"/>
          <cell r="F1734"/>
        </row>
        <row r="1735">
          <cell r="A1735" t="str">
            <v>33.06.020</v>
          </cell>
          <cell r="B1735" t="str">
            <v>Acrílico para quadras e pisos cimentados</v>
          </cell>
          <cell r="C1735" t="str">
            <v>M2</v>
          </cell>
          <cell r="D1735">
            <v>3.05</v>
          </cell>
          <cell r="E1735">
            <v>17.68</v>
          </cell>
          <cell r="F1735">
            <v>20.73</v>
          </cell>
        </row>
        <row r="1736">
          <cell r="A1736" t="str">
            <v>33.07</v>
          </cell>
          <cell r="B1736" t="str">
            <v>Pintura em estruturas metalicas</v>
          </cell>
          <cell r="C1736"/>
          <cell r="D1736"/>
          <cell r="E1736"/>
          <cell r="F1736"/>
        </row>
        <row r="1737">
          <cell r="A1737" t="str">
            <v>33.07.102</v>
          </cell>
          <cell r="B1737" t="str">
            <v>Esmalte a base de água em estrutura metálica</v>
          </cell>
          <cell r="C1737" t="str">
            <v>M2</v>
          </cell>
          <cell r="D1737">
            <v>8.41</v>
          </cell>
          <cell r="E1737">
            <v>32.92</v>
          </cell>
          <cell r="F1737">
            <v>41.33</v>
          </cell>
        </row>
        <row r="1738">
          <cell r="A1738" t="str">
            <v>33.07.130</v>
          </cell>
          <cell r="B1738" t="str">
            <v>Pintura epóxi bicomponente em estruturas metálicas</v>
          </cell>
          <cell r="C1738" t="str">
            <v>KG</v>
          </cell>
          <cell r="D1738">
            <v>4.0199999999999996</v>
          </cell>
          <cell r="E1738"/>
          <cell r="F1738">
            <v>4.0199999999999996</v>
          </cell>
        </row>
        <row r="1739">
          <cell r="A1739" t="str">
            <v>33.07.140</v>
          </cell>
          <cell r="B1739" t="str">
            <v>Pintura com esmalte alquídico em estrutura metálica</v>
          </cell>
          <cell r="C1739" t="str">
            <v>KG</v>
          </cell>
          <cell r="D1739">
            <v>2.85</v>
          </cell>
          <cell r="E1739"/>
          <cell r="F1739">
            <v>2.85</v>
          </cell>
        </row>
        <row r="1740">
          <cell r="A1740" t="str">
            <v>33.07.303</v>
          </cell>
          <cell r="B1740" t="str">
            <v>Proteção passiva contra incêndio com tinta intumescente, com tempo requerido de resistência ao fogo TRRF = 60 min - aplicação em estrutura metálica</v>
          </cell>
          <cell r="C1740" t="str">
            <v>M2</v>
          </cell>
          <cell r="D1740">
            <v>71.02</v>
          </cell>
          <cell r="E1740">
            <v>164.32</v>
          </cell>
          <cell r="F1740">
            <v>235.34</v>
          </cell>
        </row>
        <row r="1741">
          <cell r="A1741" t="str">
            <v>33.07.304</v>
          </cell>
          <cell r="B1741" t="str">
            <v>Proteção passiva contra incêndio com tinta intumescente, com tempo requerido de resistência ao fogo TRRF = 120 min - aplicação em estrutura metálica</v>
          </cell>
          <cell r="C1741" t="str">
            <v>M2</v>
          </cell>
          <cell r="D1741">
            <v>308.62</v>
          </cell>
          <cell r="E1741">
            <v>190.37</v>
          </cell>
          <cell r="F1741">
            <v>498.99</v>
          </cell>
        </row>
        <row r="1742">
          <cell r="A1742" t="str">
            <v>33.09</v>
          </cell>
          <cell r="B1742" t="str">
            <v>Pintura de sinalizacao</v>
          </cell>
          <cell r="C1742"/>
          <cell r="D1742"/>
          <cell r="E1742"/>
          <cell r="F1742"/>
        </row>
        <row r="1743">
          <cell r="A1743" t="str">
            <v>33.09.020</v>
          </cell>
          <cell r="B1743" t="str">
            <v>Borracha clorada para faixas demarcatórias</v>
          </cell>
          <cell r="C1743" t="str">
            <v>M</v>
          </cell>
          <cell r="D1743">
            <v>1.24</v>
          </cell>
          <cell r="E1743">
            <v>1.33</v>
          </cell>
          <cell r="F1743">
            <v>2.57</v>
          </cell>
        </row>
        <row r="1744">
          <cell r="A1744" t="str">
            <v>33.09.021</v>
          </cell>
          <cell r="B1744" t="str">
            <v>Tinta acrílica para faixas demarcatórias</v>
          </cell>
          <cell r="C1744" t="str">
            <v>M</v>
          </cell>
          <cell r="D1744">
            <v>0.77</v>
          </cell>
          <cell r="E1744">
            <v>2.66</v>
          </cell>
          <cell r="F1744">
            <v>3.43</v>
          </cell>
        </row>
        <row r="1745">
          <cell r="A1745" t="str">
            <v>33.10</v>
          </cell>
          <cell r="B1745" t="str">
            <v>Pintura em superficie de concreto/massa/gesso/pedras, inclusive preparo</v>
          </cell>
          <cell r="C1745"/>
          <cell r="D1745"/>
          <cell r="E1745"/>
          <cell r="F1745"/>
        </row>
        <row r="1746">
          <cell r="A1746" t="str">
            <v>33.10.010</v>
          </cell>
          <cell r="B1746" t="str">
            <v>Tinta látex antimofo em massa, inclusive preparo</v>
          </cell>
          <cell r="C1746" t="str">
            <v>M2</v>
          </cell>
          <cell r="D1746">
            <v>5.5</v>
          </cell>
          <cell r="E1746">
            <v>17.68</v>
          </cell>
          <cell r="F1746">
            <v>23.18</v>
          </cell>
        </row>
        <row r="1747">
          <cell r="A1747" t="str">
            <v>33.10.020</v>
          </cell>
          <cell r="B1747" t="str">
            <v>Tinta látex em massa, inclusive preparo</v>
          </cell>
          <cell r="C1747" t="str">
            <v>M2</v>
          </cell>
          <cell r="D1747">
            <v>6.74</v>
          </cell>
          <cell r="E1747">
            <v>17.68</v>
          </cell>
          <cell r="F1747">
            <v>24.42</v>
          </cell>
        </row>
        <row r="1748">
          <cell r="A1748" t="str">
            <v>33.10.030</v>
          </cell>
          <cell r="B1748" t="str">
            <v>Tinta acrílica antimofo em massa, inclusive preparo</v>
          </cell>
          <cell r="C1748" t="str">
            <v>M2</v>
          </cell>
          <cell r="D1748">
            <v>7.84</v>
          </cell>
          <cell r="E1748">
            <v>17.68</v>
          </cell>
          <cell r="F1748">
            <v>25.52</v>
          </cell>
        </row>
        <row r="1749">
          <cell r="A1749" t="str">
            <v>33.10.041</v>
          </cell>
          <cell r="B1749" t="str">
            <v>Esmalte à base de água em massa, inclusive preparo</v>
          </cell>
          <cell r="C1749" t="str">
            <v>M2</v>
          </cell>
          <cell r="D1749">
            <v>10.119999999999999</v>
          </cell>
          <cell r="E1749">
            <v>17.68</v>
          </cell>
          <cell r="F1749">
            <v>27.8</v>
          </cell>
        </row>
        <row r="1750">
          <cell r="A1750" t="str">
            <v>33.10.050</v>
          </cell>
          <cell r="B1750" t="str">
            <v>Tinta acrílica em massa, inclusive preparo</v>
          </cell>
          <cell r="C1750" t="str">
            <v>M2</v>
          </cell>
          <cell r="D1750">
            <v>7.88</v>
          </cell>
          <cell r="E1750">
            <v>17.68</v>
          </cell>
          <cell r="F1750">
            <v>25.56</v>
          </cell>
        </row>
        <row r="1751">
          <cell r="A1751" t="str">
            <v>33.10.060</v>
          </cell>
          <cell r="B1751" t="str">
            <v>Epóxi em massa, inclusive preparo</v>
          </cell>
          <cell r="C1751" t="str">
            <v>M2</v>
          </cell>
          <cell r="D1751">
            <v>49.8</v>
          </cell>
          <cell r="E1751">
            <v>37.04</v>
          </cell>
          <cell r="F1751">
            <v>86.84</v>
          </cell>
        </row>
        <row r="1752">
          <cell r="A1752" t="str">
            <v>33.10.070</v>
          </cell>
          <cell r="B1752" t="str">
            <v>Borracha clorada em massa, inclusive preparo</v>
          </cell>
          <cell r="C1752" t="str">
            <v>M2</v>
          </cell>
          <cell r="D1752">
            <v>14.36</v>
          </cell>
          <cell r="E1752">
            <v>17.68</v>
          </cell>
          <cell r="F1752">
            <v>32.04</v>
          </cell>
        </row>
        <row r="1753">
          <cell r="A1753" t="str">
            <v>33.10.100</v>
          </cell>
          <cell r="B1753" t="str">
            <v>Textura acrílica para uso interno / externo, inclusive preparo</v>
          </cell>
          <cell r="C1753" t="str">
            <v>M2</v>
          </cell>
          <cell r="D1753">
            <v>10.67</v>
          </cell>
          <cell r="E1753">
            <v>24.69</v>
          </cell>
          <cell r="F1753">
            <v>35.36</v>
          </cell>
        </row>
        <row r="1754">
          <cell r="A1754" t="str">
            <v>33.10.120</v>
          </cell>
          <cell r="B1754" t="str">
            <v>Proteção passiva contra incêndio com tinta intumescente, tempo requerido de resistência ao fogo TRRF = 60 minutos - aplicação em painéis de gesso acartonado</v>
          </cell>
          <cell r="C1754" t="str">
            <v>M2</v>
          </cell>
          <cell r="D1754">
            <v>203</v>
          </cell>
          <cell r="E1754"/>
          <cell r="F1754">
            <v>203</v>
          </cell>
        </row>
        <row r="1755">
          <cell r="A1755" t="str">
            <v>33.10.130</v>
          </cell>
          <cell r="B1755" t="str">
            <v>Proteção passiva contra incêndio com tinta intumescente, tempo requerido de resistência ao fogo TRRF = 120 minutos - aplicação em painéis de gesso acartonado</v>
          </cell>
          <cell r="C1755" t="str">
            <v>M2</v>
          </cell>
          <cell r="D1755">
            <v>402.5</v>
          </cell>
          <cell r="E1755"/>
          <cell r="F1755">
            <v>402.5</v>
          </cell>
        </row>
        <row r="1756">
          <cell r="A1756" t="str">
            <v>33.11</v>
          </cell>
          <cell r="B1756" t="str">
            <v>Pintura em superficie metalica, inclusive preparo</v>
          </cell>
          <cell r="C1756"/>
          <cell r="D1756"/>
          <cell r="E1756"/>
          <cell r="F1756"/>
        </row>
        <row r="1757">
          <cell r="A1757" t="str">
            <v>33.11.050</v>
          </cell>
          <cell r="B1757" t="str">
            <v>Esmalte à base água em superfície metálica, inclusive preparo</v>
          </cell>
          <cell r="C1757" t="str">
            <v>M2</v>
          </cell>
          <cell r="D1757">
            <v>12.84</v>
          </cell>
          <cell r="E1757">
            <v>24.69</v>
          </cell>
          <cell r="F1757">
            <v>37.53</v>
          </cell>
        </row>
        <row r="1758">
          <cell r="A1758" t="str">
            <v>33.12</v>
          </cell>
          <cell r="B1758" t="str">
            <v>Pintura em superficie de madeira, inclusive preparo</v>
          </cell>
          <cell r="C1758"/>
          <cell r="D1758"/>
          <cell r="E1758"/>
          <cell r="F1758"/>
        </row>
        <row r="1759">
          <cell r="A1759" t="str">
            <v>33.12.011</v>
          </cell>
          <cell r="B1759" t="str">
            <v>Esmalte à base de água em madeira, inclusive preparo</v>
          </cell>
          <cell r="C1759" t="str">
            <v>M2</v>
          </cell>
          <cell r="D1759">
            <v>13.17</v>
          </cell>
          <cell r="E1759">
            <v>24.69</v>
          </cell>
          <cell r="F1759">
            <v>37.86</v>
          </cell>
        </row>
        <row r="1760">
          <cell r="A1760" t="str">
            <v>34</v>
          </cell>
          <cell r="B1760" t="str">
            <v>PAISAGISMO E FECHAMENTOS</v>
          </cell>
          <cell r="C1760"/>
          <cell r="D1760"/>
          <cell r="E1760"/>
          <cell r="F1760"/>
        </row>
        <row r="1761">
          <cell r="A1761" t="str">
            <v>34.01</v>
          </cell>
          <cell r="B1761" t="str">
            <v>Preparacao de solo</v>
          </cell>
          <cell r="C1761"/>
          <cell r="D1761"/>
          <cell r="E1761"/>
          <cell r="F1761"/>
        </row>
        <row r="1762">
          <cell r="A1762" t="str">
            <v>34.01.010</v>
          </cell>
          <cell r="B1762" t="str">
            <v>Terra vegetal orgânica comum</v>
          </cell>
          <cell r="C1762" t="str">
            <v>M3</v>
          </cell>
          <cell r="D1762">
            <v>125.31</v>
          </cell>
          <cell r="E1762">
            <v>41.88</v>
          </cell>
          <cell r="F1762">
            <v>167.19</v>
          </cell>
        </row>
        <row r="1763">
          <cell r="A1763" t="str">
            <v>34.01.020</v>
          </cell>
          <cell r="B1763" t="str">
            <v>Limpeza e regularização de áreas para ajardinamento (jardins e canteiros)</v>
          </cell>
          <cell r="C1763" t="str">
            <v>M2</v>
          </cell>
          <cell r="D1763"/>
          <cell r="E1763">
            <v>1.68</v>
          </cell>
          <cell r="F1763">
            <v>1.68</v>
          </cell>
        </row>
        <row r="1764">
          <cell r="A1764" t="str">
            <v>34.02</v>
          </cell>
          <cell r="B1764" t="str">
            <v>Vegetacao rasteira</v>
          </cell>
          <cell r="C1764"/>
          <cell r="D1764"/>
          <cell r="E1764"/>
          <cell r="F1764"/>
        </row>
        <row r="1765">
          <cell r="A1765" t="str">
            <v>34.02.020</v>
          </cell>
          <cell r="B1765" t="str">
            <v>Plantio de grama batatais em placas (praças e áreas abertas)</v>
          </cell>
          <cell r="C1765" t="str">
            <v>M2</v>
          </cell>
          <cell r="D1765">
            <v>7.24</v>
          </cell>
          <cell r="E1765">
            <v>2.82</v>
          </cell>
          <cell r="F1765">
            <v>10.06</v>
          </cell>
        </row>
        <row r="1766">
          <cell r="A1766" t="str">
            <v>34.02.040</v>
          </cell>
          <cell r="B1766" t="str">
            <v>Plantio de grama batatais em placas (jardins e canteiros)</v>
          </cell>
          <cell r="C1766" t="str">
            <v>M2</v>
          </cell>
          <cell r="D1766">
            <v>6.61</v>
          </cell>
          <cell r="E1766">
            <v>4.24</v>
          </cell>
          <cell r="F1766">
            <v>10.85</v>
          </cell>
        </row>
        <row r="1767">
          <cell r="A1767" t="str">
            <v>34.02.070</v>
          </cell>
          <cell r="B1767" t="str">
            <v>Forração com Lírio Amarelo, mínimo 18 mudas / m² - h= 0,50 m</v>
          </cell>
          <cell r="C1767" t="str">
            <v>M2</v>
          </cell>
          <cell r="D1767">
            <v>44.41</v>
          </cell>
          <cell r="E1767">
            <v>5.39</v>
          </cell>
          <cell r="F1767">
            <v>49.8</v>
          </cell>
        </row>
        <row r="1768">
          <cell r="A1768" t="str">
            <v>34.02.080</v>
          </cell>
          <cell r="B1768" t="str">
            <v>Plantio de grama São Carlos em placas (jardins e canteiros)</v>
          </cell>
          <cell r="C1768" t="str">
            <v>M2</v>
          </cell>
          <cell r="D1768">
            <v>11.34</v>
          </cell>
          <cell r="E1768">
            <v>4.24</v>
          </cell>
          <cell r="F1768">
            <v>15.58</v>
          </cell>
        </row>
        <row r="1769">
          <cell r="A1769" t="str">
            <v>34.02.090</v>
          </cell>
          <cell r="B1769" t="str">
            <v>Forração com Hera Inglesa, mínimo 18 mudas / m² - h= 0,15 m</v>
          </cell>
          <cell r="C1769" t="str">
            <v>M2</v>
          </cell>
          <cell r="D1769">
            <v>34.869999999999997</v>
          </cell>
          <cell r="E1769">
            <v>5.39</v>
          </cell>
          <cell r="F1769">
            <v>40.26</v>
          </cell>
        </row>
        <row r="1770">
          <cell r="A1770" t="str">
            <v>34.02.100</v>
          </cell>
          <cell r="B1770" t="str">
            <v>Plantio de grama esmeralda em placas (jardins e canteiros)</v>
          </cell>
          <cell r="C1770" t="str">
            <v>M2</v>
          </cell>
          <cell r="D1770">
            <v>7.01</v>
          </cell>
          <cell r="E1770">
            <v>4.24</v>
          </cell>
          <cell r="F1770">
            <v>11.25</v>
          </cell>
        </row>
        <row r="1771">
          <cell r="A1771" t="str">
            <v>34.02.110</v>
          </cell>
          <cell r="B1771" t="str">
            <v>Forração com clorofito, mínimo de 20 mudas / m² - h= 0,15 m</v>
          </cell>
          <cell r="C1771" t="str">
            <v>M2</v>
          </cell>
          <cell r="D1771">
            <v>37.39</v>
          </cell>
          <cell r="E1771">
            <v>5.39</v>
          </cell>
          <cell r="F1771">
            <v>42.78</v>
          </cell>
        </row>
        <row r="1772">
          <cell r="A1772" t="str">
            <v>34.02.400</v>
          </cell>
          <cell r="B1772" t="str">
            <v>Plantio de grama pelo processo hidrossemeadura</v>
          </cell>
          <cell r="C1772" t="str">
            <v>M2</v>
          </cell>
          <cell r="D1772">
            <v>6.71</v>
          </cell>
          <cell r="E1772"/>
          <cell r="F1772">
            <v>6.71</v>
          </cell>
        </row>
        <row r="1773">
          <cell r="A1773" t="str">
            <v>34.03</v>
          </cell>
          <cell r="B1773" t="str">
            <v>Vegetacao arbustiva</v>
          </cell>
          <cell r="C1773"/>
          <cell r="D1773"/>
          <cell r="E1773"/>
          <cell r="F1773"/>
        </row>
        <row r="1774">
          <cell r="A1774" t="str">
            <v>34.03.020</v>
          </cell>
          <cell r="B1774" t="str">
            <v>Arbusto Azaléa - h= 0,60 a 0,80 m</v>
          </cell>
          <cell r="C1774" t="str">
            <v>UN</v>
          </cell>
          <cell r="D1774">
            <v>38.19</v>
          </cell>
          <cell r="E1774">
            <v>3.11</v>
          </cell>
          <cell r="F1774">
            <v>41.3</v>
          </cell>
        </row>
        <row r="1775">
          <cell r="A1775" t="str">
            <v>34.03.120</v>
          </cell>
          <cell r="B1775" t="str">
            <v>Arbusto Moréia - h= 0,50 m</v>
          </cell>
          <cell r="C1775" t="str">
            <v>UN</v>
          </cell>
          <cell r="D1775">
            <v>27.91</v>
          </cell>
          <cell r="E1775">
            <v>3.11</v>
          </cell>
          <cell r="F1775">
            <v>31.02</v>
          </cell>
        </row>
        <row r="1776">
          <cell r="A1776" t="str">
            <v>34.03.130</v>
          </cell>
          <cell r="B1776" t="str">
            <v>Arbusto Alamanda - h= 0,60 a 0,80 m</v>
          </cell>
          <cell r="C1776" t="str">
            <v>UN</v>
          </cell>
          <cell r="D1776">
            <v>27.48</v>
          </cell>
          <cell r="E1776">
            <v>3.11</v>
          </cell>
          <cell r="F1776">
            <v>30.59</v>
          </cell>
        </row>
        <row r="1777">
          <cell r="A1777" t="str">
            <v>34.03.150</v>
          </cell>
          <cell r="B1777" t="str">
            <v>Arbusto Curcúligo - h= 0,60 a 0,80 m</v>
          </cell>
          <cell r="C1777" t="str">
            <v>UN</v>
          </cell>
          <cell r="D1777">
            <v>34.979999999999997</v>
          </cell>
          <cell r="E1777">
            <v>3.11</v>
          </cell>
          <cell r="F1777">
            <v>38.090000000000003</v>
          </cell>
        </row>
        <row r="1778">
          <cell r="A1778" t="str">
            <v>34.04</v>
          </cell>
          <cell r="B1778" t="str">
            <v>arvores</v>
          </cell>
          <cell r="C1778"/>
          <cell r="D1778"/>
          <cell r="E1778"/>
          <cell r="F1778"/>
        </row>
        <row r="1779">
          <cell r="A1779" t="str">
            <v>34.04.050</v>
          </cell>
          <cell r="B1779" t="str">
            <v>Árvore ornamental tipo Pata de Vaca - h= 2,00 m</v>
          </cell>
          <cell r="C1779" t="str">
            <v>UN</v>
          </cell>
          <cell r="D1779">
            <v>68.13</v>
          </cell>
          <cell r="E1779">
            <v>26.93</v>
          </cell>
          <cell r="F1779">
            <v>95.06</v>
          </cell>
        </row>
        <row r="1780">
          <cell r="A1780" t="str">
            <v>34.04.130</v>
          </cell>
          <cell r="B1780" t="str">
            <v>Árvore ornamental tipo Ipê Amarelo - h= 2,00 m</v>
          </cell>
          <cell r="C1780" t="str">
            <v>UN</v>
          </cell>
          <cell r="D1780">
            <v>71.900000000000006</v>
          </cell>
          <cell r="E1780">
            <v>26.93</v>
          </cell>
          <cell r="F1780">
            <v>98.83</v>
          </cell>
        </row>
        <row r="1781">
          <cell r="A1781" t="str">
            <v>34.04.160</v>
          </cell>
          <cell r="B1781" t="str">
            <v>Árvore ornamental tipo Areca Bambu - h= 2,00 m</v>
          </cell>
          <cell r="C1781" t="str">
            <v>UN</v>
          </cell>
          <cell r="D1781">
            <v>88.85</v>
          </cell>
          <cell r="E1781">
            <v>26.93</v>
          </cell>
          <cell r="F1781">
            <v>115.78</v>
          </cell>
        </row>
        <row r="1782">
          <cell r="A1782" t="str">
            <v>34.04.164</v>
          </cell>
          <cell r="B1782" t="str">
            <v>Árvore ornamental tipo Falso barbatimão - h = 2,00 m</v>
          </cell>
          <cell r="C1782" t="str">
            <v>UN</v>
          </cell>
          <cell r="D1782">
            <v>160.43</v>
          </cell>
          <cell r="E1782">
            <v>3.04</v>
          </cell>
          <cell r="F1782">
            <v>163.47</v>
          </cell>
        </row>
        <row r="1783">
          <cell r="A1783" t="str">
            <v>34.04.166</v>
          </cell>
          <cell r="B1783" t="str">
            <v>Árvore ornamental tipo Aroeira salsa - h= 2,00 m</v>
          </cell>
          <cell r="C1783" t="str">
            <v>UN</v>
          </cell>
          <cell r="D1783">
            <v>82.88</v>
          </cell>
          <cell r="E1783">
            <v>3.04</v>
          </cell>
          <cell r="F1783">
            <v>85.92</v>
          </cell>
        </row>
        <row r="1784">
          <cell r="A1784" t="str">
            <v>34.04.280</v>
          </cell>
          <cell r="B1784" t="str">
            <v>Árvore ornamental tipo Manacá-da-serra</v>
          </cell>
          <cell r="C1784" t="str">
            <v>UN</v>
          </cell>
          <cell r="D1784">
            <v>94.39</v>
          </cell>
          <cell r="E1784">
            <v>26.93</v>
          </cell>
          <cell r="F1784">
            <v>121.32</v>
          </cell>
        </row>
        <row r="1785">
          <cell r="A1785" t="str">
            <v>34.04.360</v>
          </cell>
          <cell r="B1785" t="str">
            <v>Árvore ornamental tipo coqueiro Jerivá - h= 4,00 m</v>
          </cell>
          <cell r="C1785" t="str">
            <v>UN</v>
          </cell>
          <cell r="D1785">
            <v>230.2</v>
          </cell>
          <cell r="E1785">
            <v>26.93</v>
          </cell>
          <cell r="F1785">
            <v>257.13</v>
          </cell>
        </row>
        <row r="1786">
          <cell r="A1786" t="str">
            <v>34.04.370</v>
          </cell>
          <cell r="B1786" t="str">
            <v>Árvore ornamental tipo Quaresmeira (Tibouchina granulosa) - h= 1,50 / 2,00 m</v>
          </cell>
          <cell r="C1786" t="str">
            <v>UN</v>
          </cell>
          <cell r="D1786">
            <v>43.3</v>
          </cell>
          <cell r="E1786">
            <v>26.93</v>
          </cell>
          <cell r="F1786">
            <v>70.23</v>
          </cell>
        </row>
        <row r="1787">
          <cell r="A1787" t="str">
            <v>34.05</v>
          </cell>
          <cell r="B1787" t="str">
            <v>Cercas e fechamentos</v>
          </cell>
          <cell r="C1787"/>
          <cell r="D1787"/>
          <cell r="E1787"/>
          <cell r="F1787"/>
        </row>
        <row r="1788">
          <cell r="A1788" t="str">
            <v>34.05.020</v>
          </cell>
          <cell r="B1788" t="str">
            <v>Cerca em arame farpado com mourões de concreto</v>
          </cell>
          <cell r="C1788" t="str">
            <v>M</v>
          </cell>
          <cell r="D1788">
            <v>24.54</v>
          </cell>
          <cell r="E1788">
            <v>26.93</v>
          </cell>
          <cell r="F1788">
            <v>51.47</v>
          </cell>
        </row>
        <row r="1789">
          <cell r="A1789" t="str">
            <v>34.05.030</v>
          </cell>
          <cell r="B1789" t="str">
            <v>Cerca em arame farpado com mourões de concreto, com ponta inclinada</v>
          </cell>
          <cell r="C1789" t="str">
            <v>M</v>
          </cell>
          <cell r="D1789">
            <v>32.450000000000003</v>
          </cell>
          <cell r="E1789">
            <v>26.93</v>
          </cell>
          <cell r="F1789">
            <v>59.38</v>
          </cell>
        </row>
        <row r="1790">
          <cell r="A1790" t="str">
            <v>34.05.032</v>
          </cell>
          <cell r="B1790" t="str">
            <v>Cerca em arame farpado com mourões de concreto, com ponta inclinada - 12 fiadas</v>
          </cell>
          <cell r="C1790" t="str">
            <v>M</v>
          </cell>
          <cell r="D1790">
            <v>37.479999999999997</v>
          </cell>
          <cell r="E1790">
            <v>26.93</v>
          </cell>
          <cell r="F1790">
            <v>64.41</v>
          </cell>
        </row>
        <row r="1791">
          <cell r="A1791" t="str">
            <v>34.05.050</v>
          </cell>
          <cell r="B1791" t="str">
            <v>Cerca em tela de aço galvanizado de 2´, montantes em mourões de concreto com ponta inclinada e arame farpado</v>
          </cell>
          <cell r="C1791" t="str">
            <v>M</v>
          </cell>
          <cell r="D1791">
            <v>158.44999999999999</v>
          </cell>
          <cell r="E1791">
            <v>43.45</v>
          </cell>
          <cell r="F1791">
            <v>201.9</v>
          </cell>
        </row>
        <row r="1792">
          <cell r="A1792" t="str">
            <v>34.05.080</v>
          </cell>
          <cell r="B1792" t="str">
            <v>Alambrado em tela de aço galvanizado de 2´, montantes metálicos e arame farpado, até 4,00 m de altura</v>
          </cell>
          <cell r="C1792" t="str">
            <v>M2</v>
          </cell>
          <cell r="D1792">
            <v>191.59</v>
          </cell>
          <cell r="E1792"/>
          <cell r="F1792">
            <v>191.59</v>
          </cell>
        </row>
        <row r="1793">
          <cell r="A1793" t="str">
            <v>34.05.110</v>
          </cell>
          <cell r="B1793" t="str">
            <v>Alambrado em tela de aço galvanizado de 2´, montantes metálicos e arame farpado, acima de 4,00 m de altura</v>
          </cell>
          <cell r="C1793" t="str">
            <v>M2</v>
          </cell>
          <cell r="D1793">
            <v>188.79</v>
          </cell>
          <cell r="E1793"/>
          <cell r="F1793">
            <v>188.79</v>
          </cell>
        </row>
        <row r="1794">
          <cell r="A1794" t="str">
            <v>34.05.120</v>
          </cell>
          <cell r="B1794" t="str">
            <v>Alambrado em tela de aço galvanizado de 1´, montantes metálicos e arame farpado</v>
          </cell>
          <cell r="C1794" t="str">
            <v>M2</v>
          </cell>
          <cell r="D1794">
            <v>179.23</v>
          </cell>
          <cell r="E1794"/>
          <cell r="F1794">
            <v>179.23</v>
          </cell>
        </row>
        <row r="1795">
          <cell r="A1795" t="str">
            <v>34.05.170</v>
          </cell>
          <cell r="B1795" t="str">
            <v>Barreira de proteção perimetral em aço inoxidável AISI 430, dupla</v>
          </cell>
          <cell r="C1795" t="str">
            <v>M</v>
          </cell>
          <cell r="D1795">
            <v>35.090000000000003</v>
          </cell>
          <cell r="E1795"/>
          <cell r="F1795">
            <v>35.090000000000003</v>
          </cell>
        </row>
        <row r="1796">
          <cell r="A1796" t="str">
            <v>34.05.210</v>
          </cell>
          <cell r="B1796" t="str">
            <v>Alambrado em tela de aço galvanizado de 2´, montantes metálicos com extremo superior duplo e arame farpado, acima de 4,00 m de altura</v>
          </cell>
          <cell r="C1796" t="str">
            <v>M2</v>
          </cell>
          <cell r="D1796">
            <v>187.94</v>
          </cell>
          <cell r="E1796"/>
          <cell r="F1796">
            <v>187.94</v>
          </cell>
        </row>
        <row r="1797">
          <cell r="A1797" t="str">
            <v>34.05.260</v>
          </cell>
          <cell r="B1797" t="str">
            <v>Gradil em aço galvanizado eletrofundido, malha 65 x 132 mm e pintura eletrostática</v>
          </cell>
          <cell r="C1797" t="str">
            <v>M2</v>
          </cell>
          <cell r="D1797">
            <v>355.79</v>
          </cell>
          <cell r="E1797">
            <v>55.88</v>
          </cell>
          <cell r="F1797">
            <v>411.67</v>
          </cell>
        </row>
        <row r="1798">
          <cell r="A1798" t="str">
            <v>34.05.270</v>
          </cell>
          <cell r="B1798" t="str">
            <v>Alambrado em tela de aço galvanizado de 2´, montantes metálicos retos</v>
          </cell>
          <cell r="C1798" t="str">
            <v>M2</v>
          </cell>
          <cell r="D1798">
            <v>179.67</v>
          </cell>
          <cell r="E1798"/>
          <cell r="F1798">
            <v>179.67</v>
          </cell>
        </row>
        <row r="1799">
          <cell r="A1799" t="str">
            <v>34.05.290</v>
          </cell>
          <cell r="B1799" t="str">
            <v>Portão de abrir em grade de aço galvanizado eletrofundida, malha 65 x 132 mm, e pintura eletrostática</v>
          </cell>
          <cell r="C1799" t="str">
            <v>M2</v>
          </cell>
          <cell r="D1799">
            <v>1775.8</v>
          </cell>
          <cell r="E1799">
            <v>83.42</v>
          </cell>
          <cell r="F1799">
            <v>1859.22</v>
          </cell>
        </row>
        <row r="1800">
          <cell r="A1800" t="str">
            <v>34.05.300</v>
          </cell>
          <cell r="B1800" t="str">
            <v>Portão de correr em grade de aço galvanizado eletrofundida, malha 65 x 132 mm, e pintura eletrostática</v>
          </cell>
          <cell r="C1800" t="str">
            <v>M2</v>
          </cell>
          <cell r="D1800">
            <v>1265.05</v>
          </cell>
          <cell r="E1800">
            <v>83.42</v>
          </cell>
          <cell r="F1800">
            <v>1348.47</v>
          </cell>
        </row>
        <row r="1801">
          <cell r="A1801" t="str">
            <v>34.05.310</v>
          </cell>
          <cell r="B1801" t="str">
            <v>Gradil de ferro perfilado, tipo parque</v>
          </cell>
          <cell r="C1801" t="str">
            <v>M2</v>
          </cell>
          <cell r="D1801">
            <v>465.54</v>
          </cell>
          <cell r="E1801">
            <v>33.04</v>
          </cell>
          <cell r="F1801">
            <v>498.58</v>
          </cell>
        </row>
        <row r="1802">
          <cell r="A1802" t="str">
            <v>34.05.320</v>
          </cell>
          <cell r="B1802" t="str">
            <v>Portão de ferro perfilado, tipo parque</v>
          </cell>
          <cell r="C1802" t="str">
            <v>M2</v>
          </cell>
          <cell r="D1802">
            <v>645.59</v>
          </cell>
          <cell r="E1802">
            <v>28.27</v>
          </cell>
          <cell r="F1802">
            <v>673.86</v>
          </cell>
        </row>
        <row r="1803">
          <cell r="A1803" t="str">
            <v>34.05.350</v>
          </cell>
          <cell r="B1803" t="str">
            <v>Portão de abrir em gradil eletrofundido, malha 5 x 15 cm</v>
          </cell>
          <cell r="C1803" t="str">
            <v>M2</v>
          </cell>
          <cell r="D1803">
            <v>1783.53</v>
          </cell>
          <cell r="E1803">
            <v>67.209999999999994</v>
          </cell>
          <cell r="F1803">
            <v>1850.74</v>
          </cell>
        </row>
        <row r="1804">
          <cell r="A1804" t="str">
            <v>34.05.360</v>
          </cell>
          <cell r="B1804" t="str">
            <v>Gradil tela eletrosoldado, malha de 5 x 15cm, galvanizado</v>
          </cell>
          <cell r="C1804" t="str">
            <v>M2</v>
          </cell>
          <cell r="D1804">
            <v>71.430000000000007</v>
          </cell>
          <cell r="E1804">
            <v>83.23</v>
          </cell>
          <cell r="F1804">
            <v>154.66</v>
          </cell>
        </row>
        <row r="1805">
          <cell r="A1805" t="str">
            <v>34.05.370</v>
          </cell>
          <cell r="B1805" t="str">
            <v>Fechamento de divisa - mourão com placas pré moldadas</v>
          </cell>
          <cell r="C1805" t="str">
            <v>M</v>
          </cell>
          <cell r="D1805">
            <v>125.05</v>
          </cell>
          <cell r="E1805">
            <v>43.5</v>
          </cell>
          <cell r="F1805">
            <v>168.55</v>
          </cell>
        </row>
        <row r="1806">
          <cell r="A1806" t="str">
            <v>34.13</v>
          </cell>
          <cell r="B1806" t="str">
            <v>Corte, recorte e remocao</v>
          </cell>
          <cell r="C1806"/>
          <cell r="D1806"/>
          <cell r="E1806"/>
          <cell r="F1806"/>
        </row>
        <row r="1807">
          <cell r="A1807" t="str">
            <v>34.13.011</v>
          </cell>
          <cell r="B1807" t="str">
            <v>Corte, recorte e remoção de árvore  inclusive as raízes - diâmetro (DAP)&gt;5cm&lt;15cm</v>
          </cell>
          <cell r="C1807" t="str">
            <v>UN</v>
          </cell>
          <cell r="D1807">
            <v>121.19</v>
          </cell>
          <cell r="E1807">
            <v>132.86000000000001</v>
          </cell>
          <cell r="F1807">
            <v>254.05</v>
          </cell>
        </row>
        <row r="1808">
          <cell r="A1808" t="str">
            <v>34.13.021</v>
          </cell>
          <cell r="B1808" t="str">
            <v>Corte, recorte e remoção de árvore inclusive as raízes - diâmetro (DAP)&gt;15cm&lt;30cm</v>
          </cell>
          <cell r="C1808" t="str">
            <v>UN</v>
          </cell>
          <cell r="D1808">
            <v>494.87</v>
          </cell>
          <cell r="E1808">
            <v>165.22</v>
          </cell>
          <cell r="F1808">
            <v>660.09</v>
          </cell>
        </row>
        <row r="1809">
          <cell r="A1809" t="str">
            <v>34.13.031</v>
          </cell>
          <cell r="B1809" t="str">
            <v>Corte, recorte e remoção de árvore inclusive as raízes - diâmetro (DAP)&gt;30cm&lt;45cm</v>
          </cell>
          <cell r="C1809" t="str">
            <v>UN</v>
          </cell>
          <cell r="D1809">
            <v>1488.08</v>
          </cell>
          <cell r="E1809">
            <v>298.08</v>
          </cell>
          <cell r="F1809">
            <v>1786.16</v>
          </cell>
        </row>
        <row r="1810">
          <cell r="A1810" t="str">
            <v>34.13.041</v>
          </cell>
          <cell r="B1810" t="str">
            <v>Corte, recorte e remoção de árvore inclusive as raízes - diâmetro (DAP)&gt;45cm&lt;60cm</v>
          </cell>
          <cell r="C1810" t="str">
            <v>UN</v>
          </cell>
          <cell r="D1810">
            <v>2068.0700000000002</v>
          </cell>
          <cell r="E1810">
            <v>799.44</v>
          </cell>
          <cell r="F1810">
            <v>2867.51</v>
          </cell>
        </row>
        <row r="1811">
          <cell r="A1811" t="str">
            <v>34.13.051</v>
          </cell>
          <cell r="B1811" t="str">
            <v>Corte, recorte e remoção de árvore inclusive as raízes - diâmetro (DAP)&gt;60cm&lt;100cm</v>
          </cell>
          <cell r="C1811" t="str">
            <v>UN</v>
          </cell>
          <cell r="D1811">
            <v>4030.92</v>
          </cell>
          <cell r="E1811">
            <v>1598.88</v>
          </cell>
          <cell r="F1811">
            <v>5629.8</v>
          </cell>
        </row>
        <row r="1812">
          <cell r="A1812" t="str">
            <v>34.13.060</v>
          </cell>
          <cell r="B1812" t="str">
            <v>Corte, recorte e remoção de árvore inclusive as raízes - diâmetro (DAP) acima de 100 cm</v>
          </cell>
          <cell r="C1812" t="str">
            <v>UN</v>
          </cell>
          <cell r="D1812">
            <v>5936.09</v>
          </cell>
          <cell r="E1812">
            <v>1862.32</v>
          </cell>
          <cell r="F1812">
            <v>7798.41</v>
          </cell>
        </row>
        <row r="1813">
          <cell r="A1813" t="str">
            <v>34.20</v>
          </cell>
          <cell r="B1813" t="str">
            <v>Reparos, conservacoes e complementos - GRUPO 34</v>
          </cell>
          <cell r="C1813"/>
          <cell r="D1813"/>
          <cell r="E1813"/>
          <cell r="F1813"/>
        </row>
        <row r="1814">
          <cell r="A1814" t="str">
            <v>34.20.050</v>
          </cell>
          <cell r="B1814" t="str">
            <v>Tela de arame galvanizado fio nº 22 BWG, malha de 2´, tipo galinheiro</v>
          </cell>
          <cell r="C1814" t="str">
            <v>M2</v>
          </cell>
          <cell r="D1814">
            <v>8.08</v>
          </cell>
          <cell r="E1814">
            <v>6.66</v>
          </cell>
          <cell r="F1814">
            <v>14.74</v>
          </cell>
        </row>
        <row r="1815">
          <cell r="A1815" t="str">
            <v>34.20.080</v>
          </cell>
          <cell r="B1815" t="str">
            <v>Tela de aço galvanizado fio nº 10 BWG, malha de 2´, tipo alambrado de segurança</v>
          </cell>
          <cell r="C1815" t="str">
            <v>M2</v>
          </cell>
          <cell r="D1815">
            <v>73.06</v>
          </cell>
          <cell r="E1815">
            <v>9.18</v>
          </cell>
          <cell r="F1815">
            <v>82.24</v>
          </cell>
        </row>
        <row r="1816">
          <cell r="A1816" t="str">
            <v>34.20.110</v>
          </cell>
          <cell r="B1816" t="str">
            <v>Recolocação de barreira de proteção perimetral, simples ou dupla</v>
          </cell>
          <cell r="C1816" t="str">
            <v>M</v>
          </cell>
          <cell r="D1816">
            <v>13.53</v>
          </cell>
          <cell r="E1816"/>
          <cell r="F1816">
            <v>13.53</v>
          </cell>
        </row>
        <row r="1817">
          <cell r="A1817" t="str">
            <v>34.20.160</v>
          </cell>
          <cell r="B1817" t="str">
            <v>Recolocação de alambrado, com altura até 4,50 m</v>
          </cell>
          <cell r="C1817" t="str">
            <v>M2</v>
          </cell>
          <cell r="D1817">
            <v>2.02</v>
          </cell>
          <cell r="E1817">
            <v>13.91</v>
          </cell>
          <cell r="F1817">
            <v>15.93</v>
          </cell>
        </row>
        <row r="1818">
          <cell r="A1818" t="str">
            <v>34.20.170</v>
          </cell>
          <cell r="B1818" t="str">
            <v>Recolocação de alambrado, com altura acima de 4,50 m</v>
          </cell>
          <cell r="C1818" t="str">
            <v>M2</v>
          </cell>
          <cell r="D1818">
            <v>2.08</v>
          </cell>
          <cell r="E1818">
            <v>18.63</v>
          </cell>
          <cell r="F1818">
            <v>20.71</v>
          </cell>
        </row>
        <row r="1819">
          <cell r="A1819" t="str">
            <v>34.20.380</v>
          </cell>
          <cell r="B1819" t="str">
            <v>Suporte para apoio de bicicletas em tubo de aço galvanizado, diâmetro de 2 1/2´</v>
          </cell>
          <cell r="C1819" t="str">
            <v>UN</v>
          </cell>
          <cell r="D1819">
            <v>466.26</v>
          </cell>
          <cell r="E1819">
            <v>151.85</v>
          </cell>
          <cell r="F1819">
            <v>618.11</v>
          </cell>
        </row>
        <row r="1820">
          <cell r="A1820" t="str">
            <v>34.20.390</v>
          </cell>
          <cell r="B1820" t="str">
            <v>Grelha arvoreira em ferro fundido</v>
          </cell>
          <cell r="C1820" t="str">
            <v>M2</v>
          </cell>
          <cell r="D1820">
            <v>779.16</v>
          </cell>
          <cell r="E1820">
            <v>18.559999999999999</v>
          </cell>
          <cell r="F1820">
            <v>797.72</v>
          </cell>
        </row>
        <row r="1821">
          <cell r="A1821" t="str">
            <v>35</v>
          </cell>
          <cell r="B1821" t="str">
            <v>PLAYGROUND E EQUIPAMENTO RECREATIVO</v>
          </cell>
          <cell r="C1821"/>
          <cell r="D1821"/>
          <cell r="E1821"/>
          <cell r="F1821"/>
        </row>
        <row r="1822">
          <cell r="A1822" t="str">
            <v>35.01</v>
          </cell>
          <cell r="B1822" t="str">
            <v>Quadra e equipamento de esportes</v>
          </cell>
          <cell r="C1822"/>
          <cell r="D1822"/>
          <cell r="E1822"/>
          <cell r="F1822"/>
        </row>
        <row r="1823">
          <cell r="A1823" t="str">
            <v>35.01.070</v>
          </cell>
          <cell r="B1823" t="str">
            <v>Tela de arame galvanizado fio nº 12 BWG, malha de 2´</v>
          </cell>
          <cell r="C1823" t="str">
            <v>M2</v>
          </cell>
          <cell r="D1823">
            <v>46.89</v>
          </cell>
          <cell r="E1823">
            <v>5.56</v>
          </cell>
          <cell r="F1823">
            <v>52.45</v>
          </cell>
        </row>
        <row r="1824">
          <cell r="A1824" t="str">
            <v>35.01.150</v>
          </cell>
          <cell r="B1824" t="str">
            <v>Trave oficial completa com rede para futebol de salão</v>
          </cell>
          <cell r="C1824" t="str">
            <v>CJ</v>
          </cell>
          <cell r="D1824">
            <v>1212.8499999999999</v>
          </cell>
          <cell r="E1824">
            <v>133.6</v>
          </cell>
          <cell r="F1824">
            <v>1346.45</v>
          </cell>
        </row>
        <row r="1825">
          <cell r="A1825" t="str">
            <v>35.01.160</v>
          </cell>
          <cell r="B1825" t="str">
            <v>Tabela completa com suporte e rede para basquete</v>
          </cell>
          <cell r="C1825" t="str">
            <v>UN</v>
          </cell>
          <cell r="D1825">
            <v>1839.22</v>
          </cell>
          <cell r="E1825">
            <v>1682.79</v>
          </cell>
          <cell r="F1825">
            <v>3522.01</v>
          </cell>
        </row>
        <row r="1826">
          <cell r="A1826" t="str">
            <v>35.01.170</v>
          </cell>
          <cell r="B1826" t="str">
            <v>Poste oficial completo com rede para voleibol</v>
          </cell>
          <cell r="C1826" t="str">
            <v>CJ</v>
          </cell>
          <cell r="D1826">
            <v>1157.5899999999999</v>
          </cell>
          <cell r="E1826">
            <v>133.6</v>
          </cell>
          <cell r="F1826">
            <v>1291.19</v>
          </cell>
        </row>
        <row r="1827">
          <cell r="A1827" t="str">
            <v>35.01.550</v>
          </cell>
          <cell r="B1827" t="str">
            <v>Piso em fibra de polipropileno corrugado para quadra de esportes, inclusive pintura</v>
          </cell>
          <cell r="C1827" t="str">
            <v>M2</v>
          </cell>
          <cell r="D1827">
            <v>112.14</v>
          </cell>
          <cell r="E1827">
            <v>27.53</v>
          </cell>
          <cell r="F1827">
            <v>139.66999999999999</v>
          </cell>
        </row>
        <row r="1828">
          <cell r="A1828" t="str">
            <v>35.03</v>
          </cell>
          <cell r="B1828" t="str">
            <v>Abrigo, guarita e quiosque</v>
          </cell>
          <cell r="C1828"/>
          <cell r="D1828"/>
          <cell r="E1828"/>
          <cell r="F1828"/>
        </row>
        <row r="1829">
          <cell r="A1829" t="str">
            <v>35.03.030</v>
          </cell>
          <cell r="B1829" t="str">
            <v>Cancela automática metálica com barreira de alumínio de 3,50 até 4,00 m</v>
          </cell>
          <cell r="C1829" t="str">
            <v>UN</v>
          </cell>
          <cell r="D1829">
            <v>3344.33</v>
          </cell>
          <cell r="E1829">
            <v>81</v>
          </cell>
          <cell r="F1829">
            <v>3425.33</v>
          </cell>
        </row>
        <row r="1830">
          <cell r="A1830" t="str">
            <v>35.04</v>
          </cell>
          <cell r="B1830" t="str">
            <v>Bancos</v>
          </cell>
          <cell r="C1830"/>
          <cell r="D1830"/>
          <cell r="E1830"/>
          <cell r="F1830"/>
        </row>
        <row r="1831">
          <cell r="A1831" t="str">
            <v>35.04.020</v>
          </cell>
          <cell r="B1831" t="str">
            <v>Banco contínuo em concreto vazado</v>
          </cell>
          <cell r="C1831" t="str">
            <v>M</v>
          </cell>
          <cell r="D1831">
            <v>126.78</v>
          </cell>
          <cell r="E1831">
            <v>80.56</v>
          </cell>
          <cell r="F1831">
            <v>207.34</v>
          </cell>
        </row>
        <row r="1832">
          <cell r="A1832" t="str">
            <v>35.04.120</v>
          </cell>
          <cell r="B1832" t="str">
            <v>Banco em concreto pré-moldado, comprimento 150 cm</v>
          </cell>
          <cell r="C1832" t="str">
            <v>UN</v>
          </cell>
          <cell r="D1832">
            <v>385.7</v>
          </cell>
          <cell r="E1832">
            <v>17.95</v>
          </cell>
          <cell r="F1832">
            <v>403.65</v>
          </cell>
        </row>
        <row r="1833">
          <cell r="A1833" t="str">
            <v>35.04.130</v>
          </cell>
          <cell r="B1833" t="str">
            <v>Banco de madeira sobre alvenaria</v>
          </cell>
          <cell r="C1833" t="str">
            <v>M2</v>
          </cell>
          <cell r="D1833">
            <v>155.71</v>
          </cell>
          <cell r="E1833">
            <v>50.22</v>
          </cell>
          <cell r="F1833">
            <v>205.93</v>
          </cell>
        </row>
        <row r="1834">
          <cell r="A1834" t="str">
            <v>35.04.140</v>
          </cell>
          <cell r="B1834" t="str">
            <v>Banco em concreto pré-moldado com pés vazados, comprimento 200 cm</v>
          </cell>
          <cell r="C1834" t="str">
            <v>UN</v>
          </cell>
          <cell r="D1834">
            <v>464.72</v>
          </cell>
          <cell r="E1834">
            <v>25.23</v>
          </cell>
          <cell r="F1834">
            <v>489.95</v>
          </cell>
        </row>
        <row r="1835">
          <cell r="A1835" t="str">
            <v>35.04.150</v>
          </cell>
          <cell r="B1835" t="str">
            <v>Banco em concreto pré-moldado com 3 pés, comprimento 300 cm</v>
          </cell>
          <cell r="C1835" t="str">
            <v>UN</v>
          </cell>
          <cell r="D1835">
            <v>701.05</v>
          </cell>
          <cell r="E1835">
            <v>37.85</v>
          </cell>
          <cell r="F1835">
            <v>738.9</v>
          </cell>
        </row>
        <row r="1836">
          <cell r="A1836" t="str">
            <v>35.05</v>
          </cell>
          <cell r="B1836" t="str">
            <v>Equipamento recreativo</v>
          </cell>
          <cell r="C1836"/>
          <cell r="D1836"/>
          <cell r="E1836"/>
          <cell r="F1836"/>
        </row>
        <row r="1837">
          <cell r="A1837" t="str">
            <v>35.05.200</v>
          </cell>
          <cell r="B1837" t="str">
            <v>Centro de atividades em madeira rústica</v>
          </cell>
          <cell r="C1837" t="str">
            <v>CJ</v>
          </cell>
          <cell r="D1837">
            <v>3460.72</v>
          </cell>
          <cell r="E1837">
            <v>178.13</v>
          </cell>
          <cell r="F1837">
            <v>3638.85</v>
          </cell>
        </row>
        <row r="1838">
          <cell r="A1838" t="str">
            <v>35.05.210</v>
          </cell>
          <cell r="B1838" t="str">
            <v>Balanço duplo em madeira rústica</v>
          </cell>
          <cell r="C1838" t="str">
            <v>CJ</v>
          </cell>
          <cell r="D1838">
            <v>1113.3</v>
          </cell>
          <cell r="E1838">
            <v>178.13</v>
          </cell>
          <cell r="F1838">
            <v>1291.43</v>
          </cell>
        </row>
        <row r="1839">
          <cell r="A1839" t="str">
            <v>35.05.220</v>
          </cell>
          <cell r="B1839" t="str">
            <v>Gangorra dupla em madeira rústica</v>
          </cell>
          <cell r="C1839" t="str">
            <v>CJ</v>
          </cell>
          <cell r="D1839">
            <v>782.74</v>
          </cell>
          <cell r="E1839">
            <v>178.13</v>
          </cell>
          <cell r="F1839">
            <v>960.87</v>
          </cell>
        </row>
        <row r="1840">
          <cell r="A1840" t="str">
            <v>35.05.240</v>
          </cell>
          <cell r="B1840" t="str">
            <v>Gira-gira em ferro com assento de madeira (8 lugares)</v>
          </cell>
          <cell r="C1840" t="str">
            <v>CJ</v>
          </cell>
          <cell r="D1840">
            <v>970.71</v>
          </cell>
          <cell r="E1840">
            <v>178.13</v>
          </cell>
          <cell r="F1840">
            <v>1148.8399999999999</v>
          </cell>
        </row>
        <row r="1841">
          <cell r="A1841" t="str">
            <v>35.07</v>
          </cell>
          <cell r="B1841" t="str">
            <v>Mastro para bandeiras</v>
          </cell>
          <cell r="C1841"/>
          <cell r="D1841"/>
          <cell r="E1841"/>
          <cell r="F1841"/>
        </row>
        <row r="1842">
          <cell r="A1842" t="str">
            <v>35.07.020</v>
          </cell>
          <cell r="B1842" t="str">
            <v>Plataforma com 3 mastros galvanizados, h= 7,00 m</v>
          </cell>
          <cell r="C1842" t="str">
            <v>CJ</v>
          </cell>
          <cell r="D1842">
            <v>4351.96</v>
          </cell>
          <cell r="E1842">
            <v>283.23</v>
          </cell>
          <cell r="F1842">
            <v>4635.1899999999996</v>
          </cell>
        </row>
        <row r="1843">
          <cell r="A1843" t="str">
            <v>35.07.030</v>
          </cell>
          <cell r="B1843" t="str">
            <v>Plataforma com 3 mastros galvanizados, h= 9,00 m</v>
          </cell>
          <cell r="C1843" t="str">
            <v>CJ</v>
          </cell>
          <cell r="D1843">
            <v>6315.38</v>
          </cell>
          <cell r="E1843">
            <v>283.23</v>
          </cell>
          <cell r="F1843">
            <v>6598.61</v>
          </cell>
        </row>
        <row r="1844">
          <cell r="A1844" t="str">
            <v>35.07.060</v>
          </cell>
          <cell r="B1844" t="str">
            <v>Mastro para bandeira galvanizado, h= 9,00 m</v>
          </cell>
          <cell r="C1844" t="str">
            <v>UN</v>
          </cell>
          <cell r="D1844">
            <v>2084.88</v>
          </cell>
          <cell r="E1844">
            <v>41.83</v>
          </cell>
          <cell r="F1844">
            <v>2126.71</v>
          </cell>
        </row>
        <row r="1845">
          <cell r="A1845" t="str">
            <v>35.07.070</v>
          </cell>
          <cell r="B1845" t="str">
            <v>Mastro para bandeira galvanizado, h= 7,00 m</v>
          </cell>
          <cell r="C1845" t="str">
            <v>UN</v>
          </cell>
          <cell r="D1845">
            <v>1430.44</v>
          </cell>
          <cell r="E1845">
            <v>41.83</v>
          </cell>
          <cell r="F1845">
            <v>1472.27</v>
          </cell>
        </row>
        <row r="1846">
          <cell r="A1846" t="str">
            <v>35.20</v>
          </cell>
          <cell r="B1846" t="str">
            <v>Reparos, conservacoes e complementos - GRUPO 35</v>
          </cell>
          <cell r="C1846"/>
          <cell r="D1846"/>
          <cell r="E1846"/>
          <cell r="F1846"/>
        </row>
        <row r="1847">
          <cell r="A1847" t="str">
            <v>35.20.010</v>
          </cell>
          <cell r="B1847" t="str">
            <v>Tela em polietileno, malha 10 x 10 cm, fio 2 mm</v>
          </cell>
          <cell r="C1847" t="str">
            <v>M2</v>
          </cell>
          <cell r="D1847">
            <v>10.48</v>
          </cell>
          <cell r="E1847"/>
          <cell r="F1847">
            <v>10.48</v>
          </cell>
        </row>
        <row r="1848">
          <cell r="A1848" t="str">
            <v>35.20.050</v>
          </cell>
          <cell r="B1848" t="str">
            <v>Conjunto de 4 lixeiras para coleta seletiva, com tampa basculante, capacidade 50 litros</v>
          </cell>
          <cell r="C1848" t="str">
            <v>UN</v>
          </cell>
          <cell r="D1848">
            <v>681.46</v>
          </cell>
          <cell r="E1848">
            <v>27.83</v>
          </cell>
          <cell r="F1848">
            <v>709.29</v>
          </cell>
        </row>
        <row r="1849">
          <cell r="A1849" t="str">
            <v>36</v>
          </cell>
          <cell r="B1849" t="str">
            <v>ENTRADA DE ENERGIA ELETRICA E TELEFONIA</v>
          </cell>
          <cell r="C1849"/>
          <cell r="D1849"/>
          <cell r="E1849"/>
          <cell r="F1849"/>
        </row>
        <row r="1850">
          <cell r="A1850" t="str">
            <v>36.01</v>
          </cell>
          <cell r="B1850" t="str">
            <v>Entrada de energia - componentes</v>
          </cell>
          <cell r="C1850"/>
          <cell r="D1850"/>
          <cell r="E1850"/>
          <cell r="F1850"/>
        </row>
        <row r="1851">
          <cell r="A1851" t="str">
            <v>36.01.242</v>
          </cell>
          <cell r="B1851" t="str">
            <v>Cubículo de média tensão, para uso ao tempo, classe 24 kV</v>
          </cell>
          <cell r="C1851" t="str">
            <v>CJ</v>
          </cell>
          <cell r="D1851">
            <v>125229.64</v>
          </cell>
          <cell r="E1851">
            <v>223.4</v>
          </cell>
          <cell r="F1851">
            <v>125453.04</v>
          </cell>
        </row>
        <row r="1852">
          <cell r="A1852" t="str">
            <v>36.01.252</v>
          </cell>
          <cell r="B1852" t="str">
            <v>Cubículo de média tensão, para uso ao tempo, classe 17,5 kV</v>
          </cell>
          <cell r="C1852" t="str">
            <v>CJ</v>
          </cell>
          <cell r="D1852">
            <v>99706.78</v>
          </cell>
          <cell r="E1852">
            <v>223.4</v>
          </cell>
          <cell r="F1852">
            <v>99930.18</v>
          </cell>
        </row>
        <row r="1853">
          <cell r="A1853" t="str">
            <v>36.01.260</v>
          </cell>
          <cell r="B1853" t="str">
            <v>Cubículo de entrada e medição para uso abrigado, classe 15 kV</v>
          </cell>
          <cell r="C1853" t="str">
            <v>CJ</v>
          </cell>
          <cell r="D1853">
            <v>106237.09</v>
          </cell>
          <cell r="E1853">
            <v>446.8</v>
          </cell>
          <cell r="F1853">
            <v>106683.89</v>
          </cell>
        </row>
        <row r="1854">
          <cell r="A1854" t="str">
            <v>36.03</v>
          </cell>
          <cell r="B1854" t="str">
            <v>Caixas de entrada / medicao</v>
          </cell>
          <cell r="C1854"/>
          <cell r="D1854"/>
          <cell r="E1854"/>
          <cell r="F1854"/>
        </row>
        <row r="1855">
          <cell r="A1855" t="str">
            <v>36.03.010</v>
          </cell>
          <cell r="B1855" t="str">
            <v>Caixa de medição tipo II (300 x 560 x 200) mm, padrão concessionárias</v>
          </cell>
          <cell r="C1855" t="str">
            <v>UN</v>
          </cell>
          <cell r="D1855">
            <v>187.94</v>
          </cell>
          <cell r="E1855">
            <v>145.19999999999999</v>
          </cell>
          <cell r="F1855">
            <v>333.14</v>
          </cell>
        </row>
        <row r="1856">
          <cell r="A1856" t="str">
            <v>36.03.020</v>
          </cell>
          <cell r="B1856" t="str">
            <v>Caixa de medição polifásica (500 x 600 x 200) mm, padrão concessionárias</v>
          </cell>
          <cell r="C1856" t="str">
            <v>UN</v>
          </cell>
          <cell r="D1856">
            <v>286.45</v>
          </cell>
          <cell r="E1856">
            <v>145.19999999999999</v>
          </cell>
          <cell r="F1856">
            <v>431.65</v>
          </cell>
        </row>
        <row r="1857">
          <cell r="A1857" t="str">
            <v>36.03.030</v>
          </cell>
          <cell r="B1857" t="str">
            <v>Caixa de medição externa tipo ´L´ (900 x 600 x 270) mm, padrão Concessionárias</v>
          </cell>
          <cell r="C1857" t="str">
            <v>UN</v>
          </cell>
          <cell r="D1857">
            <v>847.78</v>
          </cell>
          <cell r="E1857">
            <v>167.96</v>
          </cell>
          <cell r="F1857">
            <v>1015.74</v>
          </cell>
        </row>
        <row r="1858">
          <cell r="A1858" t="str">
            <v>36.03.050</v>
          </cell>
          <cell r="B1858" t="str">
            <v>Caixa de medição externa tipo ´N´ (1300 x 1200 x 270) mm, padrão Concessionárias</v>
          </cell>
          <cell r="C1858" t="str">
            <v>UN</v>
          </cell>
          <cell r="D1858">
            <v>2176.4899999999998</v>
          </cell>
          <cell r="E1858">
            <v>167.96</v>
          </cell>
          <cell r="F1858">
            <v>2344.4499999999998</v>
          </cell>
        </row>
        <row r="1859">
          <cell r="A1859" t="str">
            <v>36.03.060</v>
          </cell>
          <cell r="B1859" t="str">
            <v>Caixa de medição externa tipo ´M´ (900 x 1200 x 270) mm, padrão Concessionárias</v>
          </cell>
          <cell r="C1859" t="str">
            <v>UN</v>
          </cell>
          <cell r="D1859">
            <v>1691.96</v>
          </cell>
          <cell r="E1859">
            <v>167.96</v>
          </cell>
          <cell r="F1859">
            <v>1859.92</v>
          </cell>
        </row>
        <row r="1860">
          <cell r="A1860" t="str">
            <v>36.03.080</v>
          </cell>
          <cell r="B1860" t="str">
            <v>Caixa para seccionadora tipo ´T´ (900 x 600 x 250) mm, padrão Concessionárias</v>
          </cell>
          <cell r="C1860" t="str">
            <v>UN</v>
          </cell>
          <cell r="D1860">
            <v>564.23</v>
          </cell>
          <cell r="E1860">
            <v>125.97</v>
          </cell>
          <cell r="F1860">
            <v>690.2</v>
          </cell>
        </row>
        <row r="1861">
          <cell r="A1861" t="str">
            <v>36.03.090</v>
          </cell>
          <cell r="B1861" t="str">
            <v>Caixa de medição interna tipo ´A1´ (1000 x 1000 x 300) mm, padrão Concessionárias</v>
          </cell>
          <cell r="C1861" t="str">
            <v>UN</v>
          </cell>
          <cell r="D1861">
            <v>2725.1</v>
          </cell>
          <cell r="E1861">
            <v>174.57</v>
          </cell>
          <cell r="F1861">
            <v>2899.67</v>
          </cell>
        </row>
        <row r="1862">
          <cell r="A1862" t="str">
            <v>36.03.120</v>
          </cell>
          <cell r="B1862" t="str">
            <v>Caixa de proteção para transformador de corrente, (1000 x 750 x 300) mm, padrão Concessionárias</v>
          </cell>
          <cell r="C1862" t="str">
            <v>UN</v>
          </cell>
          <cell r="D1862">
            <v>850.76</v>
          </cell>
          <cell r="E1862">
            <v>167.96</v>
          </cell>
          <cell r="F1862">
            <v>1018.72</v>
          </cell>
        </row>
        <row r="1863">
          <cell r="A1863" t="str">
            <v>36.03.130</v>
          </cell>
          <cell r="B1863" t="str">
            <v>Caixa de proteção dos bornes do medidor, (300 x 250 x 90) mm, padrão Concessionárias</v>
          </cell>
          <cell r="C1863" t="str">
            <v>UN</v>
          </cell>
          <cell r="D1863">
            <v>107.38</v>
          </cell>
          <cell r="E1863">
            <v>83.98</v>
          </cell>
          <cell r="F1863">
            <v>191.36</v>
          </cell>
        </row>
        <row r="1864">
          <cell r="A1864" t="str">
            <v>36.03.150</v>
          </cell>
          <cell r="B1864" t="str">
            <v>Caixa de entrada tipo ´E´ (560 x 350 x 210) mm - padrão Concessionárias</v>
          </cell>
          <cell r="C1864" t="str">
            <v>UN</v>
          </cell>
          <cell r="D1864">
            <v>198.61</v>
          </cell>
          <cell r="E1864">
            <v>145.19999999999999</v>
          </cell>
          <cell r="F1864">
            <v>343.81</v>
          </cell>
        </row>
        <row r="1865">
          <cell r="A1865" t="str">
            <v>36.03.160</v>
          </cell>
          <cell r="B1865" t="str">
            <v>Caixa base lateral tipo ´N´ (1300 x 400 x 250) mm</v>
          </cell>
          <cell r="C1865" t="str">
            <v>UN</v>
          </cell>
          <cell r="D1865">
            <v>629.75</v>
          </cell>
          <cell r="E1865">
            <v>167.96</v>
          </cell>
          <cell r="F1865">
            <v>797.71</v>
          </cell>
        </row>
        <row r="1866">
          <cell r="A1866" t="str">
            <v>36.04</v>
          </cell>
          <cell r="B1866" t="str">
            <v>Suporte (Braquet)</v>
          </cell>
          <cell r="C1866"/>
          <cell r="D1866"/>
          <cell r="E1866"/>
          <cell r="F1866"/>
        </row>
        <row r="1867">
          <cell r="A1867" t="str">
            <v>36.04.010</v>
          </cell>
          <cell r="B1867" t="str">
            <v>Suporte para 1 isolador de baixa tensão</v>
          </cell>
          <cell r="C1867" t="str">
            <v>UN</v>
          </cell>
          <cell r="D1867">
            <v>18.399999999999999</v>
          </cell>
          <cell r="E1867">
            <v>12.6</v>
          </cell>
          <cell r="F1867">
            <v>31</v>
          </cell>
        </row>
        <row r="1868">
          <cell r="A1868" t="str">
            <v>36.04.030</v>
          </cell>
          <cell r="B1868" t="str">
            <v>Suporte para 2 isoladores de baixa tensão</v>
          </cell>
          <cell r="C1868" t="str">
            <v>UN</v>
          </cell>
          <cell r="D1868">
            <v>30.14</v>
          </cell>
          <cell r="E1868">
            <v>12.6</v>
          </cell>
          <cell r="F1868">
            <v>42.74</v>
          </cell>
        </row>
        <row r="1869">
          <cell r="A1869" t="str">
            <v>36.04.050</v>
          </cell>
          <cell r="B1869" t="str">
            <v>Suporte para 3 isoladores de baixa tensão</v>
          </cell>
          <cell r="C1869" t="str">
            <v>UN</v>
          </cell>
          <cell r="D1869">
            <v>53.16</v>
          </cell>
          <cell r="E1869">
            <v>12.6</v>
          </cell>
          <cell r="F1869">
            <v>65.760000000000005</v>
          </cell>
        </row>
        <row r="1870">
          <cell r="A1870" t="str">
            <v>36.04.070</v>
          </cell>
          <cell r="B1870" t="str">
            <v>Suporte para 4 isoladores de baixa tensão</v>
          </cell>
          <cell r="C1870" t="str">
            <v>UN</v>
          </cell>
          <cell r="D1870">
            <v>71.930000000000007</v>
          </cell>
          <cell r="E1870">
            <v>12.6</v>
          </cell>
          <cell r="F1870">
            <v>84.53</v>
          </cell>
        </row>
        <row r="1871">
          <cell r="A1871" t="str">
            <v>36.05</v>
          </cell>
          <cell r="B1871" t="str">
            <v>Isoladores</v>
          </cell>
          <cell r="C1871"/>
          <cell r="D1871"/>
          <cell r="E1871"/>
          <cell r="F1871"/>
        </row>
        <row r="1872">
          <cell r="A1872" t="str">
            <v>36.05.010</v>
          </cell>
          <cell r="B1872" t="str">
            <v>Isolador tipo roldana para baixa tensão de 76 x 79 mm</v>
          </cell>
          <cell r="C1872" t="str">
            <v>UN</v>
          </cell>
          <cell r="D1872">
            <v>25.38</v>
          </cell>
          <cell r="E1872">
            <v>8.4</v>
          </cell>
          <cell r="F1872">
            <v>33.78</v>
          </cell>
        </row>
        <row r="1873">
          <cell r="A1873" t="str">
            <v>36.05.020</v>
          </cell>
          <cell r="B1873" t="str">
            <v>Isolador tipo castanha incluindo grampo de sustentação</v>
          </cell>
          <cell r="C1873" t="str">
            <v>UN</v>
          </cell>
          <cell r="D1873">
            <v>20.34</v>
          </cell>
          <cell r="E1873">
            <v>8.4</v>
          </cell>
          <cell r="F1873">
            <v>28.74</v>
          </cell>
        </row>
        <row r="1874">
          <cell r="A1874" t="str">
            <v>36.05.040</v>
          </cell>
          <cell r="B1874" t="str">
            <v>Isolador tipo disco para 15 kV de 6´ - 150 mm</v>
          </cell>
          <cell r="C1874" t="str">
            <v>UN</v>
          </cell>
          <cell r="D1874">
            <v>65.05</v>
          </cell>
          <cell r="E1874">
            <v>8.4</v>
          </cell>
          <cell r="F1874">
            <v>73.45</v>
          </cell>
        </row>
        <row r="1875">
          <cell r="A1875" t="str">
            <v>36.05.080</v>
          </cell>
          <cell r="B1875" t="str">
            <v>Isolador tipo pino para 15 kV, inclusive pino (poste)</v>
          </cell>
          <cell r="C1875" t="str">
            <v>UN</v>
          </cell>
          <cell r="D1875">
            <v>46.07</v>
          </cell>
          <cell r="E1875">
            <v>31.49</v>
          </cell>
          <cell r="F1875">
            <v>77.56</v>
          </cell>
        </row>
        <row r="1876">
          <cell r="A1876" t="str">
            <v>36.05.100</v>
          </cell>
          <cell r="B1876" t="str">
            <v>Isolador pedestal para 15 kV</v>
          </cell>
          <cell r="C1876" t="str">
            <v>UN</v>
          </cell>
          <cell r="D1876">
            <v>96.41</v>
          </cell>
          <cell r="E1876">
            <v>8.4</v>
          </cell>
          <cell r="F1876">
            <v>104.81</v>
          </cell>
        </row>
        <row r="1877">
          <cell r="A1877" t="str">
            <v>36.05.110</v>
          </cell>
          <cell r="B1877" t="str">
            <v>Isolador pedestal para 25 kV</v>
          </cell>
          <cell r="C1877" t="str">
            <v>UN</v>
          </cell>
          <cell r="D1877">
            <v>149.68</v>
          </cell>
          <cell r="E1877">
            <v>8.4</v>
          </cell>
          <cell r="F1877">
            <v>158.08000000000001</v>
          </cell>
        </row>
        <row r="1878">
          <cell r="A1878" t="str">
            <v>36.06</v>
          </cell>
          <cell r="B1878" t="str">
            <v>Muflas e terminais</v>
          </cell>
          <cell r="C1878"/>
          <cell r="D1878"/>
          <cell r="E1878"/>
          <cell r="F1878"/>
        </row>
        <row r="1879">
          <cell r="A1879" t="str">
            <v>36.06.060</v>
          </cell>
          <cell r="B1879" t="str">
            <v>Terminal modular (mufla) unipolar externo para cabo até 70 mm²/15 kV</v>
          </cell>
          <cell r="C1879" t="str">
            <v>CJ</v>
          </cell>
          <cell r="D1879">
            <v>463.75</v>
          </cell>
          <cell r="E1879">
            <v>21</v>
          </cell>
          <cell r="F1879">
            <v>484.75</v>
          </cell>
        </row>
        <row r="1880">
          <cell r="A1880" t="str">
            <v>36.06.080</v>
          </cell>
          <cell r="B1880" t="str">
            <v>Terminal modular (mufla) unipolar interno para cabo até 70 mm²/15 kV</v>
          </cell>
          <cell r="C1880" t="str">
            <v>CJ</v>
          </cell>
          <cell r="D1880">
            <v>415.07</v>
          </cell>
          <cell r="E1880">
            <v>21</v>
          </cell>
          <cell r="F1880">
            <v>436.07</v>
          </cell>
        </row>
        <row r="1881">
          <cell r="A1881" t="str">
            <v>36.07</v>
          </cell>
          <cell r="B1881" t="str">
            <v>Para-raios de media tensao</v>
          </cell>
          <cell r="C1881"/>
          <cell r="D1881"/>
          <cell r="E1881"/>
          <cell r="F1881"/>
        </row>
        <row r="1882">
          <cell r="A1882" t="str">
            <v>36.07.010</v>
          </cell>
          <cell r="B1882" t="str">
            <v>Para-raios de distribuição, classe 12 kV/5 kA, completo, encapsulado com polímero</v>
          </cell>
          <cell r="C1882" t="str">
            <v>UN</v>
          </cell>
          <cell r="D1882">
            <v>179.54</v>
          </cell>
          <cell r="E1882">
            <v>19.59</v>
          </cell>
          <cell r="F1882">
            <v>199.13</v>
          </cell>
        </row>
        <row r="1883">
          <cell r="A1883" t="str">
            <v>36.07.030</v>
          </cell>
          <cell r="B1883" t="str">
            <v>Para-raios de distribuição, classe 12 kV/10 kA, completo, encapsulado com polímero</v>
          </cell>
          <cell r="C1883" t="str">
            <v>UN</v>
          </cell>
          <cell r="D1883">
            <v>186.03</v>
          </cell>
          <cell r="E1883">
            <v>19.59</v>
          </cell>
          <cell r="F1883">
            <v>205.62</v>
          </cell>
        </row>
        <row r="1884">
          <cell r="A1884" t="str">
            <v>36.07.050</v>
          </cell>
          <cell r="B1884" t="str">
            <v>Para-raios de distribuição, classe 15 kV/5 kA, completo, encapsulado com polímero</v>
          </cell>
          <cell r="C1884" t="str">
            <v>UN</v>
          </cell>
          <cell r="D1884">
            <v>217.49</v>
          </cell>
          <cell r="E1884">
            <v>19.59</v>
          </cell>
          <cell r="F1884">
            <v>237.08</v>
          </cell>
        </row>
        <row r="1885">
          <cell r="A1885" t="str">
            <v>36.07.060</v>
          </cell>
          <cell r="B1885" t="str">
            <v>Para-raios de distribuição, classe 15 kV/10 kA, completo, encapsulado com polímero</v>
          </cell>
          <cell r="C1885" t="str">
            <v>UN</v>
          </cell>
          <cell r="D1885">
            <v>173.23</v>
          </cell>
          <cell r="E1885">
            <v>19.59</v>
          </cell>
          <cell r="F1885">
            <v>192.82</v>
          </cell>
        </row>
        <row r="1886">
          <cell r="A1886" t="str">
            <v>36.08</v>
          </cell>
          <cell r="B1886" t="str">
            <v>Gerador e grupo gerador</v>
          </cell>
          <cell r="C1886"/>
          <cell r="D1886"/>
          <cell r="E1886"/>
          <cell r="F1886"/>
        </row>
        <row r="1887">
          <cell r="A1887" t="str">
            <v>36.08.030</v>
          </cell>
          <cell r="B1887" t="str">
            <v>Grupo gerador com potência de 250/228 kVA, variação de + ou - 5% - completo</v>
          </cell>
          <cell r="C1887" t="str">
            <v>UN</v>
          </cell>
          <cell r="D1887">
            <v>162948.13</v>
          </cell>
          <cell r="E1887">
            <v>1618.32</v>
          </cell>
          <cell r="F1887">
            <v>164566.45000000001</v>
          </cell>
        </row>
        <row r="1888">
          <cell r="A1888" t="str">
            <v>36.08.040</v>
          </cell>
          <cell r="B1888" t="str">
            <v>Grupo gerador com potência de 350/320 kVA, variação de + ou - 10% - completo</v>
          </cell>
          <cell r="C1888" t="str">
            <v>UN</v>
          </cell>
          <cell r="D1888">
            <v>260974.84</v>
          </cell>
          <cell r="E1888">
            <v>1618.32</v>
          </cell>
          <cell r="F1888">
            <v>262593.15999999997</v>
          </cell>
        </row>
        <row r="1889">
          <cell r="A1889" t="str">
            <v>36.08.050</v>
          </cell>
          <cell r="B1889" t="str">
            <v>Grupo gerador com potência de 88/80 kVA, variação de + ou - 10% - completo</v>
          </cell>
          <cell r="C1889" t="str">
            <v>UN</v>
          </cell>
          <cell r="D1889">
            <v>80497.41</v>
          </cell>
          <cell r="E1889">
            <v>1618.32</v>
          </cell>
          <cell r="F1889">
            <v>82115.73</v>
          </cell>
        </row>
        <row r="1890">
          <cell r="A1890" t="str">
            <v>36.08.060</v>
          </cell>
          <cell r="B1890" t="str">
            <v>Grupo gerador com potência de 165/150 kVA, variação de + ou - 5% - completo</v>
          </cell>
          <cell r="C1890" t="str">
            <v>UN</v>
          </cell>
          <cell r="D1890">
            <v>114128.8</v>
          </cell>
          <cell r="E1890">
            <v>1618.32</v>
          </cell>
          <cell r="F1890">
            <v>115747.12</v>
          </cell>
        </row>
        <row r="1891">
          <cell r="A1891" t="str">
            <v>36.08.100</v>
          </cell>
          <cell r="B1891" t="str">
            <v>Grupo gerador com potência de 55/50 kVA, variação de + ou - 10% - completo</v>
          </cell>
          <cell r="C1891" t="str">
            <v>UN</v>
          </cell>
          <cell r="D1891">
            <v>89815.91</v>
          </cell>
          <cell r="E1891">
            <v>864.6</v>
          </cell>
          <cell r="F1891">
            <v>90680.51</v>
          </cell>
        </row>
        <row r="1892">
          <cell r="A1892" t="str">
            <v>36.08.110</v>
          </cell>
          <cell r="B1892" t="str">
            <v>Grupo gerador com potência de 180/168 kVA, variação de + ou - 5% - completo</v>
          </cell>
          <cell r="C1892" t="str">
            <v>UN</v>
          </cell>
          <cell r="D1892">
            <v>154753.03</v>
          </cell>
          <cell r="E1892">
            <v>1618.32</v>
          </cell>
          <cell r="F1892">
            <v>156371.35</v>
          </cell>
        </row>
        <row r="1893">
          <cell r="A1893" t="str">
            <v>36.08.290</v>
          </cell>
          <cell r="B1893" t="str">
            <v>Grupo gerador com potência de 563/513 kVA, variação de + ou - 10% - completo</v>
          </cell>
          <cell r="C1893" t="str">
            <v>UN</v>
          </cell>
          <cell r="D1893">
            <v>311219.5</v>
          </cell>
          <cell r="E1893">
            <v>1791.24</v>
          </cell>
          <cell r="F1893">
            <v>313010.74</v>
          </cell>
        </row>
        <row r="1894">
          <cell r="A1894" t="str">
            <v>36.08.350</v>
          </cell>
          <cell r="B1894" t="str">
            <v>Grupo gerador carenado com potência de 150/136 kVA, variação de + ou - 5% - completo</v>
          </cell>
          <cell r="C1894" t="str">
            <v>UN</v>
          </cell>
          <cell r="D1894">
            <v>128435</v>
          </cell>
          <cell r="E1894">
            <v>1618.32</v>
          </cell>
          <cell r="F1894">
            <v>130053.32</v>
          </cell>
        </row>
        <row r="1895">
          <cell r="A1895" t="str">
            <v>36.08.360</v>
          </cell>
          <cell r="B1895" t="str">
            <v>Grupo gerador carenado com potência de 460/434 kVA, variação de + ou - 10% - completo</v>
          </cell>
          <cell r="C1895" t="str">
            <v>UN</v>
          </cell>
          <cell r="D1895">
            <v>318816.25</v>
          </cell>
          <cell r="E1895">
            <v>1788.12</v>
          </cell>
          <cell r="F1895">
            <v>320604.37</v>
          </cell>
        </row>
        <row r="1896">
          <cell r="A1896" t="str">
            <v>36.08.540</v>
          </cell>
          <cell r="B1896" t="str">
            <v>Grupo gerador com potência de 460/434 kVA, variação de + ou - 10% - completo</v>
          </cell>
          <cell r="C1896" t="str">
            <v>UN</v>
          </cell>
          <cell r="D1896">
            <v>250258.69</v>
          </cell>
          <cell r="E1896">
            <v>1791.24</v>
          </cell>
          <cell r="F1896">
            <v>252049.93</v>
          </cell>
        </row>
        <row r="1897">
          <cell r="A1897" t="str">
            <v>36.09</v>
          </cell>
          <cell r="B1897" t="str">
            <v>Transformador de entrada</v>
          </cell>
          <cell r="C1897"/>
          <cell r="D1897"/>
          <cell r="E1897"/>
          <cell r="F1897"/>
        </row>
        <row r="1898">
          <cell r="A1898" t="str">
            <v>36.09.020</v>
          </cell>
          <cell r="B1898" t="str">
            <v>Transformador de potência trifásico de 225 kVA, classe 15 kV, a óleo</v>
          </cell>
          <cell r="C1898" t="str">
            <v>UN</v>
          </cell>
          <cell r="D1898">
            <v>21797.119999999999</v>
          </cell>
          <cell r="E1898">
            <v>864.6</v>
          </cell>
          <cell r="F1898">
            <v>22661.72</v>
          </cell>
        </row>
        <row r="1899">
          <cell r="A1899" t="str">
            <v>36.09.050</v>
          </cell>
          <cell r="B1899" t="str">
            <v>Transformador de potência trifásico de 150 kVA, classe 15 kV, a óleo</v>
          </cell>
          <cell r="C1899" t="str">
            <v>UN</v>
          </cell>
          <cell r="D1899">
            <v>15836.27</v>
          </cell>
          <cell r="E1899">
            <v>864.6</v>
          </cell>
          <cell r="F1899">
            <v>16700.87</v>
          </cell>
        </row>
        <row r="1900">
          <cell r="A1900" t="str">
            <v>36.09.060</v>
          </cell>
          <cell r="B1900" t="str">
            <v>Transformador de potência trifásico de 500 kVA, classe 15 kV, a seco</v>
          </cell>
          <cell r="C1900" t="str">
            <v>UN</v>
          </cell>
          <cell r="D1900">
            <v>45711.76</v>
          </cell>
          <cell r="E1900">
            <v>1383.36</v>
          </cell>
          <cell r="F1900">
            <v>47095.12</v>
          </cell>
        </row>
        <row r="1901">
          <cell r="A1901" t="str">
            <v>36.09.070</v>
          </cell>
          <cell r="B1901" t="str">
            <v>Transformador de potência trifásico de 1000 kVA, classe 15 kV, a seco com cabine</v>
          </cell>
          <cell r="C1901" t="str">
            <v>UN</v>
          </cell>
          <cell r="D1901">
            <v>90433</v>
          </cell>
          <cell r="E1901">
            <v>1383.36</v>
          </cell>
          <cell r="F1901">
            <v>91816.36</v>
          </cell>
        </row>
        <row r="1902">
          <cell r="A1902" t="str">
            <v>36.09.100</v>
          </cell>
          <cell r="B1902" t="str">
            <v>Transformador de potência trifásico de 5 kVA, classe 0,6 kV, a seco com cabine</v>
          </cell>
          <cell r="C1902" t="str">
            <v>UN</v>
          </cell>
          <cell r="D1902">
            <v>3883.26</v>
          </cell>
          <cell r="E1902">
            <v>345.84</v>
          </cell>
          <cell r="F1902">
            <v>4229.1000000000004</v>
          </cell>
        </row>
        <row r="1903">
          <cell r="A1903" t="str">
            <v>36.09.110</v>
          </cell>
          <cell r="B1903" t="str">
            <v>Transformador de potência trifásico de 7,5 kVA, classe 0,6 kV, a seco com cabine</v>
          </cell>
          <cell r="C1903" t="str">
            <v>UN</v>
          </cell>
          <cell r="D1903">
            <v>4285.03</v>
          </cell>
          <cell r="E1903">
            <v>345.84</v>
          </cell>
          <cell r="F1903">
            <v>4630.87</v>
          </cell>
        </row>
        <row r="1904">
          <cell r="A1904" t="str">
            <v>36.09.150</v>
          </cell>
          <cell r="B1904" t="str">
            <v>Transformador de potência trifásico de 75 kVA, classe 15 kV, a óleo</v>
          </cell>
          <cell r="C1904" t="str">
            <v>UN</v>
          </cell>
          <cell r="D1904">
            <v>12165.64</v>
          </cell>
          <cell r="E1904">
            <v>864.6</v>
          </cell>
          <cell r="F1904">
            <v>13030.24</v>
          </cell>
        </row>
        <row r="1905">
          <cell r="A1905" t="str">
            <v>36.09.170</v>
          </cell>
          <cell r="B1905" t="str">
            <v>Transformador de potência trifásico de 300 kVA, classe 15 kV, a óleo</v>
          </cell>
          <cell r="C1905" t="str">
            <v>UN</v>
          </cell>
          <cell r="D1905">
            <v>24338.38</v>
          </cell>
          <cell r="E1905">
            <v>864.6</v>
          </cell>
          <cell r="F1905">
            <v>25202.98</v>
          </cell>
        </row>
        <row r="1906">
          <cell r="A1906" t="str">
            <v>36.09.180</v>
          </cell>
          <cell r="B1906" t="str">
            <v>Transformador de potência trifásico de 112,5 kVA, classe 15 kV, a óleo</v>
          </cell>
          <cell r="C1906" t="str">
            <v>UN</v>
          </cell>
          <cell r="D1906">
            <v>12486.57</v>
          </cell>
          <cell r="E1906">
            <v>864.6</v>
          </cell>
          <cell r="F1906">
            <v>13351.17</v>
          </cell>
        </row>
        <row r="1907">
          <cell r="A1907" t="str">
            <v>36.09.220</v>
          </cell>
          <cell r="B1907" t="str">
            <v>Transformador de potência trifásico de 500 kVA, classe 15 kV, a seco com cabine</v>
          </cell>
          <cell r="C1907" t="str">
            <v>UN</v>
          </cell>
          <cell r="D1907">
            <v>69195.399999999994</v>
          </cell>
          <cell r="E1907">
            <v>1383.36</v>
          </cell>
          <cell r="F1907">
            <v>70578.759999999995</v>
          </cell>
        </row>
        <row r="1908">
          <cell r="A1908" t="str">
            <v>36.09.230</v>
          </cell>
          <cell r="B1908" t="str">
            <v>Transformador de potência trifásico de 30 kVA, classe 1,2 KV, a seco com cabine</v>
          </cell>
          <cell r="C1908" t="str">
            <v>UN</v>
          </cell>
          <cell r="D1908">
            <v>14007.5</v>
          </cell>
          <cell r="E1908">
            <v>345.84</v>
          </cell>
          <cell r="F1908">
            <v>14353.34</v>
          </cell>
        </row>
        <row r="1909">
          <cell r="A1909" t="str">
            <v>36.09.250</v>
          </cell>
          <cell r="B1909" t="str">
            <v>Transformador de potência trifásico de 500 kVA, classe 15 kV, a óleo</v>
          </cell>
          <cell r="C1909" t="str">
            <v>UN</v>
          </cell>
          <cell r="D1909">
            <v>43654.76</v>
          </cell>
          <cell r="E1909">
            <v>1383.36</v>
          </cell>
          <cell r="F1909">
            <v>45038.12</v>
          </cell>
        </row>
        <row r="1910">
          <cell r="A1910" t="str">
            <v>36.09.300</v>
          </cell>
          <cell r="B1910" t="str">
            <v>Transformador de potência trifásico de 750 kVA, classe 15 kV, a óleo</v>
          </cell>
          <cell r="C1910" t="str">
            <v>UN</v>
          </cell>
          <cell r="D1910">
            <v>55808.639999999999</v>
          </cell>
          <cell r="E1910">
            <v>1383.36</v>
          </cell>
          <cell r="F1910">
            <v>57192</v>
          </cell>
        </row>
        <row r="1911">
          <cell r="A1911" t="str">
            <v>36.09.360</v>
          </cell>
          <cell r="B1911" t="str">
            <v>Transformador de potência trifásico de 750 kVA, classe 15 kV, a seco</v>
          </cell>
          <cell r="C1911" t="str">
            <v>UN</v>
          </cell>
          <cell r="D1911">
            <v>91153.67</v>
          </cell>
          <cell r="E1911">
            <v>1383.36</v>
          </cell>
          <cell r="F1911">
            <v>92537.03</v>
          </cell>
        </row>
        <row r="1912">
          <cell r="A1912" t="str">
            <v>36.09.370</v>
          </cell>
          <cell r="B1912" t="str">
            <v>Transformador de potência trifásico de 300 kVA, classe 15 kV, a seco</v>
          </cell>
          <cell r="C1912" t="str">
            <v>UN</v>
          </cell>
          <cell r="D1912">
            <v>54272.7</v>
          </cell>
          <cell r="E1912">
            <v>864.6</v>
          </cell>
          <cell r="F1912">
            <v>55137.3</v>
          </cell>
        </row>
        <row r="1913">
          <cell r="A1913" t="str">
            <v>36.09.410</v>
          </cell>
          <cell r="B1913" t="str">
            <v>Transformador de potência trifásico de 45 kVA, classe 15 kV, a seco</v>
          </cell>
          <cell r="C1913" t="str">
            <v>UN</v>
          </cell>
          <cell r="D1913">
            <v>20476.79</v>
          </cell>
          <cell r="E1913">
            <v>864.6</v>
          </cell>
          <cell r="F1913">
            <v>21341.39</v>
          </cell>
        </row>
        <row r="1914">
          <cell r="A1914" t="str">
            <v>36.09.440</v>
          </cell>
          <cell r="B1914" t="str">
            <v>Transformador de potência trifásico de 500 kVA, classe 15 kV, a óleo - tipo pedestal</v>
          </cell>
          <cell r="C1914" t="str">
            <v>UN</v>
          </cell>
          <cell r="D1914">
            <v>90014.81</v>
          </cell>
          <cell r="E1914">
            <v>1383.36</v>
          </cell>
          <cell r="F1914">
            <v>91398.17</v>
          </cell>
        </row>
        <row r="1915">
          <cell r="A1915" t="str">
            <v>36.09.480</v>
          </cell>
          <cell r="B1915" t="str">
            <v>Transformador trifásico a seco de 112,5 kVA, encapsulado em resina epóxi sob vácuo</v>
          </cell>
          <cell r="C1915" t="str">
            <v>UN</v>
          </cell>
          <cell r="D1915">
            <v>25664.13</v>
          </cell>
          <cell r="E1915">
            <v>864.6</v>
          </cell>
          <cell r="F1915">
            <v>26528.73</v>
          </cell>
        </row>
        <row r="1916">
          <cell r="A1916" t="str">
            <v>36.09.490</v>
          </cell>
          <cell r="B1916" t="str">
            <v>Transformador trifásico a seco de 150 kVA, encapsulado em resina epóxi sob vácuo</v>
          </cell>
          <cell r="C1916" t="str">
            <v>UN</v>
          </cell>
          <cell r="D1916">
            <v>29911.1</v>
          </cell>
          <cell r="E1916">
            <v>864.6</v>
          </cell>
          <cell r="F1916">
            <v>30775.7</v>
          </cell>
        </row>
        <row r="1917">
          <cell r="A1917" t="str">
            <v>36.20</v>
          </cell>
          <cell r="B1917" t="str">
            <v>Reparos, conservacoes e complementos - GRUPO 36</v>
          </cell>
          <cell r="C1917"/>
          <cell r="D1917"/>
          <cell r="E1917"/>
          <cell r="F1917"/>
        </row>
        <row r="1918">
          <cell r="A1918" t="str">
            <v>36.20.010</v>
          </cell>
          <cell r="B1918" t="str">
            <v>Vergalhão de cobre eletrolítico, diâmetro de 3/8´</v>
          </cell>
          <cell r="C1918" t="str">
            <v>M</v>
          </cell>
          <cell r="D1918">
            <v>59.75</v>
          </cell>
          <cell r="E1918">
            <v>16.8</v>
          </cell>
          <cell r="F1918">
            <v>76.55</v>
          </cell>
        </row>
        <row r="1919">
          <cell r="A1919" t="str">
            <v>36.20.030</v>
          </cell>
          <cell r="B1919" t="str">
            <v>União angular para vergalhão, diâmetro de 3/8´</v>
          </cell>
          <cell r="C1919" t="str">
            <v>UN</v>
          </cell>
          <cell r="D1919">
            <v>50.2</v>
          </cell>
          <cell r="E1919">
            <v>8.4</v>
          </cell>
          <cell r="F1919">
            <v>58.6</v>
          </cell>
        </row>
        <row r="1920">
          <cell r="A1920" t="str">
            <v>36.20.040</v>
          </cell>
          <cell r="B1920" t="str">
            <v>Bobina mínima para disjuntor (a óleo)</v>
          </cell>
          <cell r="C1920" t="str">
            <v>UN</v>
          </cell>
          <cell r="D1920">
            <v>1131.58</v>
          </cell>
          <cell r="E1920">
            <v>55.44</v>
          </cell>
          <cell r="F1920">
            <v>1187.02</v>
          </cell>
        </row>
        <row r="1921">
          <cell r="A1921" t="str">
            <v>36.20.050</v>
          </cell>
          <cell r="B1921" t="str">
            <v>Terminal para vergalhão, diâmetro de 3/8´</v>
          </cell>
          <cell r="C1921" t="str">
            <v>UN</v>
          </cell>
          <cell r="D1921">
            <v>20.239999999999998</v>
          </cell>
          <cell r="E1921">
            <v>8.4</v>
          </cell>
          <cell r="F1921">
            <v>28.64</v>
          </cell>
        </row>
        <row r="1922">
          <cell r="A1922" t="str">
            <v>36.20.060</v>
          </cell>
          <cell r="B1922" t="str">
            <v>Braçadeira para fixação de eletroduto, até 4´</v>
          </cell>
          <cell r="C1922" t="str">
            <v>UN</v>
          </cell>
          <cell r="D1922">
            <v>2.95</v>
          </cell>
          <cell r="E1922">
            <v>6.3</v>
          </cell>
          <cell r="F1922">
            <v>9.25</v>
          </cell>
        </row>
        <row r="1923">
          <cell r="A1923" t="str">
            <v>36.20.070</v>
          </cell>
          <cell r="B1923" t="str">
            <v>Prensa vergalhão ´T´, diâmetro de 3/8´</v>
          </cell>
          <cell r="C1923" t="str">
            <v>UN</v>
          </cell>
          <cell r="D1923">
            <v>20.09</v>
          </cell>
          <cell r="E1923">
            <v>8.4</v>
          </cell>
          <cell r="F1923">
            <v>28.49</v>
          </cell>
        </row>
        <row r="1924">
          <cell r="A1924" t="str">
            <v>36.20.090</v>
          </cell>
          <cell r="B1924" t="str">
            <v>Vara para manobra em cabine em fibra de vidro, para tensão até 36 kV</v>
          </cell>
          <cell r="C1924" t="str">
            <v>UN</v>
          </cell>
          <cell r="D1924">
            <v>524.96</v>
          </cell>
          <cell r="E1924">
            <v>0.84</v>
          </cell>
          <cell r="F1924">
            <v>525.79999999999995</v>
          </cell>
        </row>
        <row r="1925">
          <cell r="A1925" t="str">
            <v>36.20.100</v>
          </cell>
          <cell r="B1925" t="str">
            <v>Bucha para passagem interna/externa com isolação para 15 kV</v>
          </cell>
          <cell r="C1925" t="str">
            <v>UN</v>
          </cell>
          <cell r="D1925">
            <v>390.75</v>
          </cell>
          <cell r="E1925">
            <v>21</v>
          </cell>
          <cell r="F1925">
            <v>411.75</v>
          </cell>
        </row>
        <row r="1926">
          <cell r="A1926" t="str">
            <v>36.20.120</v>
          </cell>
          <cell r="B1926" t="str">
            <v>Chapa de ferro de 1,50 x 0,50 m para bucha de passagem</v>
          </cell>
          <cell r="C1926" t="str">
            <v>UN</v>
          </cell>
          <cell r="D1926">
            <v>253.07</v>
          </cell>
          <cell r="E1926">
            <v>21</v>
          </cell>
          <cell r="F1926">
            <v>274.07</v>
          </cell>
        </row>
        <row r="1927">
          <cell r="A1927" t="str">
            <v>36.20.140</v>
          </cell>
          <cell r="B1927" t="str">
            <v>Cruzeta de madeira de 2400 mm</v>
          </cell>
          <cell r="C1927" t="str">
            <v>UN</v>
          </cell>
          <cell r="D1927">
            <v>221.75</v>
          </cell>
          <cell r="E1927">
            <v>117.48</v>
          </cell>
          <cell r="F1927">
            <v>339.23</v>
          </cell>
        </row>
        <row r="1928">
          <cell r="A1928" t="str">
            <v>36.20.180</v>
          </cell>
          <cell r="B1928" t="str">
            <v>Luva isolante de borracha, acima de 10 até 20 kV</v>
          </cell>
          <cell r="C1928" t="str">
            <v>PAR</v>
          </cell>
          <cell r="D1928">
            <v>531.72</v>
          </cell>
          <cell r="E1928">
            <v>0.84</v>
          </cell>
          <cell r="F1928">
            <v>532.55999999999995</v>
          </cell>
        </row>
        <row r="1929">
          <cell r="A1929" t="str">
            <v>36.20.200</v>
          </cell>
          <cell r="B1929" t="str">
            <v>Mão francesa de 700 mm</v>
          </cell>
          <cell r="C1929" t="str">
            <v>UN</v>
          </cell>
          <cell r="D1929">
            <v>22.87</v>
          </cell>
          <cell r="E1929">
            <v>41.99</v>
          </cell>
          <cell r="F1929">
            <v>64.86</v>
          </cell>
        </row>
        <row r="1930">
          <cell r="A1930" t="str">
            <v>36.20.210</v>
          </cell>
          <cell r="B1930" t="str">
            <v>Luva isolante de borracha, até 10 kV</v>
          </cell>
          <cell r="C1930" t="str">
            <v>PAR</v>
          </cell>
          <cell r="D1930">
            <v>418.23</v>
          </cell>
          <cell r="E1930">
            <v>0.84</v>
          </cell>
          <cell r="F1930">
            <v>419.07</v>
          </cell>
        </row>
        <row r="1931">
          <cell r="A1931" t="str">
            <v>36.20.220</v>
          </cell>
          <cell r="B1931" t="str">
            <v>Mudança de tap do transformador</v>
          </cell>
          <cell r="C1931" t="str">
            <v>UN</v>
          </cell>
          <cell r="D1931"/>
          <cell r="E1931">
            <v>234.96</v>
          </cell>
          <cell r="F1931">
            <v>234.96</v>
          </cell>
        </row>
        <row r="1932">
          <cell r="A1932" t="str">
            <v>36.20.240</v>
          </cell>
          <cell r="B1932" t="str">
            <v>Óleo para disjuntor</v>
          </cell>
          <cell r="C1932" t="str">
            <v>L</v>
          </cell>
          <cell r="D1932">
            <v>13.74</v>
          </cell>
          <cell r="E1932">
            <v>0.67</v>
          </cell>
          <cell r="F1932">
            <v>14.41</v>
          </cell>
        </row>
        <row r="1933">
          <cell r="A1933" t="str">
            <v>36.20.260</v>
          </cell>
          <cell r="B1933" t="str">
            <v>Óleo para transformador</v>
          </cell>
          <cell r="C1933" t="str">
            <v>L</v>
          </cell>
          <cell r="D1933">
            <v>13.74</v>
          </cell>
          <cell r="E1933">
            <v>1.01</v>
          </cell>
          <cell r="F1933">
            <v>14.75</v>
          </cell>
        </row>
        <row r="1934">
          <cell r="A1934" t="str">
            <v>36.20.282</v>
          </cell>
          <cell r="B1934" t="str">
            <v>Placa de advertência em chapa de aço, com pintura refletiva "Perigo Alta Tensão"</v>
          </cell>
          <cell r="C1934" t="str">
            <v>M2</v>
          </cell>
          <cell r="D1934">
            <v>519.75</v>
          </cell>
          <cell r="E1934">
            <v>8.3800000000000008</v>
          </cell>
          <cell r="F1934">
            <v>528.13</v>
          </cell>
        </row>
        <row r="1935">
          <cell r="A1935" t="str">
            <v>36.20.284</v>
          </cell>
          <cell r="B1935" t="str">
            <v>Placa de advertência em chapa de alumínio, com pintura refletiva "Perigo Alta Tensão"</v>
          </cell>
          <cell r="C1935" t="str">
            <v>M2</v>
          </cell>
          <cell r="D1935">
            <v>648</v>
          </cell>
          <cell r="E1935">
            <v>8.3800000000000008</v>
          </cell>
          <cell r="F1935">
            <v>656.38</v>
          </cell>
        </row>
        <row r="1936">
          <cell r="A1936" t="str">
            <v>36.20.330</v>
          </cell>
          <cell r="B1936" t="str">
            <v>Luva de couro para proteção de luva isolante</v>
          </cell>
          <cell r="C1936" t="str">
            <v>PAR</v>
          </cell>
          <cell r="D1936">
            <v>35.96</v>
          </cell>
          <cell r="E1936">
            <v>0.84</v>
          </cell>
          <cell r="F1936">
            <v>36.799999999999997</v>
          </cell>
        </row>
        <row r="1937">
          <cell r="A1937" t="str">
            <v>36.20.340</v>
          </cell>
          <cell r="B1937" t="str">
            <v>Sela para cruzeta de madeira</v>
          </cell>
          <cell r="C1937" t="str">
            <v>UN</v>
          </cell>
          <cell r="D1937">
            <v>13.43</v>
          </cell>
          <cell r="E1937">
            <v>58.74</v>
          </cell>
          <cell r="F1937">
            <v>72.17</v>
          </cell>
        </row>
        <row r="1938">
          <cell r="A1938" t="str">
            <v>36.20.350</v>
          </cell>
          <cell r="B1938" t="str">
            <v>Caixa porta luvas em madeira, com tampa</v>
          </cell>
          <cell r="C1938" t="str">
            <v>UN</v>
          </cell>
          <cell r="D1938">
            <v>55.45</v>
          </cell>
          <cell r="E1938">
            <v>0.84</v>
          </cell>
          <cell r="F1938">
            <v>56.29</v>
          </cell>
        </row>
        <row r="1939">
          <cell r="A1939" t="str">
            <v>36.20.360</v>
          </cell>
          <cell r="B1939" t="str">
            <v>Suporte de transformador em poste ou estaleiro</v>
          </cell>
          <cell r="C1939" t="str">
            <v>UN</v>
          </cell>
          <cell r="D1939">
            <v>119.22</v>
          </cell>
          <cell r="E1939">
            <v>117.48</v>
          </cell>
          <cell r="F1939">
            <v>236.7</v>
          </cell>
        </row>
        <row r="1940">
          <cell r="A1940" t="str">
            <v>36.20.380</v>
          </cell>
          <cell r="B1940" t="str">
            <v>Tapete de borracha isolante elétrico de 1000 x 1000 mm</v>
          </cell>
          <cell r="C1940" t="str">
            <v>UN</v>
          </cell>
          <cell r="D1940">
            <v>301.2</v>
          </cell>
          <cell r="E1940">
            <v>0.84</v>
          </cell>
          <cell r="F1940">
            <v>302.04000000000002</v>
          </cell>
        </row>
        <row r="1941">
          <cell r="A1941" t="str">
            <v>36.20.540</v>
          </cell>
          <cell r="B1941" t="str">
            <v>Cruzeta metálica de 2400 mm, para fixação de mufla ou para-raios</v>
          </cell>
          <cell r="C1941" t="str">
            <v>UN</v>
          </cell>
          <cell r="D1941">
            <v>503.54</v>
          </cell>
          <cell r="E1941">
            <v>117.48</v>
          </cell>
          <cell r="F1941">
            <v>621.02</v>
          </cell>
        </row>
        <row r="1942">
          <cell r="A1942" t="str">
            <v>36.20.560</v>
          </cell>
          <cell r="B1942" t="str">
            <v>Dispositivo Soft Starter para motor 15 cv, trifásico 220 V</v>
          </cell>
          <cell r="C1942" t="str">
            <v>UN</v>
          </cell>
          <cell r="D1942">
            <v>2089.9</v>
          </cell>
          <cell r="E1942">
            <v>41.99</v>
          </cell>
          <cell r="F1942">
            <v>2131.89</v>
          </cell>
        </row>
        <row r="1943">
          <cell r="A1943" t="str">
            <v>36.20.570</v>
          </cell>
          <cell r="B1943" t="str">
            <v>Dispositivo Soft Starter para motor 25 cv, trifásico 220 V</v>
          </cell>
          <cell r="C1943" t="str">
            <v>UN</v>
          </cell>
          <cell r="D1943">
            <v>3139.8</v>
          </cell>
          <cell r="E1943">
            <v>41.99</v>
          </cell>
          <cell r="F1943">
            <v>3181.79</v>
          </cell>
        </row>
        <row r="1944">
          <cell r="A1944" t="str">
            <v>36.20.580</v>
          </cell>
          <cell r="B1944" t="str">
            <v>Dispositivo Soft Starter para motor 50 cv, trifásico 220 V</v>
          </cell>
          <cell r="C1944" t="str">
            <v>UN</v>
          </cell>
          <cell r="D1944">
            <v>4062.84</v>
          </cell>
          <cell r="E1944">
            <v>41.99</v>
          </cell>
          <cell r="F1944">
            <v>4104.83</v>
          </cell>
        </row>
        <row r="1945">
          <cell r="A1945" t="str">
            <v>37</v>
          </cell>
          <cell r="B1945" t="str">
            <v>QUADRO E PAINEL PARA ENERGIA ELETRICA E TELEFONIA</v>
          </cell>
          <cell r="C1945"/>
          <cell r="D1945"/>
          <cell r="E1945"/>
          <cell r="F1945"/>
        </row>
        <row r="1946">
          <cell r="A1946" t="str">
            <v>37.01</v>
          </cell>
          <cell r="B1946" t="str">
            <v>Quadro para telefonia embutir, protecao IP40 chapa nº 16msg</v>
          </cell>
          <cell r="C1946"/>
          <cell r="D1946"/>
          <cell r="E1946"/>
          <cell r="F1946"/>
        </row>
        <row r="1947">
          <cell r="A1947" t="str">
            <v>37.01.020</v>
          </cell>
          <cell r="B1947" t="str">
            <v>Quadro Telebrás de embutir de 200 x 200 x 120 mm</v>
          </cell>
          <cell r="C1947" t="str">
            <v>UN</v>
          </cell>
          <cell r="D1947">
            <v>39.590000000000003</v>
          </cell>
          <cell r="E1947">
            <v>71.680000000000007</v>
          </cell>
          <cell r="F1947">
            <v>111.27</v>
          </cell>
        </row>
        <row r="1948">
          <cell r="A1948" t="str">
            <v>37.01.080</v>
          </cell>
          <cell r="B1948" t="str">
            <v>Quadro Telebrás de embutir de 400 x 400 x 120 mm</v>
          </cell>
          <cell r="C1948" t="str">
            <v>UN</v>
          </cell>
          <cell r="D1948">
            <v>81.13</v>
          </cell>
          <cell r="E1948">
            <v>100.1</v>
          </cell>
          <cell r="F1948">
            <v>181.23</v>
          </cell>
        </row>
        <row r="1949">
          <cell r="A1949" t="str">
            <v>37.01.120</v>
          </cell>
          <cell r="B1949" t="str">
            <v>Quadro Telebrás de embutir de 600 x 600 x 120 mm</v>
          </cell>
          <cell r="C1949" t="str">
            <v>UN</v>
          </cell>
          <cell r="D1949">
            <v>143.86000000000001</v>
          </cell>
          <cell r="E1949">
            <v>128.51</v>
          </cell>
          <cell r="F1949">
            <v>272.37</v>
          </cell>
        </row>
        <row r="1950">
          <cell r="A1950" t="str">
            <v>37.01.160</v>
          </cell>
          <cell r="B1950" t="str">
            <v>Quadro Telebrás de embutir de 800 x 800 x 120 mm</v>
          </cell>
          <cell r="C1950" t="str">
            <v>UN</v>
          </cell>
          <cell r="D1950">
            <v>354.9</v>
          </cell>
          <cell r="E1950">
            <v>159.44999999999999</v>
          </cell>
          <cell r="F1950">
            <v>514.35</v>
          </cell>
        </row>
        <row r="1951">
          <cell r="A1951" t="str">
            <v>37.01.220</v>
          </cell>
          <cell r="B1951" t="str">
            <v>Quadro Telebrás de embutir de 1200 x 1200 x 120 mm</v>
          </cell>
          <cell r="C1951" t="str">
            <v>UN</v>
          </cell>
          <cell r="D1951">
            <v>755.7</v>
          </cell>
          <cell r="E1951">
            <v>213.77</v>
          </cell>
          <cell r="F1951">
            <v>969.47</v>
          </cell>
        </row>
        <row r="1952">
          <cell r="A1952" t="str">
            <v>37.02</v>
          </cell>
          <cell r="B1952" t="str">
            <v>Quadro para telefonia de sobrepor, protecao IP40 chapa nº 16msg</v>
          </cell>
          <cell r="C1952"/>
          <cell r="D1952"/>
          <cell r="E1952"/>
          <cell r="F1952"/>
        </row>
        <row r="1953">
          <cell r="A1953" t="str">
            <v>37.02.020</v>
          </cell>
          <cell r="B1953" t="str">
            <v>Quadro Telebrás de sobrepor de 200 x 200 x 120 mm</v>
          </cell>
          <cell r="C1953" t="str">
            <v>UN</v>
          </cell>
          <cell r="D1953">
            <v>63.66</v>
          </cell>
          <cell r="E1953">
            <v>62.99</v>
          </cell>
          <cell r="F1953">
            <v>126.65</v>
          </cell>
        </row>
        <row r="1954">
          <cell r="A1954" t="str">
            <v>37.02.060</v>
          </cell>
          <cell r="B1954" t="str">
            <v>Quadro Telebrás de sobrepor de 400 x 400 x 120 mm</v>
          </cell>
          <cell r="C1954" t="str">
            <v>UN</v>
          </cell>
          <cell r="D1954">
            <v>143.82</v>
          </cell>
          <cell r="E1954">
            <v>83.98</v>
          </cell>
          <cell r="F1954">
            <v>227.8</v>
          </cell>
        </row>
        <row r="1955">
          <cell r="A1955" t="str">
            <v>37.02.100</v>
          </cell>
          <cell r="B1955" t="str">
            <v>Quadro Telebrás de sobrepor de 600 x 600 x 120 mm</v>
          </cell>
          <cell r="C1955" t="str">
            <v>UN</v>
          </cell>
          <cell r="D1955">
            <v>208.95</v>
          </cell>
          <cell r="E1955">
            <v>104.98</v>
          </cell>
          <cell r="F1955">
            <v>313.93</v>
          </cell>
        </row>
        <row r="1956">
          <cell r="A1956" t="str">
            <v>37.02.140</v>
          </cell>
          <cell r="B1956" t="str">
            <v>Quadro Telebrás de sobrepor de 800 x 800 x 120 mm</v>
          </cell>
          <cell r="C1956" t="str">
            <v>UN</v>
          </cell>
          <cell r="D1956">
            <v>333.18</v>
          </cell>
          <cell r="E1956">
            <v>125.97</v>
          </cell>
          <cell r="F1956">
            <v>459.15</v>
          </cell>
        </row>
        <row r="1957">
          <cell r="A1957" t="str">
            <v>37.03</v>
          </cell>
          <cell r="B1957" t="str">
            <v>Quadro distribuicao de luz e forca de embutir universal</v>
          </cell>
          <cell r="C1957"/>
          <cell r="D1957"/>
          <cell r="E1957"/>
          <cell r="F1957"/>
        </row>
        <row r="1958">
          <cell r="A1958" t="str">
            <v>37.03.200</v>
          </cell>
          <cell r="B1958" t="str">
            <v>Quadro de distribuição universal de embutir, para disjuntores 16 DIN / 12 Bolt-on - 150 A - sem componentes</v>
          </cell>
          <cell r="C1958" t="str">
            <v>UN</v>
          </cell>
          <cell r="D1958">
            <v>411.15</v>
          </cell>
          <cell r="E1958">
            <v>124.7</v>
          </cell>
          <cell r="F1958">
            <v>535.85</v>
          </cell>
        </row>
        <row r="1959">
          <cell r="A1959" t="str">
            <v>37.03.210</v>
          </cell>
          <cell r="B1959" t="str">
            <v>Quadro de distribuição universal de embutir, para disjuntores 24 DIN / 18 Bolt-on - 150 A - sem componentes</v>
          </cell>
          <cell r="C1959" t="str">
            <v>UN</v>
          </cell>
          <cell r="D1959">
            <v>451.92</v>
          </cell>
          <cell r="E1959">
            <v>124.7</v>
          </cell>
          <cell r="F1959">
            <v>576.62</v>
          </cell>
        </row>
        <row r="1960">
          <cell r="A1960" t="str">
            <v>37.03.220</v>
          </cell>
          <cell r="B1960" t="str">
            <v>Quadro de distribuição universal de embutir, para disjuntores 34 DIN / 24 Bolt-on - 150 A - sem componentes</v>
          </cell>
          <cell r="C1960" t="str">
            <v>UN</v>
          </cell>
          <cell r="D1960">
            <v>541.23</v>
          </cell>
          <cell r="E1960">
            <v>155.88</v>
          </cell>
          <cell r="F1960">
            <v>697.11</v>
          </cell>
        </row>
        <row r="1961">
          <cell r="A1961" t="str">
            <v>37.03.230</v>
          </cell>
          <cell r="B1961" t="str">
            <v>Quadro de distribuição universal de embutir, para disjuntores 44 DIN / 32 Bolt-on - 150 A - sem componentes</v>
          </cell>
          <cell r="C1961" t="str">
            <v>UN</v>
          </cell>
          <cell r="D1961">
            <v>585.73</v>
          </cell>
          <cell r="E1961">
            <v>155.88</v>
          </cell>
          <cell r="F1961">
            <v>741.61</v>
          </cell>
        </row>
        <row r="1962">
          <cell r="A1962" t="str">
            <v>37.03.240</v>
          </cell>
          <cell r="B1962" t="str">
            <v>Quadro de distribuição universal de embutir, para disjuntores 56 DIN / 40 Bolt-on - 225 A - sem componentes</v>
          </cell>
          <cell r="C1962" t="str">
            <v>UN</v>
          </cell>
          <cell r="D1962">
            <v>853.52</v>
          </cell>
          <cell r="E1962">
            <v>187.05</v>
          </cell>
          <cell r="F1962">
            <v>1040.57</v>
          </cell>
        </row>
        <row r="1963">
          <cell r="A1963" t="str">
            <v>37.03.250</v>
          </cell>
          <cell r="B1963" t="str">
            <v>Quadro de distribuição universal de embutir, para disjuntores 70 DIN / 50 Bolt-on - 225 A - sem componentes</v>
          </cell>
          <cell r="C1963" t="str">
            <v>UN</v>
          </cell>
          <cell r="D1963">
            <v>1230.42</v>
          </cell>
          <cell r="E1963">
            <v>187.05</v>
          </cell>
          <cell r="F1963">
            <v>1417.47</v>
          </cell>
        </row>
        <row r="1964">
          <cell r="A1964" t="str">
            <v>37.04</v>
          </cell>
          <cell r="B1964" t="str">
            <v>Quadro distribuicao de luz e forca de sobrepor universal</v>
          </cell>
          <cell r="C1964"/>
          <cell r="D1964"/>
          <cell r="E1964"/>
          <cell r="F1964"/>
        </row>
        <row r="1965">
          <cell r="A1965" t="str">
            <v>37.04.250</v>
          </cell>
          <cell r="B1965" t="str">
            <v>Quadro de distribuição universal de sobrepor, para disjuntores 16 DIN / 12 Bolt-on - 150 A - sem componentes</v>
          </cell>
          <cell r="C1965" t="str">
            <v>UN</v>
          </cell>
          <cell r="D1965">
            <v>516.76</v>
          </cell>
          <cell r="E1965">
            <v>93.53</v>
          </cell>
          <cell r="F1965">
            <v>610.29</v>
          </cell>
        </row>
        <row r="1966">
          <cell r="A1966" t="str">
            <v>37.04.260</v>
          </cell>
          <cell r="B1966" t="str">
            <v>Quadro de distribuição universal de sobrepor, para disjuntores 24 DIN / 18 Bolt-on - 150 A - sem componentes</v>
          </cell>
          <cell r="C1966" t="str">
            <v>UN</v>
          </cell>
          <cell r="D1966">
            <v>604.70000000000005</v>
          </cell>
          <cell r="E1966">
            <v>93.53</v>
          </cell>
          <cell r="F1966">
            <v>698.23</v>
          </cell>
        </row>
        <row r="1967">
          <cell r="A1967" t="str">
            <v>37.04.270</v>
          </cell>
          <cell r="B1967" t="str">
            <v>Quadro de distribuição universal de sobrepor, para disjuntores 34 DIN / 24 Bolt-on - 150 A - sem componentes</v>
          </cell>
          <cell r="C1967" t="str">
            <v>UN</v>
          </cell>
          <cell r="D1967">
            <v>696.5</v>
          </cell>
          <cell r="E1967">
            <v>124.7</v>
          </cell>
          <cell r="F1967">
            <v>821.2</v>
          </cell>
        </row>
        <row r="1968">
          <cell r="A1968" t="str">
            <v>37.04.280</v>
          </cell>
          <cell r="B1968" t="str">
            <v>Quadro de distribuição universal de sobrepor, para disjuntores 44 DIN / 32 Bolt-on - 150 A - sem componentes</v>
          </cell>
          <cell r="C1968" t="str">
            <v>UN</v>
          </cell>
          <cell r="D1968">
            <v>809.72</v>
          </cell>
          <cell r="E1968">
            <v>124.7</v>
          </cell>
          <cell r="F1968">
            <v>934.42</v>
          </cell>
        </row>
        <row r="1969">
          <cell r="A1969" t="str">
            <v>37.04.290</v>
          </cell>
          <cell r="B1969" t="str">
            <v>Quadro de distribuição universal de sobrepor, para disjuntores 56 DIN / 40 Bolt-on - 225 A - sem componentes</v>
          </cell>
          <cell r="C1969" t="str">
            <v>UN</v>
          </cell>
          <cell r="D1969">
            <v>1055.74</v>
          </cell>
          <cell r="E1969">
            <v>155.88</v>
          </cell>
          <cell r="F1969">
            <v>1211.6199999999999</v>
          </cell>
        </row>
        <row r="1970">
          <cell r="A1970" t="str">
            <v>37.04.300</v>
          </cell>
          <cell r="B1970" t="str">
            <v>Quadro de distribuição universal de sobrepor, para disjuntores 70 DIN / 50 Bolt-on - 225 A - sem componentes</v>
          </cell>
          <cell r="C1970" t="str">
            <v>UN</v>
          </cell>
          <cell r="D1970">
            <v>1503.8</v>
          </cell>
          <cell r="E1970">
            <v>155.88</v>
          </cell>
          <cell r="F1970">
            <v>1659.68</v>
          </cell>
        </row>
        <row r="1971">
          <cell r="A1971" t="str">
            <v>37.06</v>
          </cell>
          <cell r="B1971" t="str">
            <v>Painel autoportante</v>
          </cell>
          <cell r="C1971"/>
          <cell r="D1971"/>
          <cell r="E1971"/>
          <cell r="F1971"/>
        </row>
        <row r="1972">
          <cell r="A1972" t="str">
            <v>37.06.014</v>
          </cell>
          <cell r="B1972" t="str">
            <v>Painel autoportante em chapa de aço, com proteção mínima IP 54 - sem componentes</v>
          </cell>
          <cell r="C1972" t="str">
            <v>M2</v>
          </cell>
          <cell r="D1972">
            <v>2307.79</v>
          </cell>
          <cell r="E1972">
            <v>111.7</v>
          </cell>
          <cell r="F1972">
            <v>2419.4899999999998</v>
          </cell>
        </row>
        <row r="1973">
          <cell r="A1973" t="str">
            <v>37.10</v>
          </cell>
          <cell r="B1973" t="str">
            <v>Barramentos</v>
          </cell>
          <cell r="C1973"/>
          <cell r="D1973"/>
          <cell r="E1973"/>
          <cell r="F1973"/>
        </row>
        <row r="1974">
          <cell r="A1974" t="str">
            <v>37.10.010</v>
          </cell>
          <cell r="B1974" t="str">
            <v>Barramento de cobre nu</v>
          </cell>
          <cell r="C1974" t="str">
            <v>KG</v>
          </cell>
          <cell r="D1974">
            <v>110.72</v>
          </cell>
          <cell r="E1974">
            <v>7.57</v>
          </cell>
          <cell r="F1974">
            <v>118.29</v>
          </cell>
        </row>
        <row r="1975">
          <cell r="A1975" t="str">
            <v>37.11</v>
          </cell>
          <cell r="B1975" t="str">
            <v>Bases</v>
          </cell>
          <cell r="C1975"/>
          <cell r="D1975"/>
          <cell r="E1975"/>
          <cell r="F1975"/>
        </row>
        <row r="1976">
          <cell r="A1976" t="str">
            <v>37.11.020</v>
          </cell>
          <cell r="B1976" t="str">
            <v>Base de fusível Diazed completa para 25 A</v>
          </cell>
          <cell r="C1976" t="str">
            <v>UN</v>
          </cell>
          <cell r="D1976">
            <v>26.41</v>
          </cell>
          <cell r="E1976">
            <v>12.6</v>
          </cell>
          <cell r="F1976">
            <v>39.01</v>
          </cell>
        </row>
        <row r="1977">
          <cell r="A1977" t="str">
            <v>37.11.040</v>
          </cell>
          <cell r="B1977" t="str">
            <v>Base de fusível Diazed completa para 63 A</v>
          </cell>
          <cell r="C1977" t="str">
            <v>UN</v>
          </cell>
          <cell r="D1977">
            <v>39.99</v>
          </cell>
          <cell r="E1977">
            <v>21</v>
          </cell>
          <cell r="F1977">
            <v>60.99</v>
          </cell>
        </row>
        <row r="1978">
          <cell r="A1978" t="str">
            <v>37.11.060</v>
          </cell>
          <cell r="B1978" t="str">
            <v>Base de fusível NH até 125 A, com fusível</v>
          </cell>
          <cell r="C1978" t="str">
            <v>UN</v>
          </cell>
          <cell r="D1978">
            <v>45.32</v>
          </cell>
          <cell r="E1978">
            <v>41.99</v>
          </cell>
          <cell r="F1978">
            <v>87.31</v>
          </cell>
        </row>
        <row r="1979">
          <cell r="A1979" t="str">
            <v>37.11.080</v>
          </cell>
          <cell r="B1979" t="str">
            <v>Base de fusível NH até 250 A, com fusível</v>
          </cell>
          <cell r="C1979" t="str">
            <v>UN</v>
          </cell>
          <cell r="D1979">
            <v>125.53</v>
          </cell>
          <cell r="E1979">
            <v>41.99</v>
          </cell>
          <cell r="F1979">
            <v>167.52</v>
          </cell>
        </row>
        <row r="1980">
          <cell r="A1980" t="str">
            <v>37.11.100</v>
          </cell>
          <cell r="B1980" t="str">
            <v>Base de fusível NH até 400 A, com fusível</v>
          </cell>
          <cell r="C1980" t="str">
            <v>UN</v>
          </cell>
          <cell r="D1980">
            <v>198.79</v>
          </cell>
          <cell r="E1980">
            <v>41.99</v>
          </cell>
          <cell r="F1980">
            <v>240.78</v>
          </cell>
        </row>
        <row r="1981">
          <cell r="A1981" t="str">
            <v>37.11.120</v>
          </cell>
          <cell r="B1981" t="str">
            <v>Base de fusível tripolar de 15 kV</v>
          </cell>
          <cell r="C1981" t="str">
            <v>UN</v>
          </cell>
          <cell r="D1981">
            <v>816.07</v>
          </cell>
          <cell r="E1981">
            <v>50.39</v>
          </cell>
          <cell r="F1981">
            <v>866.46</v>
          </cell>
        </row>
        <row r="1982">
          <cell r="A1982" t="str">
            <v>37.11.140</v>
          </cell>
          <cell r="B1982" t="str">
            <v>Base de fusível unipolar de 15 kV</v>
          </cell>
          <cell r="C1982" t="str">
            <v>UN</v>
          </cell>
          <cell r="D1982">
            <v>299.85000000000002</v>
          </cell>
          <cell r="E1982">
            <v>50.39</v>
          </cell>
          <cell r="F1982">
            <v>350.24</v>
          </cell>
        </row>
        <row r="1983">
          <cell r="A1983" t="str">
            <v>37.12</v>
          </cell>
          <cell r="B1983" t="str">
            <v>Fusiveis</v>
          </cell>
          <cell r="C1983"/>
          <cell r="D1983"/>
          <cell r="E1983"/>
          <cell r="F1983"/>
        </row>
        <row r="1984">
          <cell r="A1984" t="str">
            <v>37.12.020</v>
          </cell>
          <cell r="B1984" t="str">
            <v>Fusível tipo NH 00 de 6 A até 160 A</v>
          </cell>
          <cell r="C1984" t="str">
            <v>UN</v>
          </cell>
          <cell r="D1984">
            <v>19.940000000000001</v>
          </cell>
          <cell r="E1984">
            <v>8.4</v>
          </cell>
          <cell r="F1984">
            <v>28.34</v>
          </cell>
        </row>
        <row r="1985">
          <cell r="A1985" t="str">
            <v>37.12.040</v>
          </cell>
          <cell r="B1985" t="str">
            <v>Fusível tipo NH 1 de 36 A até 250 A</v>
          </cell>
          <cell r="C1985" t="str">
            <v>UN</v>
          </cell>
          <cell r="D1985">
            <v>32.92</v>
          </cell>
          <cell r="E1985">
            <v>8.4</v>
          </cell>
          <cell r="F1985">
            <v>41.32</v>
          </cell>
        </row>
        <row r="1986">
          <cell r="A1986" t="str">
            <v>37.12.060</v>
          </cell>
          <cell r="B1986" t="str">
            <v>Fusível tipo NH 2 de 224 A até 400 A</v>
          </cell>
          <cell r="C1986" t="str">
            <v>UN</v>
          </cell>
          <cell r="D1986">
            <v>71.78</v>
          </cell>
          <cell r="E1986">
            <v>8.4</v>
          </cell>
          <cell r="F1986">
            <v>80.180000000000007</v>
          </cell>
        </row>
        <row r="1987">
          <cell r="A1987" t="str">
            <v>37.12.080</v>
          </cell>
          <cell r="B1987" t="str">
            <v>Fusível tipo NH 3 de 400 A até 630 A</v>
          </cell>
          <cell r="C1987" t="str">
            <v>UN</v>
          </cell>
          <cell r="D1987">
            <v>101.37</v>
          </cell>
          <cell r="E1987">
            <v>8.4</v>
          </cell>
          <cell r="F1987">
            <v>109.77</v>
          </cell>
        </row>
        <row r="1988">
          <cell r="A1988" t="str">
            <v>37.12.120</v>
          </cell>
          <cell r="B1988" t="str">
            <v>Fusível tipo HH para 15 kV de 2,5 A até 50 A</v>
          </cell>
          <cell r="C1988" t="str">
            <v>UN</v>
          </cell>
          <cell r="D1988">
            <v>146.57</v>
          </cell>
          <cell r="E1988">
            <v>8.4</v>
          </cell>
          <cell r="F1988">
            <v>154.97</v>
          </cell>
        </row>
        <row r="1989">
          <cell r="A1989" t="str">
            <v>37.12.140</v>
          </cell>
          <cell r="B1989" t="str">
            <v>Fusível tipo HH para 15 kV de 60 A até 100 A</v>
          </cell>
          <cell r="C1989" t="str">
            <v>UN</v>
          </cell>
          <cell r="D1989">
            <v>307.14999999999998</v>
          </cell>
          <cell r="E1989">
            <v>8.4</v>
          </cell>
          <cell r="F1989">
            <v>315.55</v>
          </cell>
        </row>
        <row r="1990">
          <cell r="A1990" t="str">
            <v>37.12.200</v>
          </cell>
          <cell r="B1990" t="str">
            <v>Fusível Diazed retardado de 2 A até 25 A</v>
          </cell>
          <cell r="C1990" t="str">
            <v>UN</v>
          </cell>
          <cell r="D1990">
            <v>5.67</v>
          </cell>
          <cell r="E1990">
            <v>8.4</v>
          </cell>
          <cell r="F1990">
            <v>14.07</v>
          </cell>
        </row>
        <row r="1991">
          <cell r="A1991" t="str">
            <v>37.12.220</v>
          </cell>
          <cell r="B1991" t="str">
            <v>Fusível Diazed retardado de 35 A até 63 A</v>
          </cell>
          <cell r="C1991" t="str">
            <v>UN</v>
          </cell>
          <cell r="D1991">
            <v>7.09</v>
          </cell>
          <cell r="E1991">
            <v>8.4</v>
          </cell>
          <cell r="F1991">
            <v>15.49</v>
          </cell>
        </row>
        <row r="1992">
          <cell r="A1992" t="str">
            <v>37.12.300</v>
          </cell>
          <cell r="B1992" t="str">
            <v>Fusível em vidro para ´TP´ de 0,5 A</v>
          </cell>
          <cell r="C1992" t="str">
            <v>UN</v>
          </cell>
          <cell r="D1992">
            <v>32.19</v>
          </cell>
          <cell r="E1992">
            <v>2.1</v>
          </cell>
          <cell r="F1992">
            <v>34.29</v>
          </cell>
        </row>
        <row r="1993">
          <cell r="A1993" t="str">
            <v>37.13</v>
          </cell>
          <cell r="B1993" t="str">
            <v>Disjuntores</v>
          </cell>
          <cell r="C1993"/>
          <cell r="D1993"/>
          <cell r="E1993"/>
          <cell r="F1993"/>
        </row>
        <row r="1994">
          <cell r="A1994" t="str">
            <v>37.13.510</v>
          </cell>
          <cell r="B1994" t="str">
            <v>Disjuntor fixo PVO trifásico, 17,5 kV, 630 A x 350 MVA, 50/60 Hz, com acessórios</v>
          </cell>
          <cell r="C1994" t="str">
            <v>UN</v>
          </cell>
          <cell r="D1994">
            <v>17375.560000000001</v>
          </cell>
          <cell r="E1994">
            <v>262.68</v>
          </cell>
          <cell r="F1994">
            <v>17638.240000000002</v>
          </cell>
        </row>
        <row r="1995">
          <cell r="A1995" t="str">
            <v>37.13.520</v>
          </cell>
          <cell r="B1995" t="str">
            <v>Disjuntor a seco aberto trifásico, 600 V de 800 A, 50/60 Hz, com acessórios</v>
          </cell>
          <cell r="C1995" t="str">
            <v>UN</v>
          </cell>
          <cell r="D1995">
            <v>28374.83</v>
          </cell>
          <cell r="E1995">
            <v>234.96</v>
          </cell>
          <cell r="F1995">
            <v>28609.79</v>
          </cell>
        </row>
        <row r="1996">
          <cell r="A1996" t="str">
            <v>37.13.530</v>
          </cell>
          <cell r="B1996" t="str">
            <v>Disjuntor fixo PVO trifásico, 15 kV, 630 A x 350 MVA, com relé de proteção de sobrecorrente e transformadores de corrente</v>
          </cell>
          <cell r="C1996" t="str">
            <v>CJ</v>
          </cell>
          <cell r="D1996">
            <v>31102.78</v>
          </cell>
          <cell r="E1996">
            <v>347.3</v>
          </cell>
          <cell r="F1996">
            <v>31450.080000000002</v>
          </cell>
        </row>
        <row r="1997">
          <cell r="A1997" t="str">
            <v>37.13.550</v>
          </cell>
          <cell r="B1997" t="str">
            <v>Disjuntor em caixa aberta tripolar extraível, 500V de 3200A, com acessórios</v>
          </cell>
          <cell r="C1997" t="str">
            <v>UN</v>
          </cell>
          <cell r="D1997">
            <v>60952.91</v>
          </cell>
          <cell r="E1997">
            <v>41.99</v>
          </cell>
          <cell r="F1997">
            <v>60994.9</v>
          </cell>
        </row>
        <row r="1998">
          <cell r="A1998" t="str">
            <v>37.13.570</v>
          </cell>
          <cell r="B1998" t="str">
            <v>Disjuntor em caixa aberta tripolar extraível, 500V de 4000A, com acessórios</v>
          </cell>
          <cell r="C1998" t="str">
            <v>UN</v>
          </cell>
          <cell r="D1998">
            <v>107814.16</v>
          </cell>
          <cell r="E1998">
            <v>41.99</v>
          </cell>
          <cell r="F1998">
            <v>107856.15</v>
          </cell>
        </row>
        <row r="1999">
          <cell r="A1999" t="str">
            <v>37.13.600</v>
          </cell>
          <cell r="B1999" t="str">
            <v>Disjuntor termomagnético, unipolar 127/220 V, corrente de 10 A até 30 A</v>
          </cell>
          <cell r="C1999" t="str">
            <v>UN</v>
          </cell>
          <cell r="D1999">
            <v>17.690000000000001</v>
          </cell>
          <cell r="E1999">
            <v>12.6</v>
          </cell>
          <cell r="F1999">
            <v>30.29</v>
          </cell>
        </row>
        <row r="2000">
          <cell r="A2000" t="str">
            <v>37.13.610</v>
          </cell>
          <cell r="B2000" t="str">
            <v>Disjuntor termomagnético, unipolar 127/220 V, corrente de 35 A até 50 A</v>
          </cell>
          <cell r="C2000" t="str">
            <v>UN</v>
          </cell>
          <cell r="D2000">
            <v>27.15</v>
          </cell>
          <cell r="E2000">
            <v>12.6</v>
          </cell>
          <cell r="F2000">
            <v>39.75</v>
          </cell>
        </row>
        <row r="2001">
          <cell r="A2001" t="str">
            <v>37.13.630</v>
          </cell>
          <cell r="B2001" t="str">
            <v>Disjuntor termomagnético, bipolar 220/380 V, corrente de 10 A até 50 A</v>
          </cell>
          <cell r="C2001" t="str">
            <v>UN</v>
          </cell>
          <cell r="D2001">
            <v>92.25</v>
          </cell>
          <cell r="E2001">
            <v>25.19</v>
          </cell>
          <cell r="F2001">
            <v>117.44</v>
          </cell>
        </row>
        <row r="2002">
          <cell r="A2002" t="str">
            <v>37.13.640</v>
          </cell>
          <cell r="B2002" t="str">
            <v>Disjuntor termomagnético, bipolar 220/380 V, corrente de 60 A até 100 A</v>
          </cell>
          <cell r="C2002" t="str">
            <v>UN</v>
          </cell>
          <cell r="D2002">
            <v>132.97999999999999</v>
          </cell>
          <cell r="E2002">
            <v>25.19</v>
          </cell>
          <cell r="F2002">
            <v>158.16999999999999</v>
          </cell>
        </row>
        <row r="2003">
          <cell r="A2003" t="str">
            <v>37.13.650</v>
          </cell>
          <cell r="B2003" t="str">
            <v>Disjuntor termomagnético, tripolar 220/380 V, corrente de 10 A até 50 A</v>
          </cell>
          <cell r="C2003" t="str">
            <v>UN</v>
          </cell>
          <cell r="D2003">
            <v>105.77</v>
          </cell>
          <cell r="E2003">
            <v>37.799999999999997</v>
          </cell>
          <cell r="F2003">
            <v>143.57</v>
          </cell>
        </row>
        <row r="2004">
          <cell r="A2004" t="str">
            <v>37.13.660</v>
          </cell>
          <cell r="B2004" t="str">
            <v>Disjuntor termomagnético, tripolar 220/380 V, corrente de 60 A até 100 A</v>
          </cell>
          <cell r="C2004" t="str">
            <v>UN</v>
          </cell>
          <cell r="D2004">
            <v>121.81</v>
          </cell>
          <cell r="E2004">
            <v>37.799999999999997</v>
          </cell>
          <cell r="F2004">
            <v>159.61000000000001</v>
          </cell>
        </row>
        <row r="2005">
          <cell r="A2005" t="str">
            <v>37.13.690</v>
          </cell>
          <cell r="B2005" t="str">
            <v>Disjuntor série universal, em caixa moldada, térmico e magnético fixos, bipolar 480 V, corrente de 60 A até 100 A</v>
          </cell>
          <cell r="C2005" t="str">
            <v>UN</v>
          </cell>
          <cell r="D2005">
            <v>412.63</v>
          </cell>
          <cell r="E2005">
            <v>41.99</v>
          </cell>
          <cell r="F2005">
            <v>454.62</v>
          </cell>
        </row>
        <row r="2006">
          <cell r="A2006" t="str">
            <v>37.13.700</v>
          </cell>
          <cell r="B2006" t="str">
            <v>Disjuntor série universal, em caixa moldada, térmico e magnético fixos, bipolar 480/600 V, corrente de 125 A</v>
          </cell>
          <cell r="C2006" t="str">
            <v>UN</v>
          </cell>
          <cell r="D2006">
            <v>630.64</v>
          </cell>
          <cell r="E2006">
            <v>41.99</v>
          </cell>
          <cell r="F2006">
            <v>672.63</v>
          </cell>
        </row>
        <row r="2007">
          <cell r="A2007" t="str">
            <v>37.13.720</v>
          </cell>
          <cell r="B2007" t="str">
            <v>Disjuntor série universal, em caixa moldada, térmico fixo e magnético ajustável, tripolar 600 V, corrente de 300 A até 400 A</v>
          </cell>
          <cell r="C2007" t="str">
            <v>UN</v>
          </cell>
          <cell r="D2007">
            <v>1960.42</v>
          </cell>
          <cell r="E2007">
            <v>83.98</v>
          </cell>
          <cell r="F2007">
            <v>2044.4</v>
          </cell>
        </row>
        <row r="2008">
          <cell r="A2008" t="str">
            <v>37.13.730</v>
          </cell>
          <cell r="B2008" t="str">
            <v>Disjuntor série universal, em caixa moldada, térmico fixo e magnético ajustável, tripolar 600 V, corrente de 500 A até 630 A</v>
          </cell>
          <cell r="C2008" t="str">
            <v>UN</v>
          </cell>
          <cell r="D2008">
            <v>2637.62</v>
          </cell>
          <cell r="E2008">
            <v>83.98</v>
          </cell>
          <cell r="F2008">
            <v>2721.6</v>
          </cell>
        </row>
        <row r="2009">
          <cell r="A2009" t="str">
            <v>37.13.740</v>
          </cell>
          <cell r="B2009" t="str">
            <v>Disjuntor série universal, em caixa moldada, térmico fixo e magnético ajustável, tripolar 600 V, corrente de 700 A até 800 A</v>
          </cell>
          <cell r="C2009" t="str">
            <v>UN</v>
          </cell>
          <cell r="D2009">
            <v>6693.2</v>
          </cell>
          <cell r="E2009">
            <v>83.98</v>
          </cell>
          <cell r="F2009">
            <v>6777.18</v>
          </cell>
        </row>
        <row r="2010">
          <cell r="A2010" t="str">
            <v>37.13.760</v>
          </cell>
          <cell r="B2010" t="str">
            <v>Disjuntor em caixa moldada, térmico e magnético ajustáveis, tripolar 630/690 V, faixa de ajuste de 440 até 630 A</v>
          </cell>
          <cell r="C2010" t="str">
            <v>UN</v>
          </cell>
          <cell r="D2010">
            <v>9709.0400000000009</v>
          </cell>
          <cell r="E2010">
            <v>83.98</v>
          </cell>
          <cell r="F2010">
            <v>9793.02</v>
          </cell>
        </row>
        <row r="2011">
          <cell r="A2011" t="str">
            <v>37.13.770</v>
          </cell>
          <cell r="B2011" t="str">
            <v>Disjuntor em caixa moldada, térmico e magnético ajustáveis, tripolar 1250/690 V, faixa de ajuste de 800 até 1250 A</v>
          </cell>
          <cell r="C2011" t="str">
            <v>UN</v>
          </cell>
          <cell r="D2011">
            <v>11135.27</v>
          </cell>
          <cell r="E2011">
            <v>83.98</v>
          </cell>
          <cell r="F2011">
            <v>11219.25</v>
          </cell>
        </row>
        <row r="2012">
          <cell r="A2012" t="str">
            <v>37.13.780</v>
          </cell>
          <cell r="B2012" t="str">
            <v>Disjuntor em caixa moldada, térmico e magnético ajustáveis, tripolar 1600/690 V, faixa de ajuste de 1000 até 1600 A</v>
          </cell>
          <cell r="C2012" t="str">
            <v>UN</v>
          </cell>
          <cell r="D2012">
            <v>15130.19</v>
          </cell>
          <cell r="E2012">
            <v>83.98</v>
          </cell>
          <cell r="F2012">
            <v>15214.17</v>
          </cell>
        </row>
        <row r="2013">
          <cell r="A2013" t="str">
            <v>37.13.791</v>
          </cell>
          <cell r="B2013" t="str">
            <v>Disjuntor em caixa aberta, com corrente nominal de 1600 A, tensão nominal de 500 V</v>
          </cell>
          <cell r="C2013" t="str">
            <v>UN</v>
          </cell>
          <cell r="D2013">
            <v>23999.01</v>
          </cell>
          <cell r="E2013">
            <v>83.98</v>
          </cell>
          <cell r="F2013">
            <v>24082.99</v>
          </cell>
        </row>
        <row r="2014">
          <cell r="A2014" t="str">
            <v>37.13.800</v>
          </cell>
          <cell r="B2014" t="str">
            <v>Mini-disjuntor termomagnético, unipolar 127/220 V, corrente de 10 A até 32 A</v>
          </cell>
          <cell r="C2014" t="str">
            <v>UN</v>
          </cell>
          <cell r="D2014">
            <v>10.64</v>
          </cell>
          <cell r="E2014">
            <v>8.4</v>
          </cell>
          <cell r="F2014">
            <v>19.04</v>
          </cell>
        </row>
        <row r="2015">
          <cell r="A2015" t="str">
            <v>37.13.810</v>
          </cell>
          <cell r="B2015" t="str">
            <v>Mini-disjuntor termomagnético, unipolar 127/220 V, corrente de 40 A até 50 A</v>
          </cell>
          <cell r="C2015" t="str">
            <v>UN</v>
          </cell>
          <cell r="D2015">
            <v>13.5</v>
          </cell>
          <cell r="E2015">
            <v>8.4</v>
          </cell>
          <cell r="F2015">
            <v>21.9</v>
          </cell>
        </row>
        <row r="2016">
          <cell r="A2016" t="str">
            <v>37.13.840</v>
          </cell>
          <cell r="B2016" t="str">
            <v>Mini-disjuntor termomagnético, bipolar 220/380 V, corrente de 10 A até 32 A</v>
          </cell>
          <cell r="C2016" t="str">
            <v>UN</v>
          </cell>
          <cell r="D2016">
            <v>41.88</v>
          </cell>
          <cell r="E2016">
            <v>8.4</v>
          </cell>
          <cell r="F2016">
            <v>50.28</v>
          </cell>
        </row>
        <row r="2017">
          <cell r="A2017" t="str">
            <v>37.13.850</v>
          </cell>
          <cell r="B2017" t="str">
            <v>Mini-disjuntor termomagnético, bipolar 220/380 V, corrente de 40 A até 50 A</v>
          </cell>
          <cell r="C2017" t="str">
            <v>UN</v>
          </cell>
          <cell r="D2017">
            <v>45.67</v>
          </cell>
          <cell r="E2017">
            <v>8.4</v>
          </cell>
          <cell r="F2017">
            <v>54.07</v>
          </cell>
        </row>
        <row r="2018">
          <cell r="A2018" t="str">
            <v>37.13.860</v>
          </cell>
          <cell r="B2018" t="str">
            <v>Mini-disjuntor termomagnético, bipolar 220/380 V, corrente de 63 A</v>
          </cell>
          <cell r="C2018" t="str">
            <v>UN</v>
          </cell>
          <cell r="D2018">
            <v>45.41</v>
          </cell>
          <cell r="E2018">
            <v>8.4</v>
          </cell>
          <cell r="F2018">
            <v>53.81</v>
          </cell>
        </row>
        <row r="2019">
          <cell r="A2019" t="str">
            <v>37.13.870</v>
          </cell>
          <cell r="B2019" t="str">
            <v>Mini-disjuntor termomagnético, bipolar 400 V, corrente de 80 A até 100 A</v>
          </cell>
          <cell r="C2019" t="str">
            <v>UN</v>
          </cell>
          <cell r="D2019">
            <v>134.4</v>
          </cell>
          <cell r="E2019">
            <v>8.4</v>
          </cell>
          <cell r="F2019">
            <v>142.80000000000001</v>
          </cell>
        </row>
        <row r="2020">
          <cell r="A2020" t="str">
            <v>37.13.880</v>
          </cell>
          <cell r="B2020" t="str">
            <v>Mini-disjuntor termomagnético, tripolar 220/380 V, corrente de 10 A até 32 A</v>
          </cell>
          <cell r="C2020" t="str">
            <v>UN</v>
          </cell>
          <cell r="D2020">
            <v>57.22</v>
          </cell>
          <cell r="E2020">
            <v>8.4</v>
          </cell>
          <cell r="F2020">
            <v>65.62</v>
          </cell>
        </row>
        <row r="2021">
          <cell r="A2021" t="str">
            <v>37.13.890</v>
          </cell>
          <cell r="B2021" t="str">
            <v>Mini-disjuntor termomagnético, tripolar 220/380 V, corrente de 40 A até 50 A</v>
          </cell>
          <cell r="C2021" t="str">
            <v>UN</v>
          </cell>
          <cell r="D2021">
            <v>62.67</v>
          </cell>
          <cell r="E2021">
            <v>8.4</v>
          </cell>
          <cell r="F2021">
            <v>71.069999999999993</v>
          </cell>
        </row>
        <row r="2022">
          <cell r="A2022" t="str">
            <v>37.13.900</v>
          </cell>
          <cell r="B2022" t="str">
            <v>Mini-disjuntor termomagnético, tripolar 220/380 V, corrente de 63 A</v>
          </cell>
          <cell r="C2022" t="str">
            <v>UN</v>
          </cell>
          <cell r="D2022">
            <v>71.36</v>
          </cell>
          <cell r="E2022">
            <v>8.4</v>
          </cell>
          <cell r="F2022">
            <v>79.760000000000005</v>
          </cell>
        </row>
        <row r="2023">
          <cell r="A2023" t="str">
            <v>37.13.910</v>
          </cell>
          <cell r="B2023" t="str">
            <v>Mini-disjuntor termomagnético, tripolar 400 V, corrente de 80 A até 125 A</v>
          </cell>
          <cell r="C2023" t="str">
            <v>UN</v>
          </cell>
          <cell r="D2023">
            <v>1291.0899999999999</v>
          </cell>
          <cell r="E2023">
            <v>8.4</v>
          </cell>
          <cell r="F2023">
            <v>1299.49</v>
          </cell>
        </row>
        <row r="2024">
          <cell r="A2024" t="str">
            <v>37.13.920</v>
          </cell>
          <cell r="B2024" t="str">
            <v>Disjuntor em caixa moldada, térmico ajustável e magnético fixo, tripolar 2000/1200 V, faixa de ajuste de 1600 até 2000 A</v>
          </cell>
          <cell r="C2024" t="str">
            <v>UN</v>
          </cell>
          <cell r="D2024">
            <v>34112.559999999998</v>
          </cell>
          <cell r="E2024">
            <v>83.98</v>
          </cell>
          <cell r="F2024">
            <v>34196.54</v>
          </cell>
        </row>
        <row r="2025">
          <cell r="A2025" t="str">
            <v>37.13.930</v>
          </cell>
          <cell r="B2025" t="str">
            <v>Disjuntor em caixa moldada, térmico ajustável e magnético fixo, tripolar 2500/1200 V, faixa de ajuste de 2000 até 2500 A</v>
          </cell>
          <cell r="C2025" t="str">
            <v>UN</v>
          </cell>
          <cell r="D2025">
            <v>51760.3</v>
          </cell>
          <cell r="E2025">
            <v>83.98</v>
          </cell>
          <cell r="F2025">
            <v>51844.28</v>
          </cell>
        </row>
        <row r="2026">
          <cell r="A2026" t="str">
            <v>37.13.940</v>
          </cell>
          <cell r="B2026" t="str">
            <v>Disjuntor em caixa aberta tripolar extraível, 500 V de 6300 A, com acessórios</v>
          </cell>
          <cell r="C2026" t="str">
            <v>UN</v>
          </cell>
          <cell r="D2026">
            <v>321251.69</v>
          </cell>
          <cell r="E2026">
            <v>41.99</v>
          </cell>
          <cell r="F2026">
            <v>321293.68</v>
          </cell>
        </row>
        <row r="2027">
          <cell r="A2027" t="str">
            <v>37.14</v>
          </cell>
          <cell r="B2027" t="str">
            <v>Chave de baixa tensao</v>
          </cell>
          <cell r="C2027"/>
          <cell r="D2027"/>
          <cell r="E2027"/>
          <cell r="F2027"/>
        </row>
        <row r="2028">
          <cell r="A2028" t="str">
            <v>37.14.050</v>
          </cell>
          <cell r="B2028" t="str">
            <v>Chave comutadora, reversão sob carga, tetrapolar, sem porta fusível, para 100 A</v>
          </cell>
          <cell r="C2028" t="str">
            <v>UN</v>
          </cell>
          <cell r="D2028">
            <v>2608.52</v>
          </cell>
          <cell r="E2028">
            <v>41.99</v>
          </cell>
          <cell r="F2028">
            <v>2650.51</v>
          </cell>
        </row>
        <row r="2029">
          <cell r="A2029" t="str">
            <v>37.14.300</v>
          </cell>
          <cell r="B2029" t="str">
            <v>Chave seccionadora sob carga, tripolar, acionamento rotativo, com prolongador, sem porta-fusível, de 160 A</v>
          </cell>
          <cell r="C2029" t="str">
            <v>UN</v>
          </cell>
          <cell r="D2029">
            <v>1527.7</v>
          </cell>
          <cell r="E2029">
            <v>33.590000000000003</v>
          </cell>
          <cell r="F2029">
            <v>1561.29</v>
          </cell>
        </row>
        <row r="2030">
          <cell r="A2030" t="str">
            <v>37.14.310</v>
          </cell>
          <cell r="B2030" t="str">
            <v>Chave seccionadora sob carga, tripolar, acionamento rotativo, com prolongador, sem porta-fusível, de 250 A</v>
          </cell>
          <cell r="C2030" t="str">
            <v>UN</v>
          </cell>
          <cell r="D2030">
            <v>1324.72</v>
          </cell>
          <cell r="E2030">
            <v>33.590000000000003</v>
          </cell>
          <cell r="F2030">
            <v>1358.31</v>
          </cell>
        </row>
        <row r="2031">
          <cell r="A2031" t="str">
            <v>37.14.320</v>
          </cell>
          <cell r="B2031" t="str">
            <v>Chave seccionadora sob carga, tripolar, acionamento rotativo, com prolongador, sem porta-fusível, de 400 A</v>
          </cell>
          <cell r="C2031" t="str">
            <v>UN</v>
          </cell>
          <cell r="D2031">
            <v>1857.78</v>
          </cell>
          <cell r="E2031">
            <v>41.99</v>
          </cell>
          <cell r="F2031">
            <v>1899.77</v>
          </cell>
        </row>
        <row r="2032">
          <cell r="A2032" t="str">
            <v>37.14.330</v>
          </cell>
          <cell r="B2032" t="str">
            <v>Chave seccionadora sob carga, tripolar, acionamento rotativo, com prolongador, sem porta-fusível, de 630 A</v>
          </cell>
          <cell r="C2032" t="str">
            <v>UN</v>
          </cell>
          <cell r="D2032">
            <v>2018.3</v>
          </cell>
          <cell r="E2032">
            <v>50.39</v>
          </cell>
          <cell r="F2032">
            <v>2068.69</v>
          </cell>
        </row>
        <row r="2033">
          <cell r="A2033" t="str">
            <v>37.14.340</v>
          </cell>
          <cell r="B2033" t="str">
            <v>Chave seccionadora sob carga, tripolar, acionamento rotativo, com prolongador, sem porta-fusível, de 1000 A</v>
          </cell>
          <cell r="C2033" t="str">
            <v>UN</v>
          </cell>
          <cell r="D2033">
            <v>4255.66</v>
          </cell>
          <cell r="E2033">
            <v>62.99</v>
          </cell>
          <cell r="F2033">
            <v>4318.6499999999996</v>
          </cell>
        </row>
        <row r="2034">
          <cell r="A2034" t="str">
            <v>37.14.350</v>
          </cell>
          <cell r="B2034" t="str">
            <v>Chave seccionadora sob carga, tripolar, acionamento rotativo, com prolongador, sem porta-fusível, de 1250 A</v>
          </cell>
          <cell r="C2034" t="str">
            <v>UN</v>
          </cell>
          <cell r="D2034">
            <v>8404.4</v>
          </cell>
          <cell r="E2034">
            <v>62.99</v>
          </cell>
          <cell r="F2034">
            <v>8467.39</v>
          </cell>
        </row>
        <row r="2035">
          <cell r="A2035" t="str">
            <v>37.14.410</v>
          </cell>
          <cell r="B2035" t="str">
            <v>Chave seccionadora sob carga, tripolar, acionamento rotativo, com prolongador e porta-fusível até NH-00-125 A - sem fusíveis</v>
          </cell>
          <cell r="C2035" t="str">
            <v>UN</v>
          </cell>
          <cell r="D2035">
            <v>1601.77</v>
          </cell>
          <cell r="E2035">
            <v>33.590000000000003</v>
          </cell>
          <cell r="F2035">
            <v>1635.36</v>
          </cell>
        </row>
        <row r="2036">
          <cell r="A2036" t="str">
            <v>37.14.420</v>
          </cell>
          <cell r="B2036" t="str">
            <v>Chave seccionadora sob carga, tripolar, acionamento rotativo, com prolongador e porta-fusível até NH-00-160 A - sem fusíveis</v>
          </cell>
          <cell r="C2036" t="str">
            <v>UN</v>
          </cell>
          <cell r="D2036">
            <v>1698.69</v>
          </cell>
          <cell r="E2036">
            <v>33.590000000000003</v>
          </cell>
          <cell r="F2036">
            <v>1732.28</v>
          </cell>
        </row>
        <row r="2037">
          <cell r="A2037" t="str">
            <v>37.14.430</v>
          </cell>
          <cell r="B2037" t="str">
            <v>Chave seccionadora sob carga, tripolar, acionamento rotativo, com prolongador e porta-fusível até NH-1-250 A - sem fusíveis</v>
          </cell>
          <cell r="C2037" t="str">
            <v>UN</v>
          </cell>
          <cell r="D2037">
            <v>3354.03</v>
          </cell>
          <cell r="E2037">
            <v>33.590000000000003</v>
          </cell>
          <cell r="F2037">
            <v>3387.62</v>
          </cell>
        </row>
        <row r="2038">
          <cell r="A2038" t="str">
            <v>37.14.440</v>
          </cell>
          <cell r="B2038" t="str">
            <v>Chave seccionadora sob carga, tripolar, acionamento rotativo, com prolongador e porta-fusível até NH-2-400 A - sem fusíveis</v>
          </cell>
          <cell r="C2038" t="str">
            <v>UN</v>
          </cell>
          <cell r="D2038">
            <v>3899.83</v>
          </cell>
          <cell r="E2038">
            <v>41.99</v>
          </cell>
          <cell r="F2038">
            <v>3941.82</v>
          </cell>
        </row>
        <row r="2039">
          <cell r="A2039" t="str">
            <v>37.14.450</v>
          </cell>
          <cell r="B2039" t="str">
            <v>Chave seccionadora sob carga, tripolar, acionamento rotativo, com prolongador e porta-fusível até NH-3-630 A - sem fusíveis</v>
          </cell>
          <cell r="C2039" t="str">
            <v>UN</v>
          </cell>
          <cell r="D2039">
            <v>8131.71</v>
          </cell>
          <cell r="E2039">
            <v>50.39</v>
          </cell>
          <cell r="F2039">
            <v>8182.1</v>
          </cell>
        </row>
        <row r="2040">
          <cell r="A2040" t="str">
            <v>37.14.500</v>
          </cell>
          <cell r="B2040" t="str">
            <v>Chave seccionadora sob carga, tripolar, acionamento tipo punho, com porta-fusível até NH-00-160 A - sem fusíveis</v>
          </cell>
          <cell r="C2040" t="str">
            <v>UN</v>
          </cell>
          <cell r="D2040">
            <v>311.89</v>
          </cell>
          <cell r="E2040">
            <v>33.590000000000003</v>
          </cell>
          <cell r="F2040">
            <v>345.48</v>
          </cell>
        </row>
        <row r="2041">
          <cell r="A2041" t="str">
            <v>37.14.510</v>
          </cell>
          <cell r="B2041" t="str">
            <v>Chave seccionadora sob carga, tripolar, acionamento tipo punho, com porta-fusível até NH-1-250 A - sem fusíveis</v>
          </cell>
          <cell r="C2041" t="str">
            <v>UN</v>
          </cell>
          <cell r="D2041">
            <v>515.53</v>
          </cell>
          <cell r="E2041">
            <v>33.590000000000003</v>
          </cell>
          <cell r="F2041">
            <v>549.12</v>
          </cell>
        </row>
        <row r="2042">
          <cell r="A2042" t="str">
            <v>37.14.520</v>
          </cell>
          <cell r="B2042" t="str">
            <v>Chave seccionadora sob carga, tripolar, acionamento tipo punho, com porta-fusível até NH-2-400 A - sem fusíveis</v>
          </cell>
          <cell r="C2042" t="str">
            <v>UN</v>
          </cell>
          <cell r="D2042">
            <v>784.22</v>
          </cell>
          <cell r="E2042">
            <v>41.99</v>
          </cell>
          <cell r="F2042">
            <v>826.21</v>
          </cell>
        </row>
        <row r="2043">
          <cell r="A2043" t="str">
            <v>37.14.530</v>
          </cell>
          <cell r="B2043" t="str">
            <v>Chave seccionadora sob carga, tripolar, acionamento tipo punho, com porta-fusível até NH-3-630 A - sem fusíveis</v>
          </cell>
          <cell r="C2043" t="str">
            <v>UN</v>
          </cell>
          <cell r="D2043">
            <v>1596.83</v>
          </cell>
          <cell r="E2043">
            <v>50.39</v>
          </cell>
          <cell r="F2043">
            <v>1647.22</v>
          </cell>
        </row>
        <row r="2044">
          <cell r="A2044" t="str">
            <v>37.14.600</v>
          </cell>
          <cell r="B2044" t="str">
            <v>Chave comutadora, reversão sob carga, tripolar, sem porta fusível, para 400 A</v>
          </cell>
          <cell r="C2044" t="str">
            <v>UN</v>
          </cell>
          <cell r="D2044">
            <v>4722.97</v>
          </cell>
          <cell r="E2044">
            <v>50.39</v>
          </cell>
          <cell r="F2044">
            <v>4773.3599999999997</v>
          </cell>
        </row>
        <row r="2045">
          <cell r="A2045" t="str">
            <v>37.14.610</v>
          </cell>
          <cell r="B2045" t="str">
            <v>Chave comutadora, reversão sob carga, tripolar, sem porta fusível, para 600/630 A</v>
          </cell>
          <cell r="C2045" t="str">
            <v>UN</v>
          </cell>
          <cell r="D2045">
            <v>6545.61</v>
          </cell>
          <cell r="E2045">
            <v>62.99</v>
          </cell>
          <cell r="F2045">
            <v>6608.6</v>
          </cell>
        </row>
        <row r="2046">
          <cell r="A2046" t="str">
            <v>37.14.620</v>
          </cell>
          <cell r="B2046" t="str">
            <v>Chave comutadora, reversão sob carga, tripolar, sem porta fusível, para 1000 A</v>
          </cell>
          <cell r="C2046" t="str">
            <v>UN</v>
          </cell>
          <cell r="D2046">
            <v>9771.31</v>
          </cell>
          <cell r="E2046">
            <v>75.58</v>
          </cell>
          <cell r="F2046">
            <v>9846.89</v>
          </cell>
        </row>
        <row r="2047">
          <cell r="A2047" t="str">
            <v>37.14.640</v>
          </cell>
          <cell r="B2047" t="str">
            <v>Chave comutadora, reversão sob carga, tetrapolar, sem porta fusível, para 630 A / 690 V</v>
          </cell>
          <cell r="C2047" t="str">
            <v>UN</v>
          </cell>
          <cell r="D2047">
            <v>8558.1299999999992</v>
          </cell>
          <cell r="E2047">
            <v>97.43</v>
          </cell>
          <cell r="F2047">
            <v>8655.56</v>
          </cell>
        </row>
        <row r="2048">
          <cell r="A2048" t="str">
            <v>37.14.830</v>
          </cell>
          <cell r="B2048" t="str">
            <v>Barra de contato para chave seccionadora tipo NH3-630 A</v>
          </cell>
          <cell r="C2048" t="str">
            <v>UN</v>
          </cell>
          <cell r="D2048">
            <v>56.88</v>
          </cell>
          <cell r="E2048">
            <v>8.4</v>
          </cell>
          <cell r="F2048">
            <v>65.28</v>
          </cell>
        </row>
        <row r="2049">
          <cell r="A2049" t="str">
            <v>37.14.912</v>
          </cell>
          <cell r="B2049" t="str">
            <v>Chave seccionadora tripolar, abertura sob carga seca até 160 A / 690 V</v>
          </cell>
          <cell r="C2049" t="str">
            <v>UN</v>
          </cell>
          <cell r="D2049">
            <v>670.03</v>
          </cell>
          <cell r="E2049">
            <v>33.590000000000003</v>
          </cell>
          <cell r="F2049">
            <v>703.62</v>
          </cell>
        </row>
        <row r="2050">
          <cell r="A2050" t="str">
            <v>37.15</v>
          </cell>
          <cell r="B2050" t="str">
            <v>Chave de media tensao</v>
          </cell>
          <cell r="C2050"/>
          <cell r="D2050"/>
          <cell r="E2050"/>
          <cell r="F2050"/>
        </row>
        <row r="2051">
          <cell r="A2051" t="str">
            <v>37.15.110</v>
          </cell>
          <cell r="B2051" t="str">
            <v>Chave seccionadora tripolar sob carga para 400 A - 25 kV - com prolongador</v>
          </cell>
          <cell r="C2051" t="str">
            <v>UN</v>
          </cell>
          <cell r="D2051">
            <v>2058.92</v>
          </cell>
          <cell r="E2051">
            <v>203.94</v>
          </cell>
          <cell r="F2051">
            <v>2262.86</v>
          </cell>
        </row>
        <row r="2052">
          <cell r="A2052" t="str">
            <v>37.15.120</v>
          </cell>
          <cell r="B2052" t="str">
            <v>Chave seccionadora tripolar sob carga para 400 A - 15 kV - com prolongador</v>
          </cell>
          <cell r="C2052" t="str">
            <v>UN</v>
          </cell>
          <cell r="D2052">
            <v>1534.22</v>
          </cell>
          <cell r="E2052">
            <v>203.94</v>
          </cell>
          <cell r="F2052">
            <v>1738.16</v>
          </cell>
        </row>
        <row r="2053">
          <cell r="A2053" t="str">
            <v>37.15.150</v>
          </cell>
          <cell r="B2053" t="str">
            <v>Chave fusível base ´C´ para 15 kV/100 A, com capacidade de ruptura até 10 kA - com fusível</v>
          </cell>
          <cell r="C2053" t="str">
            <v>UN</v>
          </cell>
          <cell r="D2053">
            <v>254.8</v>
          </cell>
          <cell r="E2053">
            <v>75.37</v>
          </cell>
          <cell r="F2053">
            <v>330.17</v>
          </cell>
        </row>
        <row r="2054">
          <cell r="A2054" t="str">
            <v>37.15.160</v>
          </cell>
          <cell r="B2054" t="str">
            <v>Chave fusível base ''C''  para 15 kV/200 A, com capacidade de ruptura até 10 kA - com fusível</v>
          </cell>
          <cell r="C2054" t="str">
            <v>UN</v>
          </cell>
          <cell r="D2054">
            <v>444.99</v>
          </cell>
          <cell r="E2054">
            <v>75.37</v>
          </cell>
          <cell r="F2054">
            <v>520.36</v>
          </cell>
        </row>
        <row r="2055">
          <cell r="A2055" t="str">
            <v>37.15.170</v>
          </cell>
          <cell r="B2055" t="str">
            <v>Chave fusível base ''C'' para 25 kV/100 A, com capacidade de ruptura até 6,3 kA - com fusível</v>
          </cell>
          <cell r="C2055" t="str">
            <v>UN</v>
          </cell>
          <cell r="D2055">
            <v>260.58</v>
          </cell>
          <cell r="E2055">
            <v>75.37</v>
          </cell>
          <cell r="F2055">
            <v>335.95</v>
          </cell>
        </row>
        <row r="2056">
          <cell r="A2056" t="str">
            <v>37.15.200</v>
          </cell>
          <cell r="B2056" t="str">
            <v>Chave seccionadora tripolar seca para 400 A - 15 kV - com prolongador</v>
          </cell>
          <cell r="C2056" t="str">
            <v>UN</v>
          </cell>
          <cell r="D2056">
            <v>1276.9100000000001</v>
          </cell>
          <cell r="E2056">
            <v>203.94</v>
          </cell>
          <cell r="F2056">
            <v>1480.85</v>
          </cell>
        </row>
        <row r="2057">
          <cell r="A2057" t="str">
            <v>37.15.210</v>
          </cell>
          <cell r="B2057" t="str">
            <v>Chave seccionadora tripolar seca para 600 / 630 A - 15 kV - com prolongador</v>
          </cell>
          <cell r="C2057" t="str">
            <v>UN</v>
          </cell>
          <cell r="D2057">
            <v>1503.66</v>
          </cell>
          <cell r="E2057">
            <v>203.94</v>
          </cell>
          <cell r="F2057">
            <v>1707.6</v>
          </cell>
        </row>
        <row r="2058">
          <cell r="A2058" t="str">
            <v>37.16</v>
          </cell>
          <cell r="B2058" t="str">
            <v>Bus-way</v>
          </cell>
          <cell r="C2058"/>
          <cell r="D2058"/>
          <cell r="E2058"/>
          <cell r="F2058"/>
        </row>
        <row r="2059">
          <cell r="A2059" t="str">
            <v>37.16.071</v>
          </cell>
          <cell r="B2059" t="str">
            <v>Sistema de barramento blindado de 100 a 2500 A, trifásico, barra de cobre</v>
          </cell>
          <cell r="C2059" t="str">
            <v>Axm</v>
          </cell>
          <cell r="D2059">
            <v>220.58</v>
          </cell>
          <cell r="E2059">
            <v>0.52</v>
          </cell>
          <cell r="F2059">
            <v>221.1</v>
          </cell>
        </row>
        <row r="2060">
          <cell r="A2060" t="str">
            <v>37.17</v>
          </cell>
          <cell r="B2060" t="str">
            <v>Dispositivo DR ou interruptor de corrente de fuga</v>
          </cell>
          <cell r="C2060"/>
          <cell r="D2060"/>
          <cell r="E2060"/>
          <cell r="F2060"/>
        </row>
        <row r="2061">
          <cell r="A2061" t="str">
            <v>37.17.060</v>
          </cell>
          <cell r="B2061" t="str">
            <v>Dispositivo diferencial residual de 25 A x 30 mA - 2 polos</v>
          </cell>
          <cell r="C2061" t="str">
            <v>UN</v>
          </cell>
          <cell r="D2061">
            <v>194.59</v>
          </cell>
          <cell r="E2061">
            <v>10.5</v>
          </cell>
          <cell r="F2061">
            <v>205.09</v>
          </cell>
        </row>
        <row r="2062">
          <cell r="A2062" t="str">
            <v>37.17.070</v>
          </cell>
          <cell r="B2062" t="str">
            <v>Dispositivo diferencial residual de 40 A x 30 mA - 2 polos</v>
          </cell>
          <cell r="C2062" t="str">
            <v>UN</v>
          </cell>
          <cell r="D2062">
            <v>189.02</v>
          </cell>
          <cell r="E2062">
            <v>10.5</v>
          </cell>
          <cell r="F2062">
            <v>199.52</v>
          </cell>
        </row>
        <row r="2063">
          <cell r="A2063" t="str">
            <v>37.17.074</v>
          </cell>
          <cell r="B2063" t="str">
            <v>Dispositivo diferencial residual de 25 A x 30 mA - 4 polos</v>
          </cell>
          <cell r="C2063" t="str">
            <v>UN</v>
          </cell>
          <cell r="D2063">
            <v>242.22</v>
          </cell>
          <cell r="E2063">
            <v>10.5</v>
          </cell>
          <cell r="F2063">
            <v>252.72</v>
          </cell>
        </row>
        <row r="2064">
          <cell r="A2064" t="str">
            <v>37.17.080</v>
          </cell>
          <cell r="B2064" t="str">
            <v>Dispositivo diferencial residual de 40 A x 30 mA - 4 polos</v>
          </cell>
          <cell r="C2064" t="str">
            <v>UN</v>
          </cell>
          <cell r="D2064">
            <v>247.22</v>
          </cell>
          <cell r="E2064">
            <v>10.5</v>
          </cell>
          <cell r="F2064">
            <v>257.72000000000003</v>
          </cell>
        </row>
        <row r="2065">
          <cell r="A2065" t="str">
            <v>37.17.090</v>
          </cell>
          <cell r="B2065" t="str">
            <v>Dispositivo diferencial residual de 63 A x 30 mA - 4 polos</v>
          </cell>
          <cell r="C2065" t="str">
            <v>UN</v>
          </cell>
          <cell r="D2065">
            <v>304.18</v>
          </cell>
          <cell r="E2065">
            <v>10.5</v>
          </cell>
          <cell r="F2065">
            <v>314.68</v>
          </cell>
        </row>
        <row r="2066">
          <cell r="A2066" t="str">
            <v>37.17.100</v>
          </cell>
          <cell r="B2066" t="str">
            <v>Dispositivo diferencial residual de 80 A x 30 mA - 4 polos</v>
          </cell>
          <cell r="C2066" t="str">
            <v>UN</v>
          </cell>
          <cell r="D2066">
            <v>371.31</v>
          </cell>
          <cell r="E2066">
            <v>10.5</v>
          </cell>
          <cell r="F2066">
            <v>381.81</v>
          </cell>
        </row>
        <row r="2067">
          <cell r="A2067" t="str">
            <v>37.17.110</v>
          </cell>
          <cell r="B2067" t="str">
            <v>Dispositivo diferencial residual de 100 A x 30 mA - 4 polos</v>
          </cell>
          <cell r="C2067" t="str">
            <v>UN</v>
          </cell>
          <cell r="D2067">
            <v>435.09</v>
          </cell>
          <cell r="E2067">
            <v>10.5</v>
          </cell>
          <cell r="F2067">
            <v>445.59</v>
          </cell>
        </row>
        <row r="2068">
          <cell r="A2068" t="str">
            <v>37.17.114</v>
          </cell>
          <cell r="B2068" t="str">
            <v>Dispositivo diferencial residual de 125 A x 30 mA - 4 polos</v>
          </cell>
          <cell r="C2068" t="str">
            <v>UN</v>
          </cell>
          <cell r="D2068">
            <v>2067.61</v>
          </cell>
          <cell r="E2068">
            <v>10.5</v>
          </cell>
          <cell r="F2068">
            <v>2078.11</v>
          </cell>
        </row>
        <row r="2069">
          <cell r="A2069" t="str">
            <v>37.17.130</v>
          </cell>
          <cell r="B2069" t="str">
            <v>Dispositivo diferencial residual de 25 A x 300 mA - 4 polos</v>
          </cell>
          <cell r="C2069" t="str">
            <v>UN</v>
          </cell>
          <cell r="D2069">
            <v>276.42</v>
          </cell>
          <cell r="E2069">
            <v>10.5</v>
          </cell>
          <cell r="F2069">
            <v>286.92</v>
          </cell>
        </row>
        <row r="2070">
          <cell r="A2070" t="str">
            <v>37.18</v>
          </cell>
          <cell r="B2070" t="str">
            <v>Transformador de Potencial</v>
          </cell>
          <cell r="C2070"/>
          <cell r="D2070"/>
          <cell r="E2070"/>
          <cell r="F2070"/>
        </row>
        <row r="2071">
          <cell r="A2071" t="str">
            <v>37.18.010</v>
          </cell>
          <cell r="B2071" t="str">
            <v>Transformador de potencial monofásico até 1000 VA classe 15 kV, a seco, com fusíveis</v>
          </cell>
          <cell r="C2071" t="str">
            <v>UN</v>
          </cell>
          <cell r="D2071">
            <v>2653.65</v>
          </cell>
          <cell r="E2071">
            <v>63.62</v>
          </cell>
          <cell r="F2071">
            <v>2717.27</v>
          </cell>
        </row>
        <row r="2072">
          <cell r="A2072" t="str">
            <v>37.18.020</v>
          </cell>
          <cell r="B2072" t="str">
            <v>Transformador de potencial monofásico até 2000 VA classe 15 kV, a seco, com fusíveis</v>
          </cell>
          <cell r="C2072" t="str">
            <v>UN</v>
          </cell>
          <cell r="D2072">
            <v>3640.74</v>
          </cell>
          <cell r="E2072">
            <v>63.62</v>
          </cell>
          <cell r="F2072">
            <v>3704.36</v>
          </cell>
        </row>
        <row r="2073">
          <cell r="A2073" t="str">
            <v>37.18.030</v>
          </cell>
          <cell r="B2073" t="str">
            <v>Transformador de potencial monofásico até 500 VA classe 15 kV, a seco, sem fusíveis</v>
          </cell>
          <cell r="C2073" t="str">
            <v>UN</v>
          </cell>
          <cell r="D2073">
            <v>1886.2</v>
          </cell>
          <cell r="E2073">
            <v>63.62</v>
          </cell>
          <cell r="F2073">
            <v>1949.82</v>
          </cell>
        </row>
        <row r="2074">
          <cell r="A2074" t="str">
            <v>37.19</v>
          </cell>
          <cell r="B2074" t="str">
            <v>Transformador de corrente</v>
          </cell>
          <cell r="C2074"/>
          <cell r="D2074"/>
          <cell r="E2074"/>
          <cell r="F2074"/>
        </row>
        <row r="2075">
          <cell r="A2075" t="str">
            <v>37.19.010</v>
          </cell>
          <cell r="B2075" t="str">
            <v>Transformador de corrente 800-5 A, janela</v>
          </cell>
          <cell r="C2075" t="str">
            <v>UN</v>
          </cell>
          <cell r="D2075">
            <v>272.85000000000002</v>
          </cell>
          <cell r="E2075">
            <v>63.62</v>
          </cell>
          <cell r="F2075">
            <v>336.47</v>
          </cell>
        </row>
        <row r="2076">
          <cell r="A2076" t="str">
            <v>37.19.020</v>
          </cell>
          <cell r="B2076" t="str">
            <v>Transformador de corrente 200-5 A até 600-5 A, janela</v>
          </cell>
          <cell r="C2076" t="str">
            <v>UN</v>
          </cell>
          <cell r="D2076">
            <v>220.66</v>
          </cell>
          <cell r="E2076">
            <v>63.62</v>
          </cell>
          <cell r="F2076">
            <v>284.27999999999997</v>
          </cell>
        </row>
        <row r="2077">
          <cell r="A2077" t="str">
            <v>37.19.030</v>
          </cell>
          <cell r="B2077" t="str">
            <v>Transformador de corrente 1000-5 A até 1500-5 A, janela</v>
          </cell>
          <cell r="C2077" t="str">
            <v>UN</v>
          </cell>
          <cell r="D2077">
            <v>482.76</v>
          </cell>
          <cell r="E2077">
            <v>63.62</v>
          </cell>
          <cell r="F2077">
            <v>546.38</v>
          </cell>
        </row>
        <row r="2078">
          <cell r="A2078" t="str">
            <v>37.19.060</v>
          </cell>
          <cell r="B2078" t="str">
            <v>Transformador de corrente 50-5 A até 150-5 A, janela</v>
          </cell>
          <cell r="C2078" t="str">
            <v>UN</v>
          </cell>
          <cell r="D2078">
            <v>156.75</v>
          </cell>
          <cell r="E2078">
            <v>63.62</v>
          </cell>
          <cell r="F2078">
            <v>220.37</v>
          </cell>
        </row>
        <row r="2079">
          <cell r="A2079" t="str">
            <v>37.19.080</v>
          </cell>
          <cell r="B2079" t="str">
            <v>Transformador de corrente 2000-5 A até 2500-5 A - janela</v>
          </cell>
          <cell r="C2079" t="str">
            <v>UN</v>
          </cell>
          <cell r="D2079">
            <v>927.45</v>
          </cell>
          <cell r="E2079">
            <v>63.62</v>
          </cell>
          <cell r="F2079">
            <v>991.07</v>
          </cell>
        </row>
        <row r="2080">
          <cell r="A2080" t="str">
            <v>37.20</v>
          </cell>
          <cell r="B2080" t="str">
            <v>Reparos, conservacoes e complementos - GRUPO 37</v>
          </cell>
          <cell r="C2080"/>
          <cell r="D2080"/>
          <cell r="E2080"/>
          <cell r="F2080"/>
        </row>
        <row r="2081">
          <cell r="A2081" t="str">
            <v>37.20.010</v>
          </cell>
          <cell r="B2081" t="str">
            <v>Isolador em epóxi de 1 kV para barramento</v>
          </cell>
          <cell r="C2081" t="str">
            <v>UN</v>
          </cell>
          <cell r="D2081">
            <v>23.18</v>
          </cell>
          <cell r="E2081">
            <v>6.3</v>
          </cell>
          <cell r="F2081">
            <v>29.48</v>
          </cell>
        </row>
        <row r="2082">
          <cell r="A2082" t="str">
            <v>37.20.030</v>
          </cell>
          <cell r="B2082" t="str">
            <v>Régua de bornes para 9 polos de 600 V / 50 A</v>
          </cell>
          <cell r="C2082" t="str">
            <v>UN</v>
          </cell>
          <cell r="D2082">
            <v>26.44</v>
          </cell>
          <cell r="E2082">
            <v>2.1</v>
          </cell>
          <cell r="F2082">
            <v>28.54</v>
          </cell>
        </row>
        <row r="2083">
          <cell r="A2083" t="str">
            <v>37.20.080</v>
          </cell>
          <cell r="B2083" t="str">
            <v>Barra de neutro e/ou terra</v>
          </cell>
          <cell r="C2083" t="str">
            <v>UN</v>
          </cell>
          <cell r="D2083">
            <v>16.54</v>
          </cell>
          <cell r="E2083">
            <v>6.3</v>
          </cell>
          <cell r="F2083">
            <v>22.84</v>
          </cell>
        </row>
        <row r="2084">
          <cell r="A2084" t="str">
            <v>37.20.090</v>
          </cell>
          <cell r="B2084" t="str">
            <v>Recolocação de chave seccionadora tripolar de 125 A até 650 A, sem base fusível</v>
          </cell>
          <cell r="C2084" t="str">
            <v>UN</v>
          </cell>
          <cell r="D2084"/>
          <cell r="E2084">
            <v>21</v>
          </cell>
          <cell r="F2084">
            <v>21</v>
          </cell>
        </row>
        <row r="2085">
          <cell r="A2085" t="str">
            <v>37.20.100</v>
          </cell>
          <cell r="B2085" t="str">
            <v>Recolocação de fundo de quadro de distribuição, sem componentes</v>
          </cell>
          <cell r="C2085" t="str">
            <v>M2</v>
          </cell>
          <cell r="D2085"/>
          <cell r="E2085">
            <v>29.37</v>
          </cell>
          <cell r="F2085">
            <v>29.37</v>
          </cell>
        </row>
        <row r="2086">
          <cell r="A2086" t="str">
            <v>37.20.110</v>
          </cell>
          <cell r="B2086" t="str">
            <v>Recolocação de quadro de distribuição de sobrepor, sem componentes</v>
          </cell>
          <cell r="C2086" t="str">
            <v>M2</v>
          </cell>
          <cell r="D2086"/>
          <cell r="E2086">
            <v>58.74</v>
          </cell>
          <cell r="F2086">
            <v>58.74</v>
          </cell>
        </row>
        <row r="2087">
          <cell r="A2087" t="str">
            <v>37.20.130</v>
          </cell>
          <cell r="B2087" t="str">
            <v>Banco de medição para transformadores TC/TP, padrão Eletropaulo e/ou Cesp</v>
          </cell>
          <cell r="C2087" t="str">
            <v>UN</v>
          </cell>
          <cell r="D2087">
            <v>758.35</v>
          </cell>
          <cell r="E2087">
            <v>1.68</v>
          </cell>
          <cell r="F2087">
            <v>760.03</v>
          </cell>
        </row>
        <row r="2088">
          <cell r="A2088" t="str">
            <v>37.20.140</v>
          </cell>
          <cell r="B2088" t="str">
            <v>Suporte fixo para transformadores de potencial</v>
          </cell>
          <cell r="C2088" t="str">
            <v>UN</v>
          </cell>
          <cell r="D2088">
            <v>170.1</v>
          </cell>
          <cell r="E2088">
            <v>4.1900000000000004</v>
          </cell>
          <cell r="F2088">
            <v>174.29</v>
          </cell>
        </row>
        <row r="2089">
          <cell r="A2089" t="str">
            <v>37.20.156</v>
          </cell>
          <cell r="B2089" t="str">
            <v>Placa de montagem para quadros em geral, em chapa de aço</v>
          </cell>
          <cell r="C2089" t="str">
            <v>M2</v>
          </cell>
          <cell r="D2089">
            <v>475.94</v>
          </cell>
          <cell r="E2089">
            <v>29.37</v>
          </cell>
          <cell r="F2089">
            <v>505.31</v>
          </cell>
        </row>
        <row r="2090">
          <cell r="A2090" t="str">
            <v>37.20.190</v>
          </cell>
          <cell r="B2090" t="str">
            <v>Inversor de frequência para variação de velocidade em motores, potência de 0,25 a 20 cv</v>
          </cell>
          <cell r="C2090" t="str">
            <v>UN</v>
          </cell>
          <cell r="D2090">
            <v>6261.34</v>
          </cell>
          <cell r="E2090">
            <v>46.99</v>
          </cell>
          <cell r="F2090">
            <v>6308.33</v>
          </cell>
        </row>
        <row r="2091">
          <cell r="A2091" t="str">
            <v>37.20.191</v>
          </cell>
          <cell r="B2091" t="str">
            <v>Inversor de frequência para variação de velocidade em motores, potência de 25 a 30 CV</v>
          </cell>
          <cell r="C2091" t="str">
            <v>UN</v>
          </cell>
          <cell r="D2091">
            <v>13545.56</v>
          </cell>
          <cell r="E2091">
            <v>46.99</v>
          </cell>
          <cell r="F2091">
            <v>13592.55</v>
          </cell>
        </row>
        <row r="2092">
          <cell r="A2092" t="str">
            <v>37.20.193</v>
          </cell>
          <cell r="B2092" t="str">
            <v>Inversor de frequência para variação de velocidade em motores, potência de 50 cv</v>
          </cell>
          <cell r="C2092" t="str">
            <v>UN</v>
          </cell>
          <cell r="D2092">
            <v>24438.2</v>
          </cell>
          <cell r="E2092">
            <v>46.99</v>
          </cell>
          <cell r="F2092">
            <v>24485.19</v>
          </cell>
        </row>
        <row r="2093">
          <cell r="A2093" t="str">
            <v>37.20.210</v>
          </cell>
          <cell r="B2093" t="str">
            <v>Punho de manobra com articulador de acionamento</v>
          </cell>
          <cell r="C2093" t="str">
            <v>UN</v>
          </cell>
          <cell r="D2093">
            <v>497.14</v>
          </cell>
          <cell r="E2093">
            <v>21</v>
          </cell>
          <cell r="F2093">
            <v>518.14</v>
          </cell>
        </row>
        <row r="2094">
          <cell r="A2094" t="str">
            <v>37.21</v>
          </cell>
          <cell r="B2094" t="str">
            <v>Capacitor de potencia</v>
          </cell>
          <cell r="C2094"/>
          <cell r="D2094"/>
          <cell r="E2094"/>
          <cell r="F2094"/>
        </row>
        <row r="2095">
          <cell r="A2095" t="str">
            <v>37.21.010</v>
          </cell>
          <cell r="B2095" t="str">
            <v>Capacitor de potência trifásico de 10 kVAr, 220 V/60 Hz, para correção de fator de potência</v>
          </cell>
          <cell r="C2095" t="str">
            <v>UN</v>
          </cell>
          <cell r="D2095">
            <v>836.54</v>
          </cell>
          <cell r="E2095">
            <v>21</v>
          </cell>
          <cell r="F2095">
            <v>857.54</v>
          </cell>
        </row>
        <row r="2096">
          <cell r="A2096" t="str">
            <v>37.22</v>
          </cell>
          <cell r="B2096" t="str">
            <v>Transformador de comando</v>
          </cell>
          <cell r="C2096"/>
          <cell r="D2096"/>
          <cell r="E2096"/>
          <cell r="F2096"/>
        </row>
        <row r="2097">
          <cell r="A2097" t="str">
            <v>37.22.010</v>
          </cell>
          <cell r="B2097" t="str">
            <v>Transformador monofásico de comando de 200 VA classe 0,6 kV, a seco</v>
          </cell>
          <cell r="C2097" t="str">
            <v>UN</v>
          </cell>
          <cell r="D2097">
            <v>349.52</v>
          </cell>
          <cell r="E2097">
            <v>63.62</v>
          </cell>
          <cell r="F2097">
            <v>413.14</v>
          </cell>
        </row>
        <row r="2098">
          <cell r="A2098" t="str">
            <v>37.24</v>
          </cell>
          <cell r="B2098" t="str">
            <v>Supressor de surto</v>
          </cell>
          <cell r="C2098"/>
          <cell r="D2098"/>
          <cell r="E2098"/>
          <cell r="F2098"/>
        </row>
        <row r="2099">
          <cell r="A2099" t="str">
            <v>37.24.031</v>
          </cell>
          <cell r="B2099" t="str">
            <v>Supressor de surto monofásico, Fase-Terra, In 4 a 11 kA, Imax. de surto de 12 até 15 kA</v>
          </cell>
          <cell r="C2099" t="str">
            <v>UN</v>
          </cell>
          <cell r="D2099">
            <v>50.22</v>
          </cell>
          <cell r="E2099">
            <v>24.06</v>
          </cell>
          <cell r="F2099">
            <v>74.28</v>
          </cell>
        </row>
        <row r="2100">
          <cell r="A2100" t="str">
            <v>37.24.032</v>
          </cell>
          <cell r="B2100" t="str">
            <v>Supressor de surto monofásico, Fase-Terra, In &gt; ou = 20 kA, Imax. de surto de 50 até 80 kA</v>
          </cell>
          <cell r="C2100" t="str">
            <v>UN</v>
          </cell>
          <cell r="D2100">
            <v>172.5</v>
          </cell>
          <cell r="E2100">
            <v>24.06</v>
          </cell>
          <cell r="F2100">
            <v>196.56</v>
          </cell>
        </row>
        <row r="2101">
          <cell r="A2101" t="str">
            <v>37.24.040</v>
          </cell>
          <cell r="B2101" t="str">
            <v>Supressor de surto monofásico, Neutro-Terra, In &gt; ou = 20 kA, Imax. de surto de 65 até 80 kA</v>
          </cell>
          <cell r="C2101" t="str">
            <v>UN</v>
          </cell>
          <cell r="D2101">
            <v>175.82</v>
          </cell>
          <cell r="E2101">
            <v>24.06</v>
          </cell>
          <cell r="F2101">
            <v>199.88</v>
          </cell>
        </row>
        <row r="2102">
          <cell r="A2102" t="str">
            <v>37.24.042</v>
          </cell>
          <cell r="B2102" t="str">
            <v>Dispositivo de proteção contra surto, 1 polo, suportabilidade &lt;= 4 kV, Un até 240V/415V, Iimp = 60 kA, curva de ensaio 10/350µs - classe 1</v>
          </cell>
          <cell r="C2102" t="str">
            <v>UN</v>
          </cell>
          <cell r="D2102">
            <v>616.48</v>
          </cell>
          <cell r="E2102">
            <v>26.89</v>
          </cell>
          <cell r="F2102">
            <v>643.37</v>
          </cell>
        </row>
        <row r="2103">
          <cell r="A2103" t="str">
            <v>37.24.043</v>
          </cell>
          <cell r="B2103" t="str">
            <v>Dispositivo de proteção contra surto, 4 polos, 3F+N, Un até 240/415V, Iimp= 75 kA (25 kA por fase), curva de ensaio 10/350 µs - classe 1</v>
          </cell>
          <cell r="C2103" t="str">
            <v>UN</v>
          </cell>
          <cell r="D2103">
            <v>6454.17</v>
          </cell>
          <cell r="E2103">
            <v>26.89</v>
          </cell>
          <cell r="F2103">
            <v>6481.06</v>
          </cell>
        </row>
        <row r="2104">
          <cell r="A2104" t="str">
            <v>37.24.044</v>
          </cell>
          <cell r="B2104" t="str">
            <v>Dispositivo de proteção contra surto, 4 polos, suportabilidade &lt;= 2,5 kV, 3F+N, Un até 240/415V, curva de ensaio 8/20µs, In=20kA/40kA - classe 2</v>
          </cell>
          <cell r="C2104" t="str">
            <v>UN</v>
          </cell>
          <cell r="D2104">
            <v>2297.9499999999998</v>
          </cell>
          <cell r="E2104">
            <v>26.89</v>
          </cell>
          <cell r="F2104">
            <v>2324.84</v>
          </cell>
        </row>
        <row r="2105">
          <cell r="A2105" t="str">
            <v>37.24.045</v>
          </cell>
          <cell r="B2105" t="str">
            <v>Dispositivo de proteção contra surto, 1 polo, monobloco, suportabilidade &lt;=1,5kV, F+N / F+F, Un até 230/264V, curva de ensaio 8/20µs - classe 3</v>
          </cell>
          <cell r="C2105" t="str">
            <v>UN</v>
          </cell>
          <cell r="D2105">
            <v>768.33</v>
          </cell>
          <cell r="E2105">
            <v>26.89</v>
          </cell>
          <cell r="F2105">
            <v>795.22</v>
          </cell>
        </row>
        <row r="2106">
          <cell r="A2106" t="str">
            <v>37.25</v>
          </cell>
          <cell r="B2106" t="str">
            <v>Disjuntores.</v>
          </cell>
          <cell r="C2106"/>
          <cell r="D2106"/>
          <cell r="E2106"/>
          <cell r="F2106"/>
        </row>
        <row r="2107">
          <cell r="A2107" t="str">
            <v>37.25.090</v>
          </cell>
          <cell r="B2107" t="str">
            <v>Disjuntor em caixa moldada tripolar, térmico e magnético fixos, tensão de isolamento 480/690V, de 10A a 60A</v>
          </cell>
          <cell r="C2107" t="str">
            <v>UN</v>
          </cell>
          <cell r="D2107">
            <v>472.36</v>
          </cell>
          <cell r="E2107">
            <v>69.709999999999994</v>
          </cell>
          <cell r="F2107">
            <v>542.07000000000005</v>
          </cell>
        </row>
        <row r="2108">
          <cell r="A2108" t="str">
            <v>37.25.100</v>
          </cell>
          <cell r="B2108" t="str">
            <v>Disjuntor em caixa moldada tripolar, térmico e magnético fixos, tensão de isolamento 480/690V, de 70A até 150A</v>
          </cell>
          <cell r="C2108" t="str">
            <v>UN</v>
          </cell>
          <cell r="D2108">
            <v>455.77</v>
          </cell>
          <cell r="E2108">
            <v>69.709999999999994</v>
          </cell>
          <cell r="F2108">
            <v>525.48</v>
          </cell>
        </row>
        <row r="2109">
          <cell r="A2109" t="str">
            <v>37.25.110</v>
          </cell>
          <cell r="B2109" t="str">
            <v>Disjuntor em caixa moldada tripolar, térmico e magnético fixos, tensão de isolamento 415/690V, de 175A a 250A</v>
          </cell>
          <cell r="C2109" t="str">
            <v>UN</v>
          </cell>
          <cell r="D2109">
            <v>439.24</v>
          </cell>
          <cell r="E2109">
            <v>69.709999999999994</v>
          </cell>
          <cell r="F2109">
            <v>508.95</v>
          </cell>
        </row>
        <row r="2110">
          <cell r="A2110" t="str">
            <v>37.25.200</v>
          </cell>
          <cell r="B2110" t="str">
            <v>Disjuntor em caixa moldada bipolar, térmico e magnético fixos - 480 V, de 10 A a 50 A para 120/240 Vca - 25 KA e para 380/440 Vca - 18 KA</v>
          </cell>
          <cell r="C2110" t="str">
            <v>UN</v>
          </cell>
          <cell r="D2110">
            <v>404.3</v>
          </cell>
          <cell r="E2110">
            <v>69.709999999999994</v>
          </cell>
          <cell r="F2110">
            <v>474.01</v>
          </cell>
        </row>
        <row r="2111">
          <cell r="A2111" t="str">
            <v>37.25.210</v>
          </cell>
          <cell r="B2111" t="str">
            <v>Disjuntor em caixa moldada bipolar, térmico e magnético fixos - 600 V, de 150 A para 120/240 Vca - 25 KA e para 380/440 Vca - 18 KA</v>
          </cell>
          <cell r="C2111" t="str">
            <v>UN</v>
          </cell>
          <cell r="D2111">
            <v>668.34</v>
          </cell>
          <cell r="E2111">
            <v>69.709999999999994</v>
          </cell>
          <cell r="F2111">
            <v>738.05</v>
          </cell>
        </row>
        <row r="2112">
          <cell r="A2112" t="str">
            <v>37.25.215</v>
          </cell>
          <cell r="B2112" t="str">
            <v>Disjuntor fixo a vácuo de 15 a 17,5 kV, equipado com motorização de fechamento, com relê de proteção</v>
          </cell>
          <cell r="C2112" t="str">
            <v>CJ</v>
          </cell>
          <cell r="D2112">
            <v>29725.48</v>
          </cell>
          <cell r="E2112">
            <v>97.43</v>
          </cell>
          <cell r="F2112">
            <v>29822.91</v>
          </cell>
        </row>
        <row r="2113">
          <cell r="A2113" t="str">
            <v>38</v>
          </cell>
          <cell r="B2113" t="str">
            <v>TUBULACAO E CONDUTOR PARA ENERGIA ELETRICA E TELEFONIA BASICA</v>
          </cell>
          <cell r="C2113"/>
          <cell r="D2113"/>
          <cell r="E2113"/>
          <cell r="F2113"/>
        </row>
        <row r="2114">
          <cell r="A2114" t="str">
            <v>38.01</v>
          </cell>
          <cell r="B2114" t="str">
            <v>Eletroduto em PVC rigido roscavel</v>
          </cell>
          <cell r="C2114"/>
          <cell r="D2114"/>
          <cell r="E2114"/>
          <cell r="F2114"/>
        </row>
        <row r="2115">
          <cell r="A2115" t="str">
            <v>38.01.040</v>
          </cell>
          <cell r="B2115" t="str">
            <v>Eletroduto de PVC rígido roscável de 3/4´ - com acessórios</v>
          </cell>
          <cell r="C2115" t="str">
            <v>M</v>
          </cell>
          <cell r="D2115">
            <v>5.45</v>
          </cell>
          <cell r="E2115">
            <v>21</v>
          </cell>
          <cell r="F2115">
            <v>26.45</v>
          </cell>
        </row>
        <row r="2116">
          <cell r="A2116" t="str">
            <v>38.01.060</v>
          </cell>
          <cell r="B2116" t="str">
            <v>Eletroduto de PVC rígido roscável de 1´ - com acessórios</v>
          </cell>
          <cell r="C2116" t="str">
            <v>M</v>
          </cell>
          <cell r="D2116">
            <v>8</v>
          </cell>
          <cell r="E2116">
            <v>25.19</v>
          </cell>
          <cell r="F2116">
            <v>33.19</v>
          </cell>
        </row>
        <row r="2117">
          <cell r="A2117" t="str">
            <v>38.01.080</v>
          </cell>
          <cell r="B2117" t="str">
            <v>Eletroduto de PVC rígido roscável de 1 1/4´ - com acessórios</v>
          </cell>
          <cell r="C2117" t="str">
            <v>M</v>
          </cell>
          <cell r="D2117">
            <v>11.84</v>
          </cell>
          <cell r="E2117">
            <v>29.4</v>
          </cell>
          <cell r="F2117">
            <v>41.24</v>
          </cell>
        </row>
        <row r="2118">
          <cell r="A2118" t="str">
            <v>38.01.100</v>
          </cell>
          <cell r="B2118" t="str">
            <v>Eletroduto de PVC rígido roscável de 1 1/2´ - com acessórios</v>
          </cell>
          <cell r="C2118" t="str">
            <v>M</v>
          </cell>
          <cell r="D2118">
            <v>14.53</v>
          </cell>
          <cell r="E2118">
            <v>33.590000000000003</v>
          </cell>
          <cell r="F2118">
            <v>48.12</v>
          </cell>
        </row>
        <row r="2119">
          <cell r="A2119" t="str">
            <v>38.01.120</v>
          </cell>
          <cell r="B2119" t="str">
            <v>Eletroduto de PVC rígido roscável de 2´ - com acessórios</v>
          </cell>
          <cell r="C2119" t="str">
            <v>M</v>
          </cell>
          <cell r="D2119">
            <v>19.12</v>
          </cell>
          <cell r="E2119">
            <v>37.799999999999997</v>
          </cell>
          <cell r="F2119">
            <v>56.92</v>
          </cell>
        </row>
        <row r="2120">
          <cell r="A2120" t="str">
            <v>38.01.140</v>
          </cell>
          <cell r="B2120" t="str">
            <v>Eletroduto de PVC rígido roscável de 2 1/2´ - com acessórios</v>
          </cell>
          <cell r="C2120" t="str">
            <v>M</v>
          </cell>
          <cell r="D2120">
            <v>30.81</v>
          </cell>
          <cell r="E2120">
            <v>41.99</v>
          </cell>
          <cell r="F2120">
            <v>72.8</v>
          </cell>
        </row>
        <row r="2121">
          <cell r="A2121" t="str">
            <v>38.01.160</v>
          </cell>
          <cell r="B2121" t="str">
            <v>Eletroduto de PVC rígido roscável de 3´ - com acessórios</v>
          </cell>
          <cell r="C2121" t="str">
            <v>M</v>
          </cell>
          <cell r="D2121">
            <v>38.130000000000003</v>
          </cell>
          <cell r="E2121">
            <v>46.19</v>
          </cell>
          <cell r="F2121">
            <v>84.32</v>
          </cell>
        </row>
        <row r="2122">
          <cell r="A2122" t="str">
            <v>38.01.180</v>
          </cell>
          <cell r="B2122" t="str">
            <v>Eletroduto de PVC rígido roscável de 4´ - com acessórios</v>
          </cell>
          <cell r="C2122" t="str">
            <v>M</v>
          </cell>
          <cell r="D2122">
            <v>66.86</v>
          </cell>
          <cell r="E2122">
            <v>54.59</v>
          </cell>
          <cell r="F2122">
            <v>121.45</v>
          </cell>
        </row>
        <row r="2123">
          <cell r="A2123" t="str">
            <v>38.04</v>
          </cell>
          <cell r="B2123" t="str">
            <v>Eletroduto rígido em aço carbono galvanizado com acessórios - NBR 13057</v>
          </cell>
          <cell r="C2123"/>
          <cell r="D2123"/>
          <cell r="E2123"/>
          <cell r="F2123"/>
        </row>
        <row r="2124">
          <cell r="A2124" t="str">
            <v>38.04.040</v>
          </cell>
          <cell r="B2124" t="str">
            <v>Eletroduto galvanizado conforme NBR13057 -  3/4´ com acessórios</v>
          </cell>
          <cell r="C2124" t="str">
            <v>M</v>
          </cell>
          <cell r="D2124">
            <v>9.27</v>
          </cell>
          <cell r="E2124">
            <v>25.19</v>
          </cell>
          <cell r="F2124">
            <v>34.46</v>
          </cell>
        </row>
        <row r="2125">
          <cell r="A2125" t="str">
            <v>38.04.060</v>
          </cell>
          <cell r="B2125" t="str">
            <v>Eletroduto galvanizado conforme NBR13057 -  1´ com acessórios</v>
          </cell>
          <cell r="C2125" t="str">
            <v>M</v>
          </cell>
          <cell r="D2125">
            <v>11.12</v>
          </cell>
          <cell r="E2125">
            <v>29.4</v>
          </cell>
          <cell r="F2125">
            <v>40.520000000000003</v>
          </cell>
        </row>
        <row r="2126">
          <cell r="A2126" t="str">
            <v>38.04.080</v>
          </cell>
          <cell r="B2126" t="str">
            <v>Eletroduto galvanizado conforme NBR13057 -  1 1/4´ com acessórios</v>
          </cell>
          <cell r="C2126" t="str">
            <v>M</v>
          </cell>
          <cell r="D2126">
            <v>18.63</v>
          </cell>
          <cell r="E2126">
            <v>33.590000000000003</v>
          </cell>
          <cell r="F2126">
            <v>52.22</v>
          </cell>
        </row>
        <row r="2127">
          <cell r="A2127" t="str">
            <v>38.04.100</v>
          </cell>
          <cell r="B2127" t="str">
            <v>Eletroduto galvanizado conforme NBR13057 -  1 1/2´ com acessórios</v>
          </cell>
          <cell r="C2127" t="str">
            <v>M</v>
          </cell>
          <cell r="D2127">
            <v>22.33</v>
          </cell>
          <cell r="E2127">
            <v>37.799999999999997</v>
          </cell>
          <cell r="F2127">
            <v>60.13</v>
          </cell>
        </row>
        <row r="2128">
          <cell r="A2128" t="str">
            <v>38.04.120</v>
          </cell>
          <cell r="B2128" t="str">
            <v>Eletroduto galvanizado conforme NBR13057 -  2´ com acessórios</v>
          </cell>
          <cell r="C2128" t="str">
            <v>M</v>
          </cell>
          <cell r="D2128">
            <v>25.37</v>
          </cell>
          <cell r="E2128">
            <v>41.99</v>
          </cell>
          <cell r="F2128">
            <v>67.36</v>
          </cell>
        </row>
        <row r="2129">
          <cell r="A2129" t="str">
            <v>38.04.140</v>
          </cell>
          <cell r="B2129" t="str">
            <v>Eletroduto galvanizado conforme NBR13057 -  2 1/2´ com acessórios</v>
          </cell>
          <cell r="C2129" t="str">
            <v>M</v>
          </cell>
          <cell r="D2129">
            <v>44.74</v>
          </cell>
          <cell r="E2129">
            <v>50.39</v>
          </cell>
          <cell r="F2129">
            <v>95.13</v>
          </cell>
        </row>
        <row r="2130">
          <cell r="A2130" t="str">
            <v>38.04.160</v>
          </cell>
          <cell r="B2130" t="str">
            <v>Eletroduto galvanizado conforme NBR13057 -  3´ com acessórios</v>
          </cell>
          <cell r="C2130" t="str">
            <v>M</v>
          </cell>
          <cell r="D2130">
            <v>58.4</v>
          </cell>
          <cell r="E2130">
            <v>62.99</v>
          </cell>
          <cell r="F2130">
            <v>121.39</v>
          </cell>
        </row>
        <row r="2131">
          <cell r="A2131" t="str">
            <v>38.04.180</v>
          </cell>
          <cell r="B2131" t="str">
            <v>Eletroduto galvanizado conforme NBR13057 -  4´ com acessórios</v>
          </cell>
          <cell r="C2131" t="str">
            <v>M</v>
          </cell>
          <cell r="D2131">
            <v>88.83</v>
          </cell>
          <cell r="E2131">
            <v>75.58</v>
          </cell>
          <cell r="F2131">
            <v>164.41</v>
          </cell>
        </row>
        <row r="2132">
          <cell r="A2132" t="str">
            <v>38.05</v>
          </cell>
          <cell r="B2132" t="str">
            <v>Eletroduto rígido em aço carbono galvanizado com acessórios - NBR 6323</v>
          </cell>
          <cell r="C2132"/>
          <cell r="D2132"/>
          <cell r="E2132"/>
          <cell r="F2132"/>
        </row>
        <row r="2133">
          <cell r="A2133" t="str">
            <v>38.05.040</v>
          </cell>
          <cell r="B2133" t="str">
            <v>Eletroduto galvanizado a quente conforme NBR6323 - 3/4´ - com acessórios</v>
          </cell>
          <cell r="C2133" t="str">
            <v>M</v>
          </cell>
          <cell r="D2133">
            <v>18.2</v>
          </cell>
          <cell r="E2133">
            <v>25.19</v>
          </cell>
          <cell r="F2133">
            <v>43.39</v>
          </cell>
        </row>
        <row r="2134">
          <cell r="A2134" t="str">
            <v>38.05.060</v>
          </cell>
          <cell r="B2134" t="str">
            <v>Eletroduto galvanizado a quente conforme NBR6323 - 1´ - com acessórios</v>
          </cell>
          <cell r="C2134" t="str">
            <v>M</v>
          </cell>
          <cell r="D2134">
            <v>19.88</v>
          </cell>
          <cell r="E2134">
            <v>29.4</v>
          </cell>
          <cell r="F2134">
            <v>49.28</v>
          </cell>
        </row>
        <row r="2135">
          <cell r="A2135" t="str">
            <v>38.05.090</v>
          </cell>
          <cell r="B2135" t="str">
            <v>Eletroduto galvanizado a quente conforme NBR6323 - 1 1/4´ com acessórios</v>
          </cell>
          <cell r="C2135" t="str">
            <v>M</v>
          </cell>
          <cell r="D2135">
            <v>32.39</v>
          </cell>
          <cell r="E2135">
            <v>33.590000000000003</v>
          </cell>
          <cell r="F2135">
            <v>65.98</v>
          </cell>
        </row>
        <row r="2136">
          <cell r="A2136" t="str">
            <v>38.05.100</v>
          </cell>
          <cell r="B2136" t="str">
            <v>Eletroduto galvanizado a quente conforme NBR6323 - 1 1/2´ com acessórios</v>
          </cell>
          <cell r="C2136" t="str">
            <v>M</v>
          </cell>
          <cell r="D2136">
            <v>40.36</v>
          </cell>
          <cell r="E2136">
            <v>37.799999999999997</v>
          </cell>
          <cell r="F2136">
            <v>78.16</v>
          </cell>
        </row>
        <row r="2137">
          <cell r="A2137" t="str">
            <v>38.05.120</v>
          </cell>
          <cell r="B2137" t="str">
            <v>Eletroduto galvanizado a quente conforme NBR6323 - 2´ com acessórios</v>
          </cell>
          <cell r="C2137" t="str">
            <v>M</v>
          </cell>
          <cell r="D2137">
            <v>49.51</v>
          </cell>
          <cell r="E2137">
            <v>41.99</v>
          </cell>
          <cell r="F2137">
            <v>91.5</v>
          </cell>
        </row>
        <row r="2138">
          <cell r="A2138" t="str">
            <v>38.05.140</v>
          </cell>
          <cell r="B2138" t="str">
            <v>Eletroduto galvanizado a quente conforme NBR6323 - 2 1/2´ com acessórios</v>
          </cell>
          <cell r="C2138" t="str">
            <v>M</v>
          </cell>
          <cell r="D2138">
            <v>74.91</v>
          </cell>
          <cell r="E2138">
            <v>50.39</v>
          </cell>
          <cell r="F2138">
            <v>125.3</v>
          </cell>
        </row>
        <row r="2139">
          <cell r="A2139" t="str">
            <v>38.05.160</v>
          </cell>
          <cell r="B2139" t="str">
            <v>Eletroduto galvanizado a quente conforme NBR6323 - 3´ com acessórios</v>
          </cell>
          <cell r="C2139" t="str">
            <v>M</v>
          </cell>
          <cell r="D2139">
            <v>84.3</v>
          </cell>
          <cell r="E2139">
            <v>62.99</v>
          </cell>
          <cell r="F2139">
            <v>147.29</v>
          </cell>
        </row>
        <row r="2140">
          <cell r="A2140" t="str">
            <v>38.05.180</v>
          </cell>
          <cell r="B2140" t="str">
            <v>Eletroduto galvanizado a quente conforme NBR6323 - 4´ com acessórios</v>
          </cell>
          <cell r="C2140" t="str">
            <v>M</v>
          </cell>
          <cell r="D2140">
            <v>121.33</v>
          </cell>
          <cell r="E2140">
            <v>75.58</v>
          </cell>
          <cell r="F2140">
            <v>196.91</v>
          </cell>
        </row>
        <row r="2141">
          <cell r="A2141" t="str">
            <v>38.06</v>
          </cell>
          <cell r="B2141" t="str">
            <v xml:space="preserve">Eletroduto rígido em aço carbono galvanizado por imersão a quente com acessórios – NBR 5598 </v>
          </cell>
          <cell r="C2141"/>
          <cell r="D2141"/>
          <cell r="E2141"/>
          <cell r="F2141"/>
        </row>
        <row r="2142">
          <cell r="A2142" t="str">
            <v>38.06.020</v>
          </cell>
          <cell r="B2142" t="str">
            <v>Eletroduto galvanizado a quente conforme NBR5598 - 1/2´ com acessórios</v>
          </cell>
          <cell r="C2142" t="str">
            <v>M</v>
          </cell>
          <cell r="D2142">
            <v>14.7</v>
          </cell>
          <cell r="E2142">
            <v>21</v>
          </cell>
          <cell r="F2142">
            <v>35.700000000000003</v>
          </cell>
        </row>
        <row r="2143">
          <cell r="A2143" t="str">
            <v>38.06.040</v>
          </cell>
          <cell r="B2143" t="str">
            <v>Eletroduto galvanizado a quente conforme NBR5598 - 3/4´ com acessórios</v>
          </cell>
          <cell r="C2143" t="str">
            <v>M</v>
          </cell>
          <cell r="D2143">
            <v>17.309999999999999</v>
          </cell>
          <cell r="E2143">
            <v>25.19</v>
          </cell>
          <cell r="F2143">
            <v>42.5</v>
          </cell>
        </row>
        <row r="2144">
          <cell r="A2144" t="str">
            <v>38.06.060</v>
          </cell>
          <cell r="B2144" t="str">
            <v>Eletroduto galvanizado a quente conforme NBR5598 - 1´ com acessórios</v>
          </cell>
          <cell r="C2144" t="str">
            <v>M</v>
          </cell>
          <cell r="D2144">
            <v>21.82</v>
          </cell>
          <cell r="E2144">
            <v>29.4</v>
          </cell>
          <cell r="F2144">
            <v>51.22</v>
          </cell>
        </row>
        <row r="2145">
          <cell r="A2145" t="str">
            <v>38.06.080</v>
          </cell>
          <cell r="B2145" t="str">
            <v>Eletroduto galvanizado a quente conforme NBR5598 - 1 1/4´ com acessórios</v>
          </cell>
          <cell r="C2145" t="str">
            <v>M</v>
          </cell>
          <cell r="D2145">
            <v>33.090000000000003</v>
          </cell>
          <cell r="E2145">
            <v>33.590000000000003</v>
          </cell>
          <cell r="F2145">
            <v>66.680000000000007</v>
          </cell>
        </row>
        <row r="2146">
          <cell r="A2146" t="str">
            <v>38.06.100</v>
          </cell>
          <cell r="B2146" t="str">
            <v>Eletroduto galvanizado a quente conforme NBR5598 - 1 1/2´ com acessórios</v>
          </cell>
          <cell r="C2146" t="str">
            <v>M</v>
          </cell>
          <cell r="D2146">
            <v>39.950000000000003</v>
          </cell>
          <cell r="E2146">
            <v>37.799999999999997</v>
          </cell>
          <cell r="F2146">
            <v>77.75</v>
          </cell>
        </row>
        <row r="2147">
          <cell r="A2147" t="str">
            <v>38.06.120</v>
          </cell>
          <cell r="B2147" t="str">
            <v>Eletroduto galvanizado a quente conforme NBR5598 - 2´ com acessórios</v>
          </cell>
          <cell r="C2147" t="str">
            <v>M</v>
          </cell>
          <cell r="D2147">
            <v>50.75</v>
          </cell>
          <cell r="E2147">
            <v>41.99</v>
          </cell>
          <cell r="F2147">
            <v>92.74</v>
          </cell>
        </row>
        <row r="2148">
          <cell r="A2148" t="str">
            <v>38.06.140</v>
          </cell>
          <cell r="B2148" t="str">
            <v>Eletroduto galvanizado a quente conforme NBR5598 - 2 1/2´ com acessórios</v>
          </cell>
          <cell r="C2148" t="str">
            <v>M</v>
          </cell>
          <cell r="D2148">
            <v>70.19</v>
          </cell>
          <cell r="E2148">
            <v>50.39</v>
          </cell>
          <cell r="F2148">
            <v>120.58</v>
          </cell>
        </row>
        <row r="2149">
          <cell r="A2149" t="str">
            <v>38.06.160</v>
          </cell>
          <cell r="B2149" t="str">
            <v>Eletroduto galvanizado a quente conforme NBR5598 - 3´ com acessórios</v>
          </cell>
          <cell r="C2149" t="str">
            <v>M</v>
          </cell>
          <cell r="D2149">
            <v>80.819999999999993</v>
          </cell>
          <cell r="E2149">
            <v>62.99</v>
          </cell>
          <cell r="F2149">
            <v>143.81</v>
          </cell>
        </row>
        <row r="2150">
          <cell r="A2150" t="str">
            <v>38.06.180</v>
          </cell>
          <cell r="B2150" t="str">
            <v>Eletroduto galvanizado a quente conforme NBR5598 - 4´ com acessórios</v>
          </cell>
          <cell r="C2150" t="str">
            <v>M</v>
          </cell>
          <cell r="D2150">
            <v>117.25</v>
          </cell>
          <cell r="E2150">
            <v>75.58</v>
          </cell>
          <cell r="F2150">
            <v>192.83</v>
          </cell>
        </row>
        <row r="2151">
          <cell r="A2151" t="str">
            <v>38.07</v>
          </cell>
          <cell r="B2151" t="str">
            <v>Canaleta, perfilado e acessorios</v>
          </cell>
          <cell r="C2151"/>
          <cell r="D2151"/>
          <cell r="E2151"/>
          <cell r="F2151"/>
        </row>
        <row r="2152">
          <cell r="A2152" t="str">
            <v>38.07.030</v>
          </cell>
          <cell r="B2152" t="str">
            <v>Grampo tipo ´C´ diâmetro 3/8`, com balancim tamanho grande</v>
          </cell>
          <cell r="C2152" t="str">
            <v>CJ</v>
          </cell>
          <cell r="D2152">
            <v>7.46</v>
          </cell>
          <cell r="E2152">
            <v>10.5</v>
          </cell>
          <cell r="F2152">
            <v>17.96</v>
          </cell>
        </row>
        <row r="2153">
          <cell r="A2153" t="str">
            <v>38.07.050</v>
          </cell>
          <cell r="B2153" t="str">
            <v>Tampa de pressão para perfilado de 38 x 38 mm</v>
          </cell>
          <cell r="C2153" t="str">
            <v>M</v>
          </cell>
          <cell r="D2153">
            <v>6.13</v>
          </cell>
          <cell r="E2153">
            <v>2.1</v>
          </cell>
          <cell r="F2153">
            <v>8.23</v>
          </cell>
        </row>
        <row r="2154">
          <cell r="A2154" t="str">
            <v>38.07.120</v>
          </cell>
          <cell r="B2154" t="str">
            <v>Saída final, diâmetro de 3/4´</v>
          </cell>
          <cell r="C2154" t="str">
            <v>UN</v>
          </cell>
          <cell r="D2154">
            <v>1.0900000000000001</v>
          </cell>
          <cell r="E2154">
            <v>6.3</v>
          </cell>
          <cell r="F2154">
            <v>7.39</v>
          </cell>
        </row>
        <row r="2155">
          <cell r="A2155" t="str">
            <v>38.07.130</v>
          </cell>
          <cell r="B2155" t="str">
            <v>Saída lateral simples, diâmetro de 3/4´</v>
          </cell>
          <cell r="C2155" t="str">
            <v>UN</v>
          </cell>
          <cell r="D2155">
            <v>2.37</v>
          </cell>
          <cell r="E2155">
            <v>7.56</v>
          </cell>
          <cell r="F2155">
            <v>9.93</v>
          </cell>
        </row>
        <row r="2156">
          <cell r="A2156" t="str">
            <v>38.07.134</v>
          </cell>
          <cell r="B2156" t="str">
            <v>Saída lateral simples, diâmetro de 1´</v>
          </cell>
          <cell r="C2156" t="str">
            <v>UN</v>
          </cell>
          <cell r="D2156">
            <v>2.09</v>
          </cell>
          <cell r="E2156">
            <v>7.56</v>
          </cell>
          <cell r="F2156">
            <v>9.65</v>
          </cell>
        </row>
        <row r="2157">
          <cell r="A2157" t="str">
            <v>38.07.140</v>
          </cell>
          <cell r="B2157" t="str">
            <v>Saída superior, diâmetro de 3/4´</v>
          </cell>
          <cell r="C2157" t="str">
            <v>UN</v>
          </cell>
          <cell r="D2157">
            <v>2.2000000000000002</v>
          </cell>
          <cell r="E2157">
            <v>6.3</v>
          </cell>
          <cell r="F2157">
            <v>8.5</v>
          </cell>
        </row>
        <row r="2158">
          <cell r="A2158" t="str">
            <v>38.07.172</v>
          </cell>
          <cell r="B2158" t="str">
            <v>Canaleta em PVC de 20 x 12 mm, inclusive acessórios</v>
          </cell>
          <cell r="C2158" t="str">
            <v>M</v>
          </cell>
          <cell r="D2158">
            <v>4.3</v>
          </cell>
          <cell r="E2158">
            <v>12.6</v>
          </cell>
          <cell r="F2158">
            <v>16.899999999999999</v>
          </cell>
        </row>
        <row r="2159">
          <cell r="A2159" t="str">
            <v>38.07.200</v>
          </cell>
          <cell r="B2159" t="str">
            <v>Vergalhão com rosca, porca e arruela de diâmetro 3/8´ (tirante)</v>
          </cell>
          <cell r="C2159" t="str">
            <v>M</v>
          </cell>
          <cell r="D2159">
            <v>9.1</v>
          </cell>
          <cell r="E2159">
            <v>5.87</v>
          </cell>
          <cell r="F2159">
            <v>14.97</v>
          </cell>
        </row>
        <row r="2160">
          <cell r="A2160" t="str">
            <v>38.07.210</v>
          </cell>
          <cell r="B2160" t="str">
            <v>Vergalhão com rosca, porca e arruela de diâmetro 1/4´ (tirante)</v>
          </cell>
          <cell r="C2160" t="str">
            <v>M</v>
          </cell>
          <cell r="D2160">
            <v>4.49</v>
          </cell>
          <cell r="E2160">
            <v>5.87</v>
          </cell>
          <cell r="F2160">
            <v>10.36</v>
          </cell>
        </row>
        <row r="2161">
          <cell r="A2161" t="str">
            <v>38.07.216</v>
          </cell>
          <cell r="B2161" t="str">
            <v>Vergalhão com rosca, porca e arruela de diâmetro 5/16´ (tirante)</v>
          </cell>
          <cell r="C2161" t="str">
            <v>M</v>
          </cell>
          <cell r="D2161">
            <v>6.91</v>
          </cell>
          <cell r="E2161">
            <v>5.87</v>
          </cell>
          <cell r="F2161">
            <v>12.78</v>
          </cell>
        </row>
        <row r="2162">
          <cell r="A2162" t="str">
            <v>38.07.300</v>
          </cell>
          <cell r="B2162" t="str">
            <v>Perfilado perfurado 38 x 38 mm em chapa 14 pré-zincada, com acessórios</v>
          </cell>
          <cell r="C2162" t="str">
            <v>M</v>
          </cell>
          <cell r="D2162">
            <v>30.95</v>
          </cell>
          <cell r="E2162">
            <v>10.5</v>
          </cell>
          <cell r="F2162">
            <v>41.45</v>
          </cell>
        </row>
        <row r="2163">
          <cell r="A2163" t="str">
            <v>38.07.310</v>
          </cell>
          <cell r="B2163" t="str">
            <v>Perfilado perfurado 38 x 76 mm em chapa 14 pré-zincada, com acessórios</v>
          </cell>
          <cell r="C2163" t="str">
            <v>M</v>
          </cell>
          <cell r="D2163">
            <v>63.06</v>
          </cell>
          <cell r="E2163">
            <v>10.5</v>
          </cell>
          <cell r="F2163">
            <v>73.56</v>
          </cell>
        </row>
        <row r="2164">
          <cell r="A2164" t="str">
            <v>38.07.340</v>
          </cell>
          <cell r="B2164" t="str">
            <v>Perfilado liso 38 x 38 mm - com acessórios</v>
          </cell>
          <cell r="C2164" t="str">
            <v>M</v>
          </cell>
          <cell r="D2164">
            <v>32.54</v>
          </cell>
          <cell r="E2164">
            <v>10.5</v>
          </cell>
          <cell r="F2164">
            <v>43.04</v>
          </cell>
        </row>
        <row r="2165">
          <cell r="A2165" t="str">
            <v>38.07.700</v>
          </cell>
          <cell r="B2165" t="str">
            <v>Canaleta aparente com tampa em PVC, autoextinguível, de 85 x 35 mm, com acessórios</v>
          </cell>
          <cell r="C2165" t="str">
            <v>M</v>
          </cell>
          <cell r="D2165">
            <v>65.34</v>
          </cell>
          <cell r="E2165">
            <v>12.6</v>
          </cell>
          <cell r="F2165">
            <v>77.94</v>
          </cell>
        </row>
        <row r="2166">
          <cell r="A2166" t="str">
            <v>38.07.710</v>
          </cell>
          <cell r="B2166" t="str">
            <v>Canaleta aparente com duas tampas em PVC, autoextinguível, de 120 x 35 mm, com acessórios</v>
          </cell>
          <cell r="C2166" t="str">
            <v>M</v>
          </cell>
          <cell r="D2166">
            <v>94.67</v>
          </cell>
          <cell r="E2166">
            <v>14.69</v>
          </cell>
          <cell r="F2166">
            <v>109.36</v>
          </cell>
        </row>
        <row r="2167">
          <cell r="A2167" t="str">
            <v>38.07.720</v>
          </cell>
          <cell r="B2167" t="str">
            <v>Canaleta aparente com duas tampas em PVC, autoextinguível, de 120 x 60 mm, com acessórios</v>
          </cell>
          <cell r="C2167" t="str">
            <v>M</v>
          </cell>
          <cell r="D2167">
            <v>119.6</v>
          </cell>
          <cell r="E2167">
            <v>16.8</v>
          </cell>
          <cell r="F2167">
            <v>136.4</v>
          </cell>
        </row>
        <row r="2168">
          <cell r="A2168" t="str">
            <v>38.07.730</v>
          </cell>
          <cell r="B2168" t="str">
            <v>Suporte com furos de tomada em PVC de 60 x 35 x 150 mm, para canaleta aparente</v>
          </cell>
          <cell r="C2168" t="str">
            <v>UN</v>
          </cell>
          <cell r="D2168">
            <v>9.84</v>
          </cell>
          <cell r="E2168">
            <v>1.68</v>
          </cell>
          <cell r="F2168">
            <v>11.52</v>
          </cell>
        </row>
        <row r="2169">
          <cell r="A2169" t="str">
            <v>38.07.740</v>
          </cell>
          <cell r="B2169" t="str">
            <v>Suporte com furos de tomada em PVC de 85 x 35 x 150 mm, para canaleta aparente</v>
          </cell>
          <cell r="C2169" t="str">
            <v>UN</v>
          </cell>
          <cell r="D2169">
            <v>10.96</v>
          </cell>
          <cell r="E2169">
            <v>1.68</v>
          </cell>
          <cell r="F2169">
            <v>12.64</v>
          </cell>
        </row>
        <row r="2170">
          <cell r="A2170" t="str">
            <v>38.07.750</v>
          </cell>
          <cell r="B2170" t="str">
            <v>Suporte com furos de tomada em PVC de 60 x 60 x 150 mm, para canaleta aparente</v>
          </cell>
          <cell r="C2170" t="str">
            <v>UN</v>
          </cell>
          <cell r="D2170">
            <v>10.89</v>
          </cell>
          <cell r="E2170">
            <v>1.68</v>
          </cell>
          <cell r="F2170">
            <v>12.57</v>
          </cell>
        </row>
        <row r="2171">
          <cell r="A2171" t="str">
            <v>38.10</v>
          </cell>
          <cell r="B2171" t="str">
            <v>Duto fechado de piso e acessorios</v>
          </cell>
          <cell r="C2171"/>
          <cell r="D2171"/>
          <cell r="E2171"/>
          <cell r="F2171"/>
        </row>
        <row r="2172">
          <cell r="A2172" t="str">
            <v>38.10.010</v>
          </cell>
          <cell r="B2172" t="str">
            <v>Duto de piso liso em aço, medindo 2 x 25 x 70 mm, com acessórios</v>
          </cell>
          <cell r="C2172" t="str">
            <v>M</v>
          </cell>
          <cell r="D2172">
            <v>42.74</v>
          </cell>
          <cell r="E2172">
            <v>12.6</v>
          </cell>
          <cell r="F2172">
            <v>55.34</v>
          </cell>
        </row>
        <row r="2173">
          <cell r="A2173" t="str">
            <v>38.10.020</v>
          </cell>
          <cell r="B2173" t="str">
            <v>Duto de piso liso em aço, medindo 3 x 25 x 70 mm, com acessórios</v>
          </cell>
          <cell r="C2173" t="str">
            <v>M</v>
          </cell>
          <cell r="D2173">
            <v>39.299999999999997</v>
          </cell>
          <cell r="E2173">
            <v>12.6</v>
          </cell>
          <cell r="F2173">
            <v>51.9</v>
          </cell>
        </row>
        <row r="2174">
          <cell r="A2174" t="str">
            <v>38.10.024</v>
          </cell>
          <cell r="B2174" t="str">
            <v>Caixa de derivação ou passagem, para cruzamento de duto, medindo 4 x 25 x 70 mm, sem cruzadora</v>
          </cell>
          <cell r="C2174" t="str">
            <v>UN</v>
          </cell>
          <cell r="D2174">
            <v>40.880000000000003</v>
          </cell>
          <cell r="E2174">
            <v>13.01</v>
          </cell>
          <cell r="F2174">
            <v>53.89</v>
          </cell>
        </row>
        <row r="2175">
          <cell r="A2175" t="str">
            <v>38.10.026</v>
          </cell>
          <cell r="B2175" t="str">
            <v>Caixa de derivação ou passagem, para cruzamento de duto, medindo 12 x 25 x 70 mm, com cruzadora</v>
          </cell>
          <cell r="C2175" t="str">
            <v>UN</v>
          </cell>
          <cell r="D2175">
            <v>115.34</v>
          </cell>
          <cell r="E2175">
            <v>25.19</v>
          </cell>
          <cell r="F2175">
            <v>140.53</v>
          </cell>
        </row>
        <row r="2176">
          <cell r="A2176" t="str">
            <v>38.10.030</v>
          </cell>
          <cell r="B2176" t="str">
            <v>Caixa de derivação ou passagem, para cruzamento de duto, medindo 16 x 25 x 70 mm, com cruzadora</v>
          </cell>
          <cell r="C2176" t="str">
            <v>UN</v>
          </cell>
          <cell r="D2176">
            <v>210.51</v>
          </cell>
          <cell r="E2176">
            <v>25.19</v>
          </cell>
          <cell r="F2176">
            <v>235.7</v>
          </cell>
        </row>
        <row r="2177">
          <cell r="A2177" t="str">
            <v>38.10.060</v>
          </cell>
          <cell r="B2177" t="str">
            <v>Caixa de tomada e tampa basculante com rebaixo de 2 x (25 x 70 mm)</v>
          </cell>
          <cell r="C2177" t="str">
            <v>UN</v>
          </cell>
          <cell r="D2177">
            <v>143.82</v>
          </cell>
          <cell r="E2177">
            <v>7.98</v>
          </cell>
          <cell r="F2177">
            <v>151.80000000000001</v>
          </cell>
        </row>
        <row r="2178">
          <cell r="A2178" t="str">
            <v>38.10.070</v>
          </cell>
          <cell r="B2178" t="str">
            <v>Caixa de tomada e tampa basculante com rebaixo de 3 x (25 x 70 mm)</v>
          </cell>
          <cell r="C2178" t="str">
            <v>UN</v>
          </cell>
          <cell r="D2178">
            <v>176.01</v>
          </cell>
          <cell r="E2178">
            <v>7.98</v>
          </cell>
          <cell r="F2178">
            <v>183.99</v>
          </cell>
        </row>
        <row r="2179">
          <cell r="A2179" t="str">
            <v>38.10.080</v>
          </cell>
          <cell r="B2179" t="str">
            <v>Caixa de tomada e tampa basculante com rebaixo de 4 x (25 x 70 mm)</v>
          </cell>
          <cell r="C2179" t="str">
            <v>UN</v>
          </cell>
          <cell r="D2179">
            <v>344.36</v>
          </cell>
          <cell r="E2179">
            <v>7.98</v>
          </cell>
          <cell r="F2179">
            <v>352.34</v>
          </cell>
        </row>
        <row r="2180">
          <cell r="A2180" t="str">
            <v>38.10.090</v>
          </cell>
          <cell r="B2180" t="str">
            <v>Suporte de tomada para caixas com 2, 3 ou 4 vias</v>
          </cell>
          <cell r="C2180" t="str">
            <v>UN</v>
          </cell>
          <cell r="D2180">
            <v>9.1</v>
          </cell>
          <cell r="E2180">
            <v>0.84</v>
          </cell>
          <cell r="F2180">
            <v>9.94</v>
          </cell>
        </row>
        <row r="2181">
          <cell r="A2181" t="str">
            <v>38.12</v>
          </cell>
          <cell r="B2181" t="str">
            <v>Leitos e acessorios</v>
          </cell>
          <cell r="C2181"/>
          <cell r="D2181"/>
          <cell r="E2181"/>
          <cell r="F2181"/>
        </row>
        <row r="2182">
          <cell r="A2182" t="str">
            <v>38.12.086</v>
          </cell>
          <cell r="B2182" t="str">
            <v>Leito para cabos, tipo pesado, em aço galvanizado de 300 x 100 mm - com acessórios</v>
          </cell>
          <cell r="C2182" t="str">
            <v>M</v>
          </cell>
          <cell r="D2182">
            <v>197.05</v>
          </cell>
          <cell r="E2182">
            <v>12.6</v>
          </cell>
          <cell r="F2182">
            <v>209.65</v>
          </cell>
        </row>
        <row r="2183">
          <cell r="A2183" t="str">
            <v>38.12.090</v>
          </cell>
          <cell r="B2183" t="str">
            <v>Leito para cabos, tipo pesado, em aço galvanizado de 400 x 100 mm - com acessórios</v>
          </cell>
          <cell r="C2183" t="str">
            <v>M</v>
          </cell>
          <cell r="D2183">
            <v>207.23</v>
          </cell>
          <cell r="E2183">
            <v>12.6</v>
          </cell>
          <cell r="F2183">
            <v>219.83</v>
          </cell>
        </row>
        <row r="2184">
          <cell r="A2184" t="str">
            <v>38.12.100</v>
          </cell>
          <cell r="B2184" t="str">
            <v>Leito para cabos, tipo pesado, em aço galvanizado de 600 x 100 mm - com acessórios</v>
          </cell>
          <cell r="C2184" t="str">
            <v>M</v>
          </cell>
          <cell r="D2184">
            <v>243.43</v>
          </cell>
          <cell r="E2184">
            <v>12.6</v>
          </cell>
          <cell r="F2184">
            <v>256.02999999999997</v>
          </cell>
        </row>
        <row r="2185">
          <cell r="A2185" t="str">
            <v>38.12.120</v>
          </cell>
          <cell r="B2185" t="str">
            <v>Leito para cabos, tipo pesado, em aço galvanizado de 500 x 100 mm - com acessórios</v>
          </cell>
          <cell r="C2185" t="str">
            <v>M</v>
          </cell>
          <cell r="D2185">
            <v>225.3</v>
          </cell>
          <cell r="E2185">
            <v>12.6</v>
          </cell>
          <cell r="F2185">
            <v>237.9</v>
          </cell>
        </row>
        <row r="2186">
          <cell r="A2186" t="str">
            <v>38.12.130</v>
          </cell>
          <cell r="B2186" t="str">
            <v>Leito para cabos, tipo pesado, em aço galvanizado de 800 x 100 mm - com acessórios</v>
          </cell>
          <cell r="C2186" t="str">
            <v>M</v>
          </cell>
          <cell r="D2186">
            <v>279.64</v>
          </cell>
          <cell r="E2186">
            <v>12.6</v>
          </cell>
          <cell r="F2186">
            <v>292.24</v>
          </cell>
        </row>
        <row r="2187">
          <cell r="A2187" t="str">
            <v>38.13</v>
          </cell>
          <cell r="B2187" t="str">
            <v>Eletroduto em polietileno de alta densidade</v>
          </cell>
          <cell r="C2187"/>
          <cell r="D2187"/>
          <cell r="E2187"/>
          <cell r="F2187"/>
        </row>
        <row r="2188">
          <cell r="A2188" t="str">
            <v>38.13.010</v>
          </cell>
          <cell r="B2188" t="str">
            <v>Eletroduto corrugado em polietileno de alta densidade, DN= 30 mm, com acessórios</v>
          </cell>
          <cell r="C2188" t="str">
            <v>M</v>
          </cell>
          <cell r="D2188">
            <v>8.06</v>
          </cell>
          <cell r="E2188">
            <v>1.68</v>
          </cell>
          <cell r="F2188">
            <v>9.74</v>
          </cell>
        </row>
        <row r="2189">
          <cell r="A2189" t="str">
            <v>38.13.016</v>
          </cell>
          <cell r="B2189" t="str">
            <v>Eletroduto corrugado em polietileno de alta densidade, DN= 40 mm, com acessórios</v>
          </cell>
          <cell r="C2189" t="str">
            <v>M</v>
          </cell>
          <cell r="D2189">
            <v>10.02</v>
          </cell>
          <cell r="E2189">
            <v>1.68</v>
          </cell>
          <cell r="F2189">
            <v>11.7</v>
          </cell>
        </row>
        <row r="2190">
          <cell r="A2190" t="str">
            <v>38.13.020</v>
          </cell>
          <cell r="B2190" t="str">
            <v>Eletroduto corrugado em polietileno de alta densidade, DN= 50 mm, com acessórios</v>
          </cell>
          <cell r="C2190" t="str">
            <v>M</v>
          </cell>
          <cell r="D2190">
            <v>12.46</v>
          </cell>
          <cell r="E2190">
            <v>1.68</v>
          </cell>
          <cell r="F2190">
            <v>14.14</v>
          </cell>
        </row>
        <row r="2191">
          <cell r="A2191" t="str">
            <v>38.13.030</v>
          </cell>
          <cell r="B2191" t="str">
            <v>Eletroduto corrugado em polietileno de alta densidade, DN= 75 mm, com acessórios</v>
          </cell>
          <cell r="C2191" t="str">
            <v>M</v>
          </cell>
          <cell r="D2191">
            <v>18.579999999999998</v>
          </cell>
          <cell r="E2191">
            <v>1.68</v>
          </cell>
          <cell r="F2191">
            <v>20.260000000000002</v>
          </cell>
        </row>
        <row r="2192">
          <cell r="A2192" t="str">
            <v>38.13.040</v>
          </cell>
          <cell r="B2192" t="str">
            <v>Eletroduto corrugado em polietileno de alta densidade, DN= 100 mm, com acessórios</v>
          </cell>
          <cell r="C2192" t="str">
            <v>M</v>
          </cell>
          <cell r="D2192">
            <v>26.8</v>
          </cell>
          <cell r="E2192">
            <v>1.68</v>
          </cell>
          <cell r="F2192">
            <v>28.48</v>
          </cell>
        </row>
        <row r="2193">
          <cell r="A2193" t="str">
            <v>38.13.050</v>
          </cell>
          <cell r="B2193" t="str">
            <v>Eletroduto corrugado em polietileno de alta densidade, DN= 125 mm, com acessórios</v>
          </cell>
          <cell r="C2193" t="str">
            <v>M</v>
          </cell>
          <cell r="D2193">
            <v>41.04</v>
          </cell>
          <cell r="E2193">
            <v>1.68</v>
          </cell>
          <cell r="F2193">
            <v>42.72</v>
          </cell>
        </row>
        <row r="2194">
          <cell r="A2194" t="str">
            <v>38.13.060</v>
          </cell>
          <cell r="B2194" t="str">
            <v>Eletroduto corrugado em polietileno de alta densidade, DN= 150 mm, com acessórios</v>
          </cell>
          <cell r="C2194" t="str">
            <v>M</v>
          </cell>
          <cell r="D2194">
            <v>61.2</v>
          </cell>
          <cell r="E2194">
            <v>1.68</v>
          </cell>
          <cell r="F2194">
            <v>62.88</v>
          </cell>
        </row>
        <row r="2195">
          <cell r="A2195" t="str">
            <v>38.15</v>
          </cell>
          <cell r="B2195" t="str">
            <v>Eletroduto metalico flexivel</v>
          </cell>
          <cell r="C2195"/>
          <cell r="D2195"/>
          <cell r="E2195"/>
          <cell r="F2195"/>
        </row>
        <row r="2196">
          <cell r="A2196" t="str">
            <v>38.15.010</v>
          </cell>
          <cell r="B2196" t="str">
            <v>Eletroduto metálico flexível com capa em PVC de 3/4´</v>
          </cell>
          <cell r="C2196" t="str">
            <v>M</v>
          </cell>
          <cell r="D2196">
            <v>9.36</v>
          </cell>
          <cell r="E2196">
            <v>14.69</v>
          </cell>
          <cell r="F2196">
            <v>24.05</v>
          </cell>
        </row>
        <row r="2197">
          <cell r="A2197" t="str">
            <v>38.15.020</v>
          </cell>
          <cell r="B2197" t="str">
            <v>Eletroduto metálico flexível com capa em PVC de 1´</v>
          </cell>
          <cell r="C2197" t="str">
            <v>M</v>
          </cell>
          <cell r="D2197">
            <v>13.7</v>
          </cell>
          <cell r="E2197">
            <v>14.69</v>
          </cell>
          <cell r="F2197">
            <v>28.39</v>
          </cell>
        </row>
        <row r="2198">
          <cell r="A2198" t="str">
            <v>38.15.040</v>
          </cell>
          <cell r="B2198" t="str">
            <v>Eletroduto metálico flexível com capa em PVC de 2´</v>
          </cell>
          <cell r="C2198" t="str">
            <v>M</v>
          </cell>
          <cell r="D2198">
            <v>32.909999999999997</v>
          </cell>
          <cell r="E2198">
            <v>14.69</v>
          </cell>
          <cell r="F2198">
            <v>47.6</v>
          </cell>
        </row>
        <row r="2199">
          <cell r="A2199" t="str">
            <v>38.15.110</v>
          </cell>
          <cell r="B2199" t="str">
            <v>Terminal macho fixo em latão zincado de 3/4´</v>
          </cell>
          <cell r="C2199" t="str">
            <v>UN</v>
          </cell>
          <cell r="D2199">
            <v>14.99</v>
          </cell>
          <cell r="E2199">
            <v>2.79</v>
          </cell>
          <cell r="F2199">
            <v>17.78</v>
          </cell>
        </row>
        <row r="2200">
          <cell r="A2200" t="str">
            <v>38.15.120</v>
          </cell>
          <cell r="B2200" t="str">
            <v>Terminal macho fixo em latão zincado de 1´</v>
          </cell>
          <cell r="C2200" t="str">
            <v>UN</v>
          </cell>
          <cell r="D2200">
            <v>23.52</v>
          </cell>
          <cell r="E2200">
            <v>2.79</v>
          </cell>
          <cell r="F2200">
            <v>26.31</v>
          </cell>
        </row>
        <row r="2201">
          <cell r="A2201" t="str">
            <v>38.15.140</v>
          </cell>
          <cell r="B2201" t="str">
            <v>Terminal macho fixo em latão zincado de 2´</v>
          </cell>
          <cell r="C2201" t="str">
            <v>UN</v>
          </cell>
          <cell r="D2201">
            <v>65.510000000000005</v>
          </cell>
          <cell r="E2201">
            <v>2.79</v>
          </cell>
          <cell r="F2201">
            <v>68.3</v>
          </cell>
        </row>
        <row r="2202">
          <cell r="A2202" t="str">
            <v>38.15.310</v>
          </cell>
          <cell r="B2202" t="str">
            <v>Terminal macho giratório em latão zincado de 3/4´</v>
          </cell>
          <cell r="C2202" t="str">
            <v>UN</v>
          </cell>
          <cell r="D2202">
            <v>16.73</v>
          </cell>
          <cell r="E2202">
            <v>2.79</v>
          </cell>
          <cell r="F2202">
            <v>19.52</v>
          </cell>
        </row>
        <row r="2203">
          <cell r="A2203" t="str">
            <v>38.15.320</v>
          </cell>
          <cell r="B2203" t="str">
            <v>Terminal macho giratório em latão zincado de 1´</v>
          </cell>
          <cell r="C2203" t="str">
            <v>UN</v>
          </cell>
          <cell r="D2203">
            <v>26.33</v>
          </cell>
          <cell r="E2203">
            <v>2.79</v>
          </cell>
          <cell r="F2203">
            <v>29.12</v>
          </cell>
        </row>
        <row r="2204">
          <cell r="A2204" t="str">
            <v>38.15.340</v>
          </cell>
          <cell r="B2204" t="str">
            <v>Terminal macho giratório em latão zincado de 2´</v>
          </cell>
          <cell r="C2204" t="str">
            <v>UN</v>
          </cell>
          <cell r="D2204">
            <v>72.67</v>
          </cell>
          <cell r="E2204">
            <v>2.79</v>
          </cell>
          <cell r="F2204">
            <v>75.459999999999994</v>
          </cell>
        </row>
        <row r="2205">
          <cell r="A2205" t="str">
            <v>38.16</v>
          </cell>
          <cell r="B2205" t="str">
            <v>Rodape tecnico e acessorios</v>
          </cell>
          <cell r="C2205"/>
          <cell r="D2205"/>
          <cell r="E2205"/>
          <cell r="F2205"/>
        </row>
        <row r="2206">
          <cell r="A2206" t="str">
            <v>38.16.030</v>
          </cell>
          <cell r="B2206" t="str">
            <v>Rodapé técnico triplo e tampa com pintura eletrostática</v>
          </cell>
          <cell r="C2206" t="str">
            <v>M</v>
          </cell>
          <cell r="D2206">
            <v>57.98</v>
          </cell>
          <cell r="E2206">
            <v>12.6</v>
          </cell>
          <cell r="F2206">
            <v>70.58</v>
          </cell>
        </row>
        <row r="2207">
          <cell r="A2207" t="str">
            <v>38.16.060</v>
          </cell>
          <cell r="B2207" t="str">
            <v>Curva horizontal tripla de 90°, interna ou externa e tampa com pintura eletrostática</v>
          </cell>
          <cell r="C2207" t="str">
            <v>UN</v>
          </cell>
          <cell r="D2207">
            <v>60.04</v>
          </cell>
          <cell r="E2207">
            <v>21</v>
          </cell>
          <cell r="F2207">
            <v>81.040000000000006</v>
          </cell>
        </row>
        <row r="2208">
          <cell r="A2208" t="str">
            <v>38.16.080</v>
          </cell>
          <cell r="B2208" t="str">
            <v>Tê triplo de 90°, horizontal ou vertical e tampa com pintura eletrostática</v>
          </cell>
          <cell r="C2208" t="str">
            <v>UN</v>
          </cell>
          <cell r="D2208">
            <v>76.31</v>
          </cell>
          <cell r="E2208">
            <v>21</v>
          </cell>
          <cell r="F2208">
            <v>97.31</v>
          </cell>
        </row>
        <row r="2209">
          <cell r="A2209" t="str">
            <v>38.16.090</v>
          </cell>
          <cell r="B2209" t="str">
            <v>Caixa para tomadas: de energia, RJ, sobressalente, interruptor ou espelho, com pintura eletrostática, para rodapé técnico triplo</v>
          </cell>
          <cell r="C2209" t="str">
            <v>UN</v>
          </cell>
          <cell r="D2209">
            <v>17.27</v>
          </cell>
          <cell r="E2209">
            <v>7.98</v>
          </cell>
          <cell r="F2209">
            <v>25.25</v>
          </cell>
        </row>
        <row r="2210">
          <cell r="A2210" t="str">
            <v>38.16.110</v>
          </cell>
          <cell r="B2210" t="str">
            <v>Caixa de derivação embutida ou externa com pintura eletrostática, para rodapé técnico triplo</v>
          </cell>
          <cell r="C2210" t="str">
            <v>UN</v>
          </cell>
          <cell r="D2210">
            <v>23.55</v>
          </cell>
          <cell r="E2210">
            <v>21</v>
          </cell>
          <cell r="F2210">
            <v>44.55</v>
          </cell>
        </row>
        <row r="2211">
          <cell r="A2211" t="str">
            <v>38.16.130</v>
          </cell>
          <cell r="B2211" t="str">
            <v>Caixa para tomadas: de energia, RJ, sobressalente, interruptor ou espelho, com pintura eletrostática, para rodapé técnico duplo</v>
          </cell>
          <cell r="C2211" t="str">
            <v>UN</v>
          </cell>
          <cell r="D2211">
            <v>13.67</v>
          </cell>
          <cell r="E2211">
            <v>7.98</v>
          </cell>
          <cell r="F2211">
            <v>21.65</v>
          </cell>
        </row>
        <row r="2212">
          <cell r="A2212" t="str">
            <v>38.16.140</v>
          </cell>
          <cell r="B2212" t="str">
            <v>Terminal de fechamento ou mata junta com pintura eletrostática, para rodapé técnico triplo</v>
          </cell>
          <cell r="C2212" t="str">
            <v>UN</v>
          </cell>
          <cell r="D2212">
            <v>8.4</v>
          </cell>
          <cell r="E2212">
            <v>6.3</v>
          </cell>
          <cell r="F2212">
            <v>14.7</v>
          </cell>
        </row>
        <row r="2213">
          <cell r="A2213" t="str">
            <v>38.16.150</v>
          </cell>
          <cell r="B2213" t="str">
            <v>Rodapé técnico duplo e tampa com pintura eletrostática</v>
          </cell>
          <cell r="C2213" t="str">
            <v>M</v>
          </cell>
          <cell r="D2213">
            <v>46.23</v>
          </cell>
          <cell r="E2213">
            <v>12.6</v>
          </cell>
          <cell r="F2213">
            <v>58.83</v>
          </cell>
        </row>
        <row r="2214">
          <cell r="A2214" t="str">
            <v>38.16.160</v>
          </cell>
          <cell r="B2214" t="str">
            <v>Curva vertical dupla de 90°, interna ou externa e tampa com pintura eletrostática</v>
          </cell>
          <cell r="C2214" t="str">
            <v>UN</v>
          </cell>
          <cell r="D2214">
            <v>48.53</v>
          </cell>
          <cell r="E2214">
            <v>21</v>
          </cell>
          <cell r="F2214">
            <v>69.53</v>
          </cell>
        </row>
        <row r="2215">
          <cell r="A2215" t="str">
            <v>38.16.190</v>
          </cell>
          <cell r="B2215" t="str">
            <v>Terminal de fechamento ou mata junta com pintura eletrostática, para rodapé técnico duplo</v>
          </cell>
          <cell r="C2215" t="str">
            <v>UN</v>
          </cell>
          <cell r="D2215">
            <v>5.73</v>
          </cell>
          <cell r="E2215">
            <v>6.3</v>
          </cell>
          <cell r="F2215">
            <v>12.03</v>
          </cell>
        </row>
        <row r="2216">
          <cell r="A2216" t="str">
            <v>38.16.200</v>
          </cell>
          <cell r="B2216" t="str">
            <v>Curva horizontal dupla de 90°, interna ou externa e tampa com pintura eletrostática</v>
          </cell>
          <cell r="C2216" t="str">
            <v>UN</v>
          </cell>
          <cell r="D2216">
            <v>44.32</v>
          </cell>
          <cell r="E2216">
            <v>21</v>
          </cell>
          <cell r="F2216">
            <v>65.319999999999993</v>
          </cell>
        </row>
        <row r="2217">
          <cell r="A2217" t="str">
            <v>38.16.230</v>
          </cell>
          <cell r="B2217" t="str">
            <v>Curva vertical tripla de 90°, interna ou externa e tampa com pintura eletrostática</v>
          </cell>
          <cell r="C2217" t="str">
            <v>UN</v>
          </cell>
          <cell r="D2217">
            <v>59.41</v>
          </cell>
          <cell r="E2217">
            <v>21</v>
          </cell>
          <cell r="F2217">
            <v>80.41</v>
          </cell>
        </row>
        <row r="2218">
          <cell r="A2218" t="str">
            <v>38.16.250</v>
          </cell>
          <cell r="B2218" t="str">
            <v>Poste condutor metálico para distribuição, com suporte para tomadas elétricas e RJ, com pintura eletrostática, altura de 3 m</v>
          </cell>
          <cell r="C2218" t="str">
            <v>UN</v>
          </cell>
          <cell r="D2218">
            <v>756.04</v>
          </cell>
          <cell r="E2218">
            <v>28.11</v>
          </cell>
          <cell r="F2218">
            <v>784.15</v>
          </cell>
        </row>
        <row r="2219">
          <cell r="A2219" t="str">
            <v>38.16.270</v>
          </cell>
          <cell r="B2219" t="str">
            <v>Caixa de derivação embutida ou externa para rodapé técnico duplo</v>
          </cell>
          <cell r="C2219" t="str">
            <v>UN</v>
          </cell>
          <cell r="D2219">
            <v>31.23</v>
          </cell>
          <cell r="E2219">
            <v>21</v>
          </cell>
          <cell r="F2219">
            <v>52.23</v>
          </cell>
        </row>
        <row r="2220">
          <cell r="A2220" t="str">
            <v>38.19</v>
          </cell>
          <cell r="B2220" t="str">
            <v>Eletroduto em PVC corrugado flexivel</v>
          </cell>
          <cell r="C2220"/>
          <cell r="D2220"/>
          <cell r="E2220"/>
          <cell r="F2220"/>
        </row>
        <row r="2221">
          <cell r="A2221" t="str">
            <v>38.19.020</v>
          </cell>
          <cell r="B2221" t="str">
            <v>Eletroduto de PVC corrugado flexível leve, diâmetro externo de 20 mm</v>
          </cell>
          <cell r="C2221" t="str">
            <v>M</v>
          </cell>
          <cell r="D2221">
            <v>1.96</v>
          </cell>
          <cell r="E2221">
            <v>12.6</v>
          </cell>
          <cell r="F2221">
            <v>14.56</v>
          </cell>
        </row>
        <row r="2222">
          <cell r="A2222" t="str">
            <v>38.19.030</v>
          </cell>
          <cell r="B2222" t="str">
            <v>Eletroduto de PVC corrugado flexível leve, diâmetro externo de 25 mm</v>
          </cell>
          <cell r="C2222" t="str">
            <v>M</v>
          </cell>
          <cell r="D2222">
            <v>2.6</v>
          </cell>
          <cell r="E2222">
            <v>12.6</v>
          </cell>
          <cell r="F2222">
            <v>15.2</v>
          </cell>
        </row>
        <row r="2223">
          <cell r="A2223" t="str">
            <v>38.19.040</v>
          </cell>
          <cell r="B2223" t="str">
            <v>Eletroduto de PVC corrugado flexível leve, diâmetro externo de 32 mm</v>
          </cell>
          <cell r="C2223" t="str">
            <v>M</v>
          </cell>
          <cell r="D2223">
            <v>4.24</v>
          </cell>
          <cell r="E2223">
            <v>12.6</v>
          </cell>
          <cell r="F2223">
            <v>16.84</v>
          </cell>
        </row>
        <row r="2224">
          <cell r="A2224" t="str">
            <v>38.19.210</v>
          </cell>
          <cell r="B2224" t="str">
            <v>Eletroduto de PVC corrugado flexível reforçado, diâmetro externo de 25 mm</v>
          </cell>
          <cell r="C2224" t="str">
            <v>M</v>
          </cell>
          <cell r="D2224">
            <v>3.21</v>
          </cell>
          <cell r="E2224">
            <v>12.6</v>
          </cell>
          <cell r="F2224">
            <v>15.81</v>
          </cell>
        </row>
        <row r="2225">
          <cell r="A2225" t="str">
            <v>38.19.220</v>
          </cell>
          <cell r="B2225" t="str">
            <v>Eletroduto de PVC corrugado flexível reforçado, diâmetro externo de 32 mm</v>
          </cell>
          <cell r="C2225" t="str">
            <v>M</v>
          </cell>
          <cell r="D2225">
            <v>5.26</v>
          </cell>
          <cell r="E2225">
            <v>12.6</v>
          </cell>
          <cell r="F2225">
            <v>17.86</v>
          </cell>
        </row>
        <row r="2226">
          <cell r="A2226" t="str">
            <v>38.20</v>
          </cell>
          <cell r="B2226" t="str">
            <v>Reparos, conservacoes e complementos - GRUPO 38</v>
          </cell>
          <cell r="C2226"/>
          <cell r="D2226"/>
          <cell r="E2226"/>
          <cell r="F2226"/>
        </row>
        <row r="2227">
          <cell r="A2227" t="str">
            <v>38.20.010</v>
          </cell>
          <cell r="B2227" t="str">
            <v>Recolocação de perfilado 38x38 mm</v>
          </cell>
          <cell r="C2227" t="str">
            <v>M</v>
          </cell>
          <cell r="D2227"/>
          <cell r="E2227">
            <v>10.5</v>
          </cell>
          <cell r="F2227">
            <v>10.5</v>
          </cell>
        </row>
        <row r="2228">
          <cell r="A2228" t="str">
            <v>38.20.020</v>
          </cell>
          <cell r="B2228" t="str">
            <v>Recolocação de vergalhão</v>
          </cell>
          <cell r="C2228" t="str">
            <v>M</v>
          </cell>
          <cell r="D2228"/>
          <cell r="E2228">
            <v>16.8</v>
          </cell>
          <cell r="F2228">
            <v>16.8</v>
          </cell>
        </row>
        <row r="2229">
          <cell r="A2229" t="str">
            <v>38.20.030</v>
          </cell>
          <cell r="B2229" t="str">
            <v>Recolocação de caixa de tomada para perfilado</v>
          </cell>
          <cell r="C2229" t="str">
            <v>UN</v>
          </cell>
          <cell r="D2229"/>
          <cell r="E2229">
            <v>12.6</v>
          </cell>
          <cell r="F2229">
            <v>12.6</v>
          </cell>
        </row>
        <row r="2230">
          <cell r="A2230" t="str">
            <v>38.20.040</v>
          </cell>
          <cell r="B2230" t="str">
            <v>Recolocação de eletrodutos</v>
          </cell>
          <cell r="C2230" t="str">
            <v>M</v>
          </cell>
          <cell r="D2230"/>
          <cell r="E2230">
            <v>41.99</v>
          </cell>
          <cell r="F2230">
            <v>41.99</v>
          </cell>
        </row>
        <row r="2231">
          <cell r="A2231" t="str">
            <v>38.21</v>
          </cell>
          <cell r="B2231" t="str">
            <v>Eletrocalha e acessorios</v>
          </cell>
          <cell r="C2231"/>
          <cell r="D2231"/>
          <cell r="E2231"/>
          <cell r="F2231"/>
        </row>
        <row r="2232">
          <cell r="A2232" t="str">
            <v>38.21.110</v>
          </cell>
          <cell r="B2232" t="str">
            <v>Eletrocalha lisa galvanizada a fogo, 50 x 50 mm, com acessórios</v>
          </cell>
          <cell r="C2232" t="str">
            <v>M</v>
          </cell>
          <cell r="D2232">
            <v>49.92</v>
          </cell>
          <cell r="E2232">
            <v>21</v>
          </cell>
          <cell r="F2232">
            <v>70.92</v>
          </cell>
        </row>
        <row r="2233">
          <cell r="A2233" t="str">
            <v>38.21.120</v>
          </cell>
          <cell r="B2233" t="str">
            <v>Eletrocalha lisa galvanizada a fogo, 100 x 50 mm, com acessórios</v>
          </cell>
          <cell r="C2233" t="str">
            <v>M</v>
          </cell>
          <cell r="D2233">
            <v>63.53</v>
          </cell>
          <cell r="E2233">
            <v>21</v>
          </cell>
          <cell r="F2233">
            <v>84.53</v>
          </cell>
        </row>
        <row r="2234">
          <cell r="A2234" t="str">
            <v>38.21.130</v>
          </cell>
          <cell r="B2234" t="str">
            <v>Eletrocalha lisa galvanizada a fogo, 150 x 50 mm, com acessórios</v>
          </cell>
          <cell r="C2234" t="str">
            <v>M</v>
          </cell>
          <cell r="D2234">
            <v>78.66</v>
          </cell>
          <cell r="E2234">
            <v>21</v>
          </cell>
          <cell r="F2234">
            <v>99.66</v>
          </cell>
        </row>
        <row r="2235">
          <cell r="A2235" t="str">
            <v>38.21.140</v>
          </cell>
          <cell r="B2235" t="str">
            <v>Eletrocalha lisa galvanizada a fogo, 200 x 50 mm, com acessórios</v>
          </cell>
          <cell r="C2235" t="str">
            <v>M</v>
          </cell>
          <cell r="D2235">
            <v>95.3</v>
          </cell>
          <cell r="E2235">
            <v>21</v>
          </cell>
          <cell r="F2235">
            <v>116.3</v>
          </cell>
        </row>
        <row r="2236">
          <cell r="A2236" t="str">
            <v>38.21.150</v>
          </cell>
          <cell r="B2236" t="str">
            <v>Eletrocalha lisa galvanizada a fogo, 250 x 50 mm, com acessórios</v>
          </cell>
          <cell r="C2236" t="str">
            <v>M</v>
          </cell>
          <cell r="D2236">
            <v>111.2</v>
          </cell>
          <cell r="E2236">
            <v>21</v>
          </cell>
          <cell r="F2236">
            <v>132.19999999999999</v>
          </cell>
        </row>
        <row r="2237">
          <cell r="A2237" t="str">
            <v>38.21.310</v>
          </cell>
          <cell r="B2237" t="str">
            <v>Eletrocalha lisa galvanizada a fogo, 100 x 100 mm, com acessórios</v>
          </cell>
          <cell r="C2237" t="str">
            <v>M</v>
          </cell>
          <cell r="D2237">
            <v>99.59</v>
          </cell>
          <cell r="E2237">
            <v>31.49</v>
          </cell>
          <cell r="F2237">
            <v>131.08000000000001</v>
          </cell>
        </row>
        <row r="2238">
          <cell r="A2238" t="str">
            <v>38.21.320</v>
          </cell>
          <cell r="B2238" t="str">
            <v>Eletrocalha lisa galvanizada a fogo, 150 x 100 mm, com acessórios</v>
          </cell>
          <cell r="C2238" t="str">
            <v>M</v>
          </cell>
          <cell r="D2238">
            <v>112.88</v>
          </cell>
          <cell r="E2238">
            <v>31.49</v>
          </cell>
          <cell r="F2238">
            <v>144.37</v>
          </cell>
        </row>
        <row r="2239">
          <cell r="A2239" t="str">
            <v>38.21.330</v>
          </cell>
          <cell r="B2239" t="str">
            <v>Eletrocalha lisa galvanizada a fogo, 200 x 100 mm, com acessórios</v>
          </cell>
          <cell r="C2239" t="str">
            <v>M</v>
          </cell>
          <cell r="D2239">
            <v>127.95</v>
          </cell>
          <cell r="E2239">
            <v>31.49</v>
          </cell>
          <cell r="F2239">
            <v>159.44</v>
          </cell>
        </row>
        <row r="2240">
          <cell r="A2240" t="str">
            <v>38.21.340</v>
          </cell>
          <cell r="B2240" t="str">
            <v>Eletrocalha lisa galvanizada a fogo, 250 x 100 mm, com acessórios</v>
          </cell>
          <cell r="C2240" t="str">
            <v>M</v>
          </cell>
          <cell r="D2240">
            <v>142.94999999999999</v>
          </cell>
          <cell r="E2240">
            <v>31.49</v>
          </cell>
          <cell r="F2240">
            <v>174.44</v>
          </cell>
        </row>
        <row r="2241">
          <cell r="A2241" t="str">
            <v>38.21.350</v>
          </cell>
          <cell r="B2241" t="str">
            <v>Eletrocalha lisa galvanizada a fogo, 300 x 100 mm, com acessórios</v>
          </cell>
          <cell r="C2241" t="str">
            <v>M</v>
          </cell>
          <cell r="D2241">
            <v>166.39</v>
          </cell>
          <cell r="E2241">
            <v>41.99</v>
          </cell>
          <cell r="F2241">
            <v>208.38</v>
          </cell>
        </row>
        <row r="2242">
          <cell r="A2242" t="str">
            <v>38.21.360</v>
          </cell>
          <cell r="B2242" t="str">
            <v>Eletrocalha lisa galvanizada a fogo, 400 x 100 mm, com acessórios</v>
          </cell>
          <cell r="C2242" t="str">
            <v>M</v>
          </cell>
          <cell r="D2242">
            <v>250.29</v>
          </cell>
          <cell r="E2242">
            <v>41.99</v>
          </cell>
          <cell r="F2242">
            <v>292.27999999999997</v>
          </cell>
        </row>
        <row r="2243">
          <cell r="A2243" t="str">
            <v>38.21.920</v>
          </cell>
          <cell r="B2243" t="str">
            <v>Eletrocalha perfurada galvanizada a fogo, 100 x 50 mm, com acessórios</v>
          </cell>
          <cell r="C2243" t="str">
            <v>M</v>
          </cell>
          <cell r="D2243">
            <v>65.23</v>
          </cell>
          <cell r="E2243">
            <v>21</v>
          </cell>
          <cell r="F2243">
            <v>86.23</v>
          </cell>
        </row>
        <row r="2244">
          <cell r="A2244" t="str">
            <v>38.21.930</v>
          </cell>
          <cell r="B2244" t="str">
            <v>Eletrocalha perfurada galvanizada a fogo, 150 x 50 mm, com acessórios</v>
          </cell>
          <cell r="C2244" t="str">
            <v>M</v>
          </cell>
          <cell r="D2244">
            <v>76.88</v>
          </cell>
          <cell r="E2244">
            <v>21</v>
          </cell>
          <cell r="F2244">
            <v>97.88</v>
          </cell>
        </row>
        <row r="2245">
          <cell r="A2245" t="str">
            <v>38.21.940</v>
          </cell>
          <cell r="B2245" t="str">
            <v>Eletrocalha perfurada galvanizada a fogo, 200 x 50 mm, com acessórios</v>
          </cell>
          <cell r="C2245" t="str">
            <v>M</v>
          </cell>
          <cell r="D2245">
            <v>93.04</v>
          </cell>
          <cell r="E2245">
            <v>21</v>
          </cell>
          <cell r="F2245">
            <v>114.04</v>
          </cell>
        </row>
        <row r="2246">
          <cell r="A2246" t="str">
            <v>38.21.950</v>
          </cell>
          <cell r="B2246" t="str">
            <v>Eletrocalha perfurada galvanizada a fogo, 250 x 50 mm, com acessórios</v>
          </cell>
          <cell r="C2246" t="str">
            <v>M</v>
          </cell>
          <cell r="D2246">
            <v>116.51</v>
          </cell>
          <cell r="E2246">
            <v>21</v>
          </cell>
          <cell r="F2246">
            <v>137.51</v>
          </cell>
        </row>
        <row r="2247">
          <cell r="A2247" t="str">
            <v>38.22</v>
          </cell>
          <cell r="B2247" t="str">
            <v>Eletrocalha e acessorios.</v>
          </cell>
          <cell r="C2247"/>
          <cell r="D2247"/>
          <cell r="E2247"/>
          <cell r="F2247"/>
        </row>
        <row r="2248">
          <cell r="A2248" t="str">
            <v>38.22.120</v>
          </cell>
          <cell r="B2248" t="str">
            <v>Eletrocalha perfurada galvanizada a fogo, 150x100mm, com acessórios</v>
          </cell>
          <cell r="C2248" t="str">
            <v>M</v>
          </cell>
          <cell r="D2248">
            <v>105.92</v>
          </cell>
          <cell r="E2248">
            <v>31.49</v>
          </cell>
          <cell r="F2248">
            <v>137.41</v>
          </cell>
        </row>
        <row r="2249">
          <cell r="A2249" t="str">
            <v>38.22.130</v>
          </cell>
          <cell r="B2249" t="str">
            <v>Eletrocalha perfurada galvanizada a fogo, 200x100mm, com acessórios</v>
          </cell>
          <cell r="C2249" t="str">
            <v>M</v>
          </cell>
          <cell r="D2249">
            <v>123.01</v>
          </cell>
          <cell r="E2249">
            <v>31.49</v>
          </cell>
          <cell r="F2249">
            <v>154.5</v>
          </cell>
        </row>
        <row r="2250">
          <cell r="A2250" t="str">
            <v>38.22.140</v>
          </cell>
          <cell r="B2250" t="str">
            <v>Eletrocalha perfurada galvanizada a fogo, 250x100mm, com acessórios</v>
          </cell>
          <cell r="C2250" t="str">
            <v>M</v>
          </cell>
          <cell r="D2250">
            <v>142.30000000000001</v>
          </cell>
          <cell r="E2250">
            <v>31.49</v>
          </cell>
          <cell r="F2250">
            <v>173.79</v>
          </cell>
        </row>
        <row r="2251">
          <cell r="A2251" t="str">
            <v>38.22.150</v>
          </cell>
          <cell r="B2251" t="str">
            <v>Eletrocalha perfurada galvanizada a fogo, 300x100mm, com acessórios</v>
          </cell>
          <cell r="C2251" t="str">
            <v>M</v>
          </cell>
          <cell r="D2251">
            <v>153.01</v>
          </cell>
          <cell r="E2251">
            <v>41.99</v>
          </cell>
          <cell r="F2251">
            <v>195</v>
          </cell>
        </row>
        <row r="2252">
          <cell r="A2252" t="str">
            <v>38.22.160</v>
          </cell>
          <cell r="B2252" t="str">
            <v>Eletrocalha perfurada galvanizada a fogo, 400x100mm, com acessórios</v>
          </cell>
          <cell r="C2252" t="str">
            <v>M</v>
          </cell>
          <cell r="D2252">
            <v>222.68</v>
          </cell>
          <cell r="E2252">
            <v>41.99</v>
          </cell>
          <cell r="F2252">
            <v>264.67</v>
          </cell>
        </row>
        <row r="2253">
          <cell r="A2253" t="str">
            <v>38.22.610</v>
          </cell>
          <cell r="B2253" t="str">
            <v>Tampa de encaixe para eletrocalha, galvanizada a fogo, L= 50mm</v>
          </cell>
          <cell r="C2253" t="str">
            <v>M</v>
          </cell>
          <cell r="D2253">
            <v>27.31</v>
          </cell>
          <cell r="E2253">
            <v>2.1</v>
          </cell>
          <cell r="F2253">
            <v>29.41</v>
          </cell>
        </row>
        <row r="2254">
          <cell r="A2254" t="str">
            <v>38.22.620</v>
          </cell>
          <cell r="B2254" t="str">
            <v>Tampa de encaixe para eletrocalha, galvanizada a fogo, L= 100mm</v>
          </cell>
          <cell r="C2254" t="str">
            <v>M</v>
          </cell>
          <cell r="D2254">
            <v>45.29</v>
          </cell>
          <cell r="E2254">
            <v>2.1</v>
          </cell>
          <cell r="F2254">
            <v>47.39</v>
          </cell>
        </row>
        <row r="2255">
          <cell r="A2255" t="str">
            <v>38.22.630</v>
          </cell>
          <cell r="B2255" t="str">
            <v>Tampa de encaixe para eletrocalha, galvanizada a fogo, L= 150mm</v>
          </cell>
          <cell r="C2255" t="str">
            <v>M</v>
          </cell>
          <cell r="D2255">
            <v>63.91</v>
          </cell>
          <cell r="E2255">
            <v>2.1</v>
          </cell>
          <cell r="F2255">
            <v>66.010000000000005</v>
          </cell>
        </row>
        <row r="2256">
          <cell r="A2256" t="str">
            <v>38.22.640</v>
          </cell>
          <cell r="B2256" t="str">
            <v>Tampa de encaixe para eletrocalha, galvanizada a fogo, L= 200mm</v>
          </cell>
          <cell r="C2256" t="str">
            <v>M</v>
          </cell>
          <cell r="D2256">
            <v>87.65</v>
          </cell>
          <cell r="E2256">
            <v>2.1</v>
          </cell>
          <cell r="F2256">
            <v>89.75</v>
          </cell>
        </row>
        <row r="2257">
          <cell r="A2257" t="str">
            <v>38.22.650</v>
          </cell>
          <cell r="B2257" t="str">
            <v>Tampa de encaixe para eletrocalha, galvanizada a fogo, L= 250mm</v>
          </cell>
          <cell r="C2257" t="str">
            <v>M</v>
          </cell>
          <cell r="D2257">
            <v>103.47</v>
          </cell>
          <cell r="E2257">
            <v>2.1</v>
          </cell>
          <cell r="F2257">
            <v>105.57</v>
          </cell>
        </row>
        <row r="2258">
          <cell r="A2258" t="str">
            <v>38.22.660</v>
          </cell>
          <cell r="B2258" t="str">
            <v>Tampa de encaixe para eletrocalha, galvanizada a fogo, L= 300mm</v>
          </cell>
          <cell r="C2258" t="str">
            <v>M</v>
          </cell>
          <cell r="D2258">
            <v>135.72999999999999</v>
          </cell>
          <cell r="E2258">
            <v>2.1</v>
          </cell>
          <cell r="F2258">
            <v>137.83000000000001</v>
          </cell>
        </row>
        <row r="2259">
          <cell r="A2259" t="str">
            <v>38.22.670</v>
          </cell>
          <cell r="B2259" t="str">
            <v>Tampa de encaixe para eletrocalha, galvanizada a fogo, L= 400mm</v>
          </cell>
          <cell r="C2259" t="str">
            <v>M</v>
          </cell>
          <cell r="D2259">
            <v>176.14</v>
          </cell>
          <cell r="E2259">
            <v>2.1</v>
          </cell>
          <cell r="F2259">
            <v>178.24</v>
          </cell>
        </row>
        <row r="2260">
          <cell r="A2260" t="str">
            <v>38.23</v>
          </cell>
          <cell r="B2260" t="str">
            <v>Eletrocalha e acessorios..</v>
          </cell>
          <cell r="C2260"/>
          <cell r="D2260"/>
          <cell r="E2260"/>
          <cell r="F2260"/>
        </row>
        <row r="2261">
          <cell r="A2261" t="str">
            <v>38.23.010</v>
          </cell>
          <cell r="B2261" t="str">
            <v>Suporte para eletrocalha, galvanizado a fogo, 50x50mm</v>
          </cell>
          <cell r="C2261" t="str">
            <v>UN</v>
          </cell>
          <cell r="D2261">
            <v>6.7</v>
          </cell>
          <cell r="E2261">
            <v>10.5</v>
          </cell>
          <cell r="F2261">
            <v>17.2</v>
          </cell>
        </row>
        <row r="2262">
          <cell r="A2262" t="str">
            <v>38.23.020</v>
          </cell>
          <cell r="B2262" t="str">
            <v>Suporte para eletrocalha, galvanizado a fogo, 100x50mm</v>
          </cell>
          <cell r="C2262" t="str">
            <v>UN</v>
          </cell>
          <cell r="D2262">
            <v>8.3000000000000007</v>
          </cell>
          <cell r="E2262">
            <v>10.5</v>
          </cell>
          <cell r="F2262">
            <v>18.8</v>
          </cell>
        </row>
        <row r="2263">
          <cell r="A2263" t="str">
            <v>38.23.030</v>
          </cell>
          <cell r="B2263" t="str">
            <v>Suporte para eletrocalha, galvanizado a fogo, 150x50mm</v>
          </cell>
          <cell r="C2263" t="str">
            <v>UN</v>
          </cell>
          <cell r="D2263">
            <v>11.06</v>
          </cell>
          <cell r="E2263">
            <v>10.5</v>
          </cell>
          <cell r="F2263">
            <v>21.56</v>
          </cell>
        </row>
        <row r="2264">
          <cell r="A2264" t="str">
            <v>38.23.040</v>
          </cell>
          <cell r="B2264" t="str">
            <v>Suporte para eletrocalha, galvanizado a fogo, 200x50mm</v>
          </cell>
          <cell r="C2264" t="str">
            <v>UN</v>
          </cell>
          <cell r="D2264">
            <v>13.56</v>
          </cell>
          <cell r="E2264">
            <v>10.5</v>
          </cell>
          <cell r="F2264">
            <v>24.06</v>
          </cell>
        </row>
        <row r="2265">
          <cell r="A2265" t="str">
            <v>38.23.050</v>
          </cell>
          <cell r="B2265" t="str">
            <v>Suporte para eletrocalha, galvanizado a fogo, 250x50mm</v>
          </cell>
          <cell r="C2265" t="str">
            <v>UN</v>
          </cell>
          <cell r="D2265">
            <v>13.82</v>
          </cell>
          <cell r="E2265">
            <v>10.5</v>
          </cell>
          <cell r="F2265">
            <v>24.32</v>
          </cell>
        </row>
        <row r="2266">
          <cell r="A2266" t="str">
            <v>38.23.060</v>
          </cell>
          <cell r="B2266" t="str">
            <v>Suporte para eletrocalha, galvanizado a fogo, 300x50mm</v>
          </cell>
          <cell r="C2266" t="str">
            <v>UN</v>
          </cell>
          <cell r="D2266">
            <v>17.16</v>
          </cell>
          <cell r="E2266">
            <v>10.5</v>
          </cell>
          <cell r="F2266">
            <v>27.66</v>
          </cell>
        </row>
        <row r="2267">
          <cell r="A2267" t="str">
            <v>38.23.110</v>
          </cell>
          <cell r="B2267" t="str">
            <v>Suporte para eletrocalha, galvanizado a fogo, 100x100mm</v>
          </cell>
          <cell r="C2267" t="str">
            <v>UN</v>
          </cell>
          <cell r="D2267">
            <v>10.78</v>
          </cell>
          <cell r="E2267">
            <v>10.5</v>
          </cell>
          <cell r="F2267">
            <v>21.28</v>
          </cell>
        </row>
        <row r="2268">
          <cell r="A2268" t="str">
            <v>38.23.120</v>
          </cell>
          <cell r="B2268" t="str">
            <v>Suporte para eletrocalha, galvanizado a fogo, 150x100mm</v>
          </cell>
          <cell r="C2268" t="str">
            <v>UN</v>
          </cell>
          <cell r="D2268">
            <v>14.54</v>
          </cell>
          <cell r="E2268">
            <v>10.5</v>
          </cell>
          <cell r="F2268">
            <v>25.04</v>
          </cell>
        </row>
        <row r="2269">
          <cell r="A2269" t="str">
            <v>38.23.130</v>
          </cell>
          <cell r="B2269" t="str">
            <v>Suporte para eletrocalha, galvanizado a fogo, 200x100mm</v>
          </cell>
          <cell r="C2269" t="str">
            <v>UN</v>
          </cell>
          <cell r="D2269">
            <v>16.75</v>
          </cell>
          <cell r="E2269">
            <v>10.5</v>
          </cell>
          <cell r="F2269">
            <v>27.25</v>
          </cell>
        </row>
        <row r="2270">
          <cell r="A2270" t="str">
            <v>38.23.140</v>
          </cell>
          <cell r="B2270" t="str">
            <v>Suporte para eletrocalha, galvanizado a fogo, 250x100mm</v>
          </cell>
          <cell r="C2270" t="str">
            <v>UN</v>
          </cell>
          <cell r="D2270">
            <v>18.09</v>
          </cell>
          <cell r="E2270">
            <v>10.5</v>
          </cell>
          <cell r="F2270">
            <v>28.59</v>
          </cell>
        </row>
        <row r="2271">
          <cell r="A2271" t="str">
            <v>38.23.150</v>
          </cell>
          <cell r="B2271" t="str">
            <v>Suporte para eletrocalha, galvanizado a fogo, 300x100mm</v>
          </cell>
          <cell r="C2271" t="str">
            <v>UN</v>
          </cell>
          <cell r="D2271">
            <v>21.56</v>
          </cell>
          <cell r="E2271">
            <v>10.5</v>
          </cell>
          <cell r="F2271">
            <v>32.06</v>
          </cell>
        </row>
        <row r="2272">
          <cell r="A2272" t="str">
            <v>38.23.160</v>
          </cell>
          <cell r="B2272" t="str">
            <v>Suporte para eletrocalha, galvanizado a fogo, 400x100mm</v>
          </cell>
          <cell r="C2272" t="str">
            <v>UN</v>
          </cell>
          <cell r="D2272">
            <v>28.01</v>
          </cell>
          <cell r="E2272">
            <v>10.5</v>
          </cell>
          <cell r="F2272">
            <v>38.51</v>
          </cell>
        </row>
        <row r="2273">
          <cell r="A2273" t="str">
            <v>38.23.210</v>
          </cell>
          <cell r="B2273" t="str">
            <v>Mão francesa simples, galvanizada a fogo, L= 200mm</v>
          </cell>
          <cell r="C2273" t="str">
            <v>UN</v>
          </cell>
          <cell r="D2273">
            <v>12.83</v>
          </cell>
          <cell r="E2273">
            <v>10.5</v>
          </cell>
          <cell r="F2273">
            <v>23.33</v>
          </cell>
        </row>
        <row r="2274">
          <cell r="A2274" t="str">
            <v>38.23.220</v>
          </cell>
          <cell r="B2274" t="str">
            <v>Mão francesa simples, galvanizada a fogo, L= 300mm</v>
          </cell>
          <cell r="C2274" t="str">
            <v>UN</v>
          </cell>
          <cell r="D2274">
            <v>16.93</v>
          </cell>
          <cell r="E2274">
            <v>10.5</v>
          </cell>
          <cell r="F2274">
            <v>27.43</v>
          </cell>
        </row>
        <row r="2275">
          <cell r="A2275" t="str">
            <v>38.23.230</v>
          </cell>
          <cell r="B2275" t="str">
            <v>Mão francesa simples, galvanizada a fogo, L= 400mm</v>
          </cell>
          <cell r="C2275" t="str">
            <v>UN</v>
          </cell>
          <cell r="D2275">
            <v>23.71</v>
          </cell>
          <cell r="E2275">
            <v>10.5</v>
          </cell>
          <cell r="F2275">
            <v>34.21</v>
          </cell>
        </row>
        <row r="2276">
          <cell r="A2276" t="str">
            <v>38.23.240</v>
          </cell>
          <cell r="B2276" t="str">
            <v>Mão francesa simples, galvanizada a fogo, L= 500mm</v>
          </cell>
          <cell r="C2276" t="str">
            <v>UN</v>
          </cell>
          <cell r="D2276">
            <v>24.51</v>
          </cell>
          <cell r="E2276">
            <v>10.5</v>
          </cell>
          <cell r="F2276">
            <v>35.01</v>
          </cell>
        </row>
        <row r="2277">
          <cell r="A2277" t="str">
            <v>38.23.310</v>
          </cell>
          <cell r="B2277" t="str">
            <v>Mão francesa dupla, galvanizada a fogo, L= 300mm</v>
          </cell>
          <cell r="C2277" t="str">
            <v>UN</v>
          </cell>
          <cell r="D2277">
            <v>34.21</v>
          </cell>
          <cell r="E2277">
            <v>14.69</v>
          </cell>
          <cell r="F2277">
            <v>48.9</v>
          </cell>
        </row>
        <row r="2278">
          <cell r="A2278" t="str">
            <v>38.23.320</v>
          </cell>
          <cell r="B2278" t="str">
            <v>Mão francesa dupla, galvanizada a fogo, L= 400mm</v>
          </cell>
          <cell r="C2278" t="str">
            <v>UN</v>
          </cell>
          <cell r="D2278">
            <v>42.81</v>
          </cell>
          <cell r="E2278">
            <v>14.69</v>
          </cell>
          <cell r="F2278">
            <v>57.5</v>
          </cell>
        </row>
        <row r="2279">
          <cell r="A2279" t="str">
            <v>38.23.330</v>
          </cell>
          <cell r="B2279" t="str">
            <v>Mão francesa dupla, galvanizada a fogo, L= 500mm</v>
          </cell>
          <cell r="C2279" t="str">
            <v>UN</v>
          </cell>
          <cell r="D2279">
            <v>50.07</v>
          </cell>
          <cell r="E2279">
            <v>14.69</v>
          </cell>
          <cell r="F2279">
            <v>64.760000000000005</v>
          </cell>
        </row>
        <row r="2280">
          <cell r="A2280" t="str">
            <v>39</v>
          </cell>
          <cell r="B2280" t="str">
            <v>CONDUTOR E ENFIACAO DE ENERGIA ELETRICA E TELEFONIA</v>
          </cell>
          <cell r="C2280"/>
          <cell r="D2280"/>
          <cell r="E2280"/>
          <cell r="F2280"/>
        </row>
        <row r="2281">
          <cell r="A2281" t="str">
            <v>39.02</v>
          </cell>
          <cell r="B2281" t="str">
            <v>Cabo de cobre, isolamento 450V / 750 V, isolacao em PVC 70°C</v>
          </cell>
          <cell r="C2281"/>
          <cell r="D2281"/>
          <cell r="E2281"/>
          <cell r="F2281"/>
        </row>
        <row r="2282">
          <cell r="A2282" t="str">
            <v>39.02.010</v>
          </cell>
          <cell r="B2282" t="str">
            <v>Cabo de cobre de 1,5 mm², isolamento 750 V - isolação em PVC 70°C</v>
          </cell>
          <cell r="C2282" t="str">
            <v>M</v>
          </cell>
          <cell r="D2282">
            <v>1.49</v>
          </cell>
          <cell r="E2282">
            <v>1.68</v>
          </cell>
          <cell r="F2282">
            <v>3.17</v>
          </cell>
        </row>
        <row r="2283">
          <cell r="A2283" t="str">
            <v>39.02.016</v>
          </cell>
          <cell r="B2283" t="str">
            <v>Cabo de cobre de 2,5 mm², isolamento 750 V - isolação em PVC 70°C</v>
          </cell>
          <cell r="C2283" t="str">
            <v>M</v>
          </cell>
          <cell r="D2283">
            <v>2.36</v>
          </cell>
          <cell r="E2283">
            <v>1.68</v>
          </cell>
          <cell r="F2283">
            <v>4.04</v>
          </cell>
        </row>
        <row r="2284">
          <cell r="A2284" t="str">
            <v>39.02.020</v>
          </cell>
          <cell r="B2284" t="str">
            <v>Cabo de cobre de 4 mm², isolamento 750 V - isolação em PVC 70°C</v>
          </cell>
          <cell r="C2284" t="str">
            <v>M</v>
          </cell>
          <cell r="D2284">
            <v>3.63</v>
          </cell>
          <cell r="E2284">
            <v>2.52</v>
          </cell>
          <cell r="F2284">
            <v>6.15</v>
          </cell>
        </row>
        <row r="2285">
          <cell r="A2285" t="str">
            <v>39.02.030</v>
          </cell>
          <cell r="B2285" t="str">
            <v>Cabo de cobre de 6 mm², isolamento 750 V - isolação em PVC 70°C</v>
          </cell>
          <cell r="C2285" t="str">
            <v>M</v>
          </cell>
          <cell r="D2285">
            <v>5.96</v>
          </cell>
          <cell r="E2285">
            <v>2.94</v>
          </cell>
          <cell r="F2285">
            <v>8.9</v>
          </cell>
        </row>
        <row r="2286">
          <cell r="A2286" t="str">
            <v>39.02.040</v>
          </cell>
          <cell r="B2286" t="str">
            <v>Cabo de cobre de 10 mm², isolamento 750 V - isolação em PVC 70°C</v>
          </cell>
          <cell r="C2286" t="str">
            <v>M</v>
          </cell>
          <cell r="D2286">
            <v>10.039999999999999</v>
          </cell>
          <cell r="E2286">
            <v>3.36</v>
          </cell>
          <cell r="F2286">
            <v>13.4</v>
          </cell>
        </row>
        <row r="2287">
          <cell r="A2287" t="str">
            <v>39.03</v>
          </cell>
          <cell r="B2287" t="str">
            <v>Cabo de cobre, isolamento 0,6/1kV, isolacao em PVC 70°C</v>
          </cell>
          <cell r="C2287"/>
          <cell r="D2287"/>
          <cell r="E2287"/>
          <cell r="F2287"/>
        </row>
        <row r="2288">
          <cell r="A2288" t="str">
            <v>39.03.160</v>
          </cell>
          <cell r="B2288" t="str">
            <v>Cabo de cobre de 1,5 mm², isolamento 0,6/1 kV - isolação em PVC 70°C</v>
          </cell>
          <cell r="C2288" t="str">
            <v>M</v>
          </cell>
          <cell r="D2288">
            <v>1.67</v>
          </cell>
          <cell r="E2288">
            <v>1.68</v>
          </cell>
          <cell r="F2288">
            <v>3.35</v>
          </cell>
        </row>
        <row r="2289">
          <cell r="A2289" t="str">
            <v>39.03.170</v>
          </cell>
          <cell r="B2289" t="str">
            <v>Cabo de cobre de 2,5 mm², isolamento 0,6/1 kV - isolação em PVC 70°C</v>
          </cell>
          <cell r="C2289" t="str">
            <v>M</v>
          </cell>
          <cell r="D2289">
            <v>2.65</v>
          </cell>
          <cell r="E2289">
            <v>2.1</v>
          </cell>
          <cell r="F2289">
            <v>4.75</v>
          </cell>
        </row>
        <row r="2290">
          <cell r="A2290" t="str">
            <v>39.03.174</v>
          </cell>
          <cell r="B2290" t="str">
            <v>Cabo de cobre de 4 mm², isolamento 0,6/1 kV - isolação em PVC 70°C.</v>
          </cell>
          <cell r="C2290" t="str">
            <v>M</v>
          </cell>
          <cell r="D2290">
            <v>3.94</v>
          </cell>
          <cell r="E2290">
            <v>2.52</v>
          </cell>
          <cell r="F2290">
            <v>6.46</v>
          </cell>
        </row>
        <row r="2291">
          <cell r="A2291" t="str">
            <v>39.03.178</v>
          </cell>
          <cell r="B2291" t="str">
            <v>Cabo de cobre de 6 mm², isolamento 0,6/1 kV - isolação em PVC 70°C</v>
          </cell>
          <cell r="C2291" t="str">
            <v>M</v>
          </cell>
          <cell r="D2291">
            <v>5.94</v>
          </cell>
          <cell r="E2291">
            <v>2.94</v>
          </cell>
          <cell r="F2291">
            <v>8.8800000000000008</v>
          </cell>
        </row>
        <row r="2292">
          <cell r="A2292" t="str">
            <v>39.03.182</v>
          </cell>
          <cell r="B2292" t="str">
            <v>Cabo de cobre de 10 mm², isolamento 0,6/1 kV - isolação em PVC 70°C</v>
          </cell>
          <cell r="C2292" t="str">
            <v>M</v>
          </cell>
          <cell r="D2292">
            <v>9.59</v>
          </cell>
          <cell r="E2292">
            <v>3.36</v>
          </cell>
          <cell r="F2292">
            <v>12.95</v>
          </cell>
        </row>
        <row r="2293">
          <cell r="A2293" t="str">
            <v>39.04</v>
          </cell>
          <cell r="B2293" t="str">
            <v>Cabo de cobre nu, tempera mole, classe 2</v>
          </cell>
          <cell r="C2293"/>
          <cell r="D2293"/>
          <cell r="E2293"/>
          <cell r="F2293"/>
        </row>
        <row r="2294">
          <cell r="A2294" t="str">
            <v>39.04.040</v>
          </cell>
          <cell r="B2294" t="str">
            <v>Cabo de cobre nu, têmpera mole, classe 2, de 10 mm²</v>
          </cell>
          <cell r="C2294" t="str">
            <v>M</v>
          </cell>
          <cell r="D2294">
            <v>8.67</v>
          </cell>
          <cell r="E2294">
            <v>2.1</v>
          </cell>
          <cell r="F2294">
            <v>10.77</v>
          </cell>
        </row>
        <row r="2295">
          <cell r="A2295" t="str">
            <v>39.04.050</v>
          </cell>
          <cell r="B2295" t="str">
            <v>Cabo de cobre nu, têmpera mole, classe 2, de 16 mm²</v>
          </cell>
          <cell r="C2295" t="str">
            <v>M</v>
          </cell>
          <cell r="D2295">
            <v>13.62</v>
          </cell>
          <cell r="E2295">
            <v>2.1</v>
          </cell>
          <cell r="F2295">
            <v>15.72</v>
          </cell>
        </row>
        <row r="2296">
          <cell r="A2296" t="str">
            <v>39.04.060</v>
          </cell>
          <cell r="B2296" t="str">
            <v>Cabo de cobre nu, têmpera mole, classe 2, de 25 mm²</v>
          </cell>
          <cell r="C2296" t="str">
            <v>M</v>
          </cell>
          <cell r="D2296">
            <v>19.09</v>
          </cell>
          <cell r="E2296">
            <v>4.2</v>
          </cell>
          <cell r="F2296">
            <v>23.29</v>
          </cell>
        </row>
        <row r="2297">
          <cell r="A2297" t="str">
            <v>39.04.070</v>
          </cell>
          <cell r="B2297" t="str">
            <v>Cabo de cobre nu, têmpera mole, classe 2, de 35 mm²</v>
          </cell>
          <cell r="C2297" t="str">
            <v>M</v>
          </cell>
          <cell r="D2297">
            <v>27.44</v>
          </cell>
          <cell r="E2297">
            <v>6.3</v>
          </cell>
          <cell r="F2297">
            <v>33.74</v>
          </cell>
        </row>
        <row r="2298">
          <cell r="A2298" t="str">
            <v>39.04.080</v>
          </cell>
          <cell r="B2298" t="str">
            <v>Cabo de cobre nu, têmpera mole, classe 2, de 50 mm²</v>
          </cell>
          <cell r="C2298" t="str">
            <v>M</v>
          </cell>
          <cell r="D2298">
            <v>41.72</v>
          </cell>
          <cell r="E2298">
            <v>8.4</v>
          </cell>
          <cell r="F2298">
            <v>50.12</v>
          </cell>
        </row>
        <row r="2299">
          <cell r="A2299" t="str">
            <v>39.04.100</v>
          </cell>
          <cell r="B2299" t="str">
            <v>Cabo de cobre nu, têmpera mole, classe 2, de 70 mm²</v>
          </cell>
          <cell r="C2299" t="str">
            <v>M</v>
          </cell>
          <cell r="D2299">
            <v>51.78</v>
          </cell>
          <cell r="E2299">
            <v>10.5</v>
          </cell>
          <cell r="F2299">
            <v>62.28</v>
          </cell>
        </row>
        <row r="2300">
          <cell r="A2300" t="str">
            <v>39.04.120</v>
          </cell>
          <cell r="B2300" t="str">
            <v>Cabo de cobre nu, têmpera mole, classe 2, de 95 mm²</v>
          </cell>
          <cell r="C2300" t="str">
            <v>M</v>
          </cell>
          <cell r="D2300">
            <v>82.99</v>
          </cell>
          <cell r="E2300">
            <v>12.6</v>
          </cell>
          <cell r="F2300">
            <v>95.59</v>
          </cell>
        </row>
        <row r="2301">
          <cell r="A2301" t="str">
            <v>39.04.180</v>
          </cell>
          <cell r="B2301" t="str">
            <v>Cabo de cobre nu, têmpera mole, classe 2, de 185 mm²</v>
          </cell>
          <cell r="C2301" t="str">
            <v>M</v>
          </cell>
          <cell r="D2301">
            <v>176.89</v>
          </cell>
          <cell r="E2301">
            <v>18.899999999999999</v>
          </cell>
          <cell r="F2301">
            <v>195.79</v>
          </cell>
        </row>
        <row r="2302">
          <cell r="A2302" t="str">
            <v>39.05</v>
          </cell>
          <cell r="B2302" t="str">
            <v>Cabo de cobre tripolar, isolamento 8,7/15 kV, isolacao EPR 90°C</v>
          </cell>
          <cell r="C2302"/>
          <cell r="D2302"/>
          <cell r="E2302"/>
          <cell r="F2302"/>
        </row>
        <row r="2303">
          <cell r="A2303" t="str">
            <v>39.05.070</v>
          </cell>
          <cell r="B2303" t="str">
            <v>Cabo de cobre de 3x35 mm², isolamento 8,7/15 kV - isolação EPR 90°C</v>
          </cell>
          <cell r="C2303" t="str">
            <v>M</v>
          </cell>
          <cell r="D2303">
            <v>241.31</v>
          </cell>
          <cell r="E2303">
            <v>37.75</v>
          </cell>
          <cell r="F2303">
            <v>279.06</v>
          </cell>
        </row>
        <row r="2304">
          <cell r="A2304" t="str">
            <v>39.06</v>
          </cell>
          <cell r="B2304" t="str">
            <v>Cabo de cobre unipolar, isolamento 8,7/15 kV, isolacao EPR 90°C</v>
          </cell>
          <cell r="C2304"/>
          <cell r="D2304"/>
          <cell r="E2304"/>
          <cell r="F2304"/>
        </row>
        <row r="2305">
          <cell r="A2305" t="str">
            <v>39.06.060</v>
          </cell>
          <cell r="B2305" t="str">
            <v>Cabo de cobre de 25 mm², isolamento 8,7/15 kV - isolação EPR 90°C</v>
          </cell>
          <cell r="C2305" t="str">
            <v>M</v>
          </cell>
          <cell r="D2305">
            <v>51.09</v>
          </cell>
          <cell r="E2305">
            <v>22.65</v>
          </cell>
          <cell r="F2305">
            <v>73.739999999999995</v>
          </cell>
        </row>
        <row r="2306">
          <cell r="A2306" t="str">
            <v>39.06.070</v>
          </cell>
          <cell r="B2306" t="str">
            <v>Cabo de cobre de 35 mm², isolamento 8,7/15 kV - isolação EPR 90°C</v>
          </cell>
          <cell r="C2306" t="str">
            <v>M</v>
          </cell>
          <cell r="D2306">
            <v>68.63</v>
          </cell>
          <cell r="E2306">
            <v>27.26</v>
          </cell>
          <cell r="F2306">
            <v>95.89</v>
          </cell>
        </row>
        <row r="2307">
          <cell r="A2307" t="str">
            <v>39.06.074</v>
          </cell>
          <cell r="B2307" t="str">
            <v>Cabo de cobre de 50 mm², isolamento 8,7/15 kV - isolação EPR 90°C</v>
          </cell>
          <cell r="C2307" t="str">
            <v>M</v>
          </cell>
          <cell r="D2307">
            <v>91.06</v>
          </cell>
          <cell r="E2307">
            <v>37.75</v>
          </cell>
          <cell r="F2307">
            <v>128.81</v>
          </cell>
        </row>
        <row r="2308">
          <cell r="A2308" t="str">
            <v>39.06.084</v>
          </cell>
          <cell r="B2308" t="str">
            <v>Cabo de cobre de 120 mm², isolamento 8,7/15 kV - isolação EPR 90°C</v>
          </cell>
          <cell r="C2308" t="str">
            <v>M</v>
          </cell>
          <cell r="D2308">
            <v>182.18</v>
          </cell>
          <cell r="E2308">
            <v>45.29</v>
          </cell>
          <cell r="F2308">
            <v>227.47</v>
          </cell>
        </row>
        <row r="2309">
          <cell r="A2309" t="str">
            <v>39.09</v>
          </cell>
          <cell r="B2309" t="str">
            <v>Conectores</v>
          </cell>
          <cell r="C2309"/>
          <cell r="D2309"/>
          <cell r="E2309"/>
          <cell r="F2309"/>
        </row>
        <row r="2310">
          <cell r="A2310" t="str">
            <v>39.09.010</v>
          </cell>
          <cell r="B2310" t="str">
            <v>Conector terminal tipo BNC para cabo coaxial RG 59</v>
          </cell>
          <cell r="C2310" t="str">
            <v>UN</v>
          </cell>
          <cell r="D2310">
            <v>6.67</v>
          </cell>
          <cell r="E2310">
            <v>4.2</v>
          </cell>
          <cell r="F2310">
            <v>10.87</v>
          </cell>
        </row>
        <row r="2311">
          <cell r="A2311" t="str">
            <v>39.09.015</v>
          </cell>
          <cell r="B2311" t="str">
            <v>Conector de emenda tipo BNC para cabo coaxial RG 59</v>
          </cell>
          <cell r="C2311" t="str">
            <v>UN</v>
          </cell>
          <cell r="D2311">
            <v>4.6900000000000004</v>
          </cell>
          <cell r="E2311">
            <v>4.2</v>
          </cell>
          <cell r="F2311">
            <v>8.89</v>
          </cell>
        </row>
        <row r="2312">
          <cell r="A2312" t="str">
            <v>39.09.020</v>
          </cell>
          <cell r="B2312" t="str">
            <v>Conector split-bolt para cabo de 25 mm², latão, simples</v>
          </cell>
          <cell r="C2312" t="str">
            <v>UN</v>
          </cell>
          <cell r="D2312">
            <v>10.31</v>
          </cell>
          <cell r="E2312">
            <v>4.2</v>
          </cell>
          <cell r="F2312">
            <v>14.51</v>
          </cell>
        </row>
        <row r="2313">
          <cell r="A2313" t="str">
            <v>39.09.040</v>
          </cell>
          <cell r="B2313" t="str">
            <v>Conector split-bolt para cabo de 35 mm², latão, simples</v>
          </cell>
          <cell r="C2313" t="str">
            <v>UN</v>
          </cell>
          <cell r="D2313">
            <v>10.37</v>
          </cell>
          <cell r="E2313">
            <v>4.2</v>
          </cell>
          <cell r="F2313">
            <v>14.57</v>
          </cell>
        </row>
        <row r="2314">
          <cell r="A2314" t="str">
            <v>39.09.060</v>
          </cell>
          <cell r="B2314" t="str">
            <v>Conector split-bolt para cabo de 50 mm², latão, simples</v>
          </cell>
          <cell r="C2314" t="str">
            <v>UN</v>
          </cell>
          <cell r="D2314">
            <v>15.35</v>
          </cell>
          <cell r="E2314">
            <v>4.2</v>
          </cell>
          <cell r="F2314">
            <v>19.55</v>
          </cell>
        </row>
        <row r="2315">
          <cell r="A2315" t="str">
            <v>39.09.100</v>
          </cell>
          <cell r="B2315" t="str">
            <v>Conector split-bolt para cabo de 25 mm², latão, com rabicho</v>
          </cell>
          <cell r="C2315" t="str">
            <v>UN</v>
          </cell>
          <cell r="D2315">
            <v>15.62</v>
          </cell>
          <cell r="E2315">
            <v>4.2</v>
          </cell>
          <cell r="F2315">
            <v>19.82</v>
          </cell>
        </row>
        <row r="2316">
          <cell r="A2316" t="str">
            <v>39.09.120</v>
          </cell>
          <cell r="B2316" t="str">
            <v>Conector split-bolt para cabo de 35 mm², latão, com rabicho</v>
          </cell>
          <cell r="C2316" t="str">
            <v>UN</v>
          </cell>
          <cell r="D2316">
            <v>20.83</v>
          </cell>
          <cell r="E2316">
            <v>4.2</v>
          </cell>
          <cell r="F2316">
            <v>25.03</v>
          </cell>
        </row>
        <row r="2317">
          <cell r="A2317" t="str">
            <v>39.09.140</v>
          </cell>
          <cell r="B2317" t="str">
            <v>Conector split-bolt para cabo de 50 mm², latão, com rabicho</v>
          </cell>
          <cell r="C2317" t="str">
            <v>UN</v>
          </cell>
          <cell r="D2317">
            <v>23.93</v>
          </cell>
          <cell r="E2317">
            <v>4.2</v>
          </cell>
          <cell r="F2317">
            <v>28.13</v>
          </cell>
        </row>
        <row r="2318">
          <cell r="A2318" t="str">
            <v>39.10</v>
          </cell>
          <cell r="B2318" t="str">
            <v>Terminais de pressao e compressao</v>
          </cell>
          <cell r="C2318"/>
          <cell r="D2318"/>
          <cell r="E2318"/>
          <cell r="F2318"/>
        </row>
        <row r="2319">
          <cell r="A2319" t="str">
            <v>39.10.050</v>
          </cell>
          <cell r="B2319" t="str">
            <v>Terminal de compressão para cabo de 2,5 mm²</v>
          </cell>
          <cell r="C2319" t="str">
            <v>UN</v>
          </cell>
          <cell r="D2319">
            <v>0.8</v>
          </cell>
          <cell r="E2319">
            <v>3.36</v>
          </cell>
          <cell r="F2319">
            <v>4.16</v>
          </cell>
        </row>
        <row r="2320">
          <cell r="A2320" t="str">
            <v>39.10.060</v>
          </cell>
          <cell r="B2320" t="str">
            <v>Terminal de pressão/compressão para cabo de 6 até 10 mm²</v>
          </cell>
          <cell r="C2320" t="str">
            <v>UN</v>
          </cell>
          <cell r="D2320">
            <v>4.7699999999999996</v>
          </cell>
          <cell r="E2320">
            <v>6.3</v>
          </cell>
          <cell r="F2320">
            <v>11.07</v>
          </cell>
        </row>
        <row r="2321">
          <cell r="A2321" t="str">
            <v>39.10.080</v>
          </cell>
          <cell r="B2321" t="str">
            <v>Terminal de pressão/compressão para cabo de 16 mm²</v>
          </cell>
          <cell r="C2321" t="str">
            <v>UN</v>
          </cell>
          <cell r="D2321">
            <v>7.75</v>
          </cell>
          <cell r="E2321">
            <v>6.3</v>
          </cell>
          <cell r="F2321">
            <v>14.05</v>
          </cell>
        </row>
        <row r="2322">
          <cell r="A2322" t="str">
            <v>39.10.120</v>
          </cell>
          <cell r="B2322" t="str">
            <v>Terminal de pressão/compressão para cabo de 25 mm²</v>
          </cell>
          <cell r="C2322" t="str">
            <v>UN</v>
          </cell>
          <cell r="D2322">
            <v>6.86</v>
          </cell>
          <cell r="E2322">
            <v>6.3</v>
          </cell>
          <cell r="F2322">
            <v>13.16</v>
          </cell>
        </row>
        <row r="2323">
          <cell r="A2323" t="str">
            <v>39.10.130</v>
          </cell>
          <cell r="B2323" t="str">
            <v>Terminal de pressão/compressão para cabo de 35 mm²</v>
          </cell>
          <cell r="C2323" t="str">
            <v>UN</v>
          </cell>
          <cell r="D2323">
            <v>7.8</v>
          </cell>
          <cell r="E2323">
            <v>6.3</v>
          </cell>
          <cell r="F2323">
            <v>14.1</v>
          </cell>
        </row>
        <row r="2324">
          <cell r="A2324" t="str">
            <v>39.10.160</v>
          </cell>
          <cell r="B2324" t="str">
            <v>Terminal de pressão/compressão para cabo de 50 mm²</v>
          </cell>
          <cell r="C2324" t="str">
            <v>UN</v>
          </cell>
          <cell r="D2324">
            <v>11.57</v>
          </cell>
          <cell r="E2324">
            <v>6.3</v>
          </cell>
          <cell r="F2324">
            <v>17.87</v>
          </cell>
        </row>
        <row r="2325">
          <cell r="A2325" t="str">
            <v>39.10.200</v>
          </cell>
          <cell r="B2325" t="str">
            <v>Terminal de pressão/compressão para cabo de 70 mm²</v>
          </cell>
          <cell r="C2325" t="str">
            <v>UN</v>
          </cell>
          <cell r="D2325">
            <v>11.25</v>
          </cell>
          <cell r="E2325">
            <v>6.3</v>
          </cell>
          <cell r="F2325">
            <v>17.55</v>
          </cell>
        </row>
        <row r="2326">
          <cell r="A2326" t="str">
            <v>39.10.240</v>
          </cell>
          <cell r="B2326" t="str">
            <v>Terminal de pressão/compressão para cabo de 95 mm²</v>
          </cell>
          <cell r="C2326" t="str">
            <v>UN</v>
          </cell>
          <cell r="D2326">
            <v>17.98</v>
          </cell>
          <cell r="E2326">
            <v>6.3</v>
          </cell>
          <cell r="F2326">
            <v>24.28</v>
          </cell>
        </row>
        <row r="2327">
          <cell r="A2327" t="str">
            <v>39.10.246</v>
          </cell>
          <cell r="B2327" t="str">
            <v>Terminal de pressão/compressão para cabo de 120 mm²</v>
          </cell>
          <cell r="C2327" t="str">
            <v>UN</v>
          </cell>
          <cell r="D2327">
            <v>23.59</v>
          </cell>
          <cell r="E2327">
            <v>8.4</v>
          </cell>
          <cell r="F2327">
            <v>31.99</v>
          </cell>
        </row>
        <row r="2328">
          <cell r="A2328" t="str">
            <v>39.10.250</v>
          </cell>
          <cell r="B2328" t="str">
            <v>Terminal de pressão/compressão para cabo de 150 mm²</v>
          </cell>
          <cell r="C2328" t="str">
            <v>UN</v>
          </cell>
          <cell r="D2328">
            <v>24.96</v>
          </cell>
          <cell r="E2328">
            <v>8.4</v>
          </cell>
          <cell r="F2328">
            <v>33.36</v>
          </cell>
        </row>
        <row r="2329">
          <cell r="A2329" t="str">
            <v>39.10.280</v>
          </cell>
          <cell r="B2329" t="str">
            <v>Terminal de pressão/compressão para cabo de 185 mm²</v>
          </cell>
          <cell r="C2329" t="str">
            <v>UN</v>
          </cell>
          <cell r="D2329">
            <v>33.630000000000003</v>
          </cell>
          <cell r="E2329">
            <v>8.4</v>
          </cell>
          <cell r="F2329">
            <v>42.03</v>
          </cell>
        </row>
        <row r="2330">
          <cell r="A2330" t="str">
            <v>39.10.300</v>
          </cell>
          <cell r="B2330" t="str">
            <v>Terminal de pressão/compressão para cabo de 240 mm²</v>
          </cell>
          <cell r="C2330" t="str">
            <v>UN</v>
          </cell>
          <cell r="D2330">
            <v>35.15</v>
          </cell>
          <cell r="E2330">
            <v>8.4</v>
          </cell>
          <cell r="F2330">
            <v>43.55</v>
          </cell>
        </row>
        <row r="2331">
          <cell r="A2331" t="str">
            <v>39.11</v>
          </cell>
          <cell r="B2331" t="str">
            <v>Fios e cabos telefônicos</v>
          </cell>
          <cell r="C2331"/>
          <cell r="D2331"/>
          <cell r="E2331"/>
          <cell r="F2331"/>
        </row>
        <row r="2332">
          <cell r="A2332" t="str">
            <v>39.11.020</v>
          </cell>
          <cell r="B2332" t="str">
            <v>Cabo telefônico CI, com 10 pares de 0,50 mm, para centrais telefônicas, equipamentos e rede interna</v>
          </cell>
          <cell r="C2332" t="str">
            <v>M</v>
          </cell>
          <cell r="D2332">
            <v>6.03</v>
          </cell>
          <cell r="E2332">
            <v>6.3</v>
          </cell>
          <cell r="F2332">
            <v>12.33</v>
          </cell>
        </row>
        <row r="2333">
          <cell r="A2333" t="str">
            <v>39.11.040</v>
          </cell>
          <cell r="B2333" t="str">
            <v>Cabo telefônico CI, com 20 pares de 0,50 mm, para centrais telefônicas, equipamentos e rede interna</v>
          </cell>
          <cell r="C2333" t="str">
            <v>M</v>
          </cell>
          <cell r="D2333">
            <v>11.62</v>
          </cell>
          <cell r="E2333">
            <v>6.3</v>
          </cell>
          <cell r="F2333">
            <v>17.920000000000002</v>
          </cell>
        </row>
        <row r="2334">
          <cell r="A2334" t="str">
            <v>39.11.080</v>
          </cell>
          <cell r="B2334" t="str">
            <v>Cabo telefônico CI, com 50 pares de 0,50 mm, para centrais telefônicas, equipamentos e rede interna</v>
          </cell>
          <cell r="C2334" t="str">
            <v>M</v>
          </cell>
          <cell r="D2334">
            <v>26.83</v>
          </cell>
          <cell r="E2334">
            <v>6.3</v>
          </cell>
          <cell r="F2334">
            <v>33.130000000000003</v>
          </cell>
        </row>
        <row r="2335">
          <cell r="A2335" t="str">
            <v>39.11.090</v>
          </cell>
          <cell r="B2335" t="str">
            <v>Fio telefônico tipo FI-60, para ligação de aparelhos telefônicos</v>
          </cell>
          <cell r="C2335" t="str">
            <v>M</v>
          </cell>
          <cell r="D2335">
            <v>0.72</v>
          </cell>
          <cell r="E2335">
            <v>3.36</v>
          </cell>
          <cell r="F2335">
            <v>4.08</v>
          </cell>
        </row>
        <row r="2336">
          <cell r="A2336" t="str">
            <v>39.11.110</v>
          </cell>
          <cell r="B2336" t="str">
            <v>Fio telefônico externo tipo FE-160</v>
          </cell>
          <cell r="C2336" t="str">
            <v>M</v>
          </cell>
          <cell r="D2336">
            <v>2.4</v>
          </cell>
          <cell r="E2336">
            <v>12.6</v>
          </cell>
          <cell r="F2336">
            <v>15</v>
          </cell>
        </row>
        <row r="2337">
          <cell r="A2337" t="str">
            <v>39.11.120</v>
          </cell>
          <cell r="B2337" t="str">
            <v>Cabo telefônico CTP-APL-SN, com 10 pares de 0,50 mm, para cotos de transição em caixas e entradas</v>
          </cell>
          <cell r="C2337" t="str">
            <v>M</v>
          </cell>
          <cell r="D2337">
            <v>6.14</v>
          </cell>
          <cell r="E2337">
            <v>5.04</v>
          </cell>
          <cell r="F2337">
            <v>11.18</v>
          </cell>
        </row>
        <row r="2338">
          <cell r="A2338" t="str">
            <v>39.11.190</v>
          </cell>
          <cell r="B2338" t="str">
            <v>Cabo telefônico CCE-APL, com 4 pares de 0,50 mm, para conexões em rede externa</v>
          </cell>
          <cell r="C2338" t="str">
            <v>M</v>
          </cell>
          <cell r="D2338">
            <v>3.79</v>
          </cell>
          <cell r="E2338">
            <v>4.2</v>
          </cell>
          <cell r="F2338">
            <v>7.99</v>
          </cell>
        </row>
        <row r="2339">
          <cell r="A2339" t="str">
            <v>39.11.210</v>
          </cell>
          <cell r="B2339" t="str">
            <v>Cabo telefônico secundário de distribuição CTP-APL, com 20 pares de 0,50 mm, para rede externa</v>
          </cell>
          <cell r="C2339" t="str">
            <v>M</v>
          </cell>
          <cell r="D2339">
            <v>13.82</v>
          </cell>
          <cell r="E2339">
            <v>5.46</v>
          </cell>
          <cell r="F2339">
            <v>19.28</v>
          </cell>
        </row>
        <row r="2340">
          <cell r="A2340" t="str">
            <v>39.11.230</v>
          </cell>
          <cell r="B2340" t="str">
            <v>Cabo telefônico secundário de distribuição CTP-APL, com 50 pares de 0,50 mm, para rede externa</v>
          </cell>
          <cell r="C2340" t="str">
            <v>M</v>
          </cell>
          <cell r="D2340">
            <v>28.63</v>
          </cell>
          <cell r="E2340">
            <v>6.72</v>
          </cell>
          <cell r="F2340">
            <v>35.35</v>
          </cell>
        </row>
        <row r="2341">
          <cell r="A2341" t="str">
            <v>39.11.240</v>
          </cell>
          <cell r="B2341" t="str">
            <v>Cabo telefônico secundário de distribuição CTP-APL, com 100 pares de 0,50 mm, para rede externa</v>
          </cell>
          <cell r="C2341" t="str">
            <v>M</v>
          </cell>
          <cell r="D2341">
            <v>55.97</v>
          </cell>
          <cell r="E2341">
            <v>8.82</v>
          </cell>
          <cell r="F2341">
            <v>64.790000000000006</v>
          </cell>
        </row>
        <row r="2342">
          <cell r="A2342" t="str">
            <v>39.11.270</v>
          </cell>
          <cell r="B2342" t="str">
            <v>Cabo telefônico secundário de distribuição CTP-APL-G, com 10 pares de 0,50 mm, para rede subterrânea</v>
          </cell>
          <cell r="C2342" t="str">
            <v>M</v>
          </cell>
          <cell r="D2342">
            <v>10.95</v>
          </cell>
          <cell r="E2342">
            <v>5.04</v>
          </cell>
          <cell r="F2342">
            <v>15.99</v>
          </cell>
        </row>
        <row r="2343">
          <cell r="A2343" t="str">
            <v>39.11.280</v>
          </cell>
          <cell r="B2343" t="str">
            <v>Cabo telefônico secundário de distribuição CTP-APL-G, com 20 pares de 0,50 mm, para rede subterrânea</v>
          </cell>
          <cell r="C2343" t="str">
            <v>M</v>
          </cell>
          <cell r="D2343">
            <v>17.260000000000002</v>
          </cell>
          <cell r="E2343">
            <v>5.46</v>
          </cell>
          <cell r="F2343">
            <v>22.72</v>
          </cell>
        </row>
        <row r="2344">
          <cell r="A2344" t="str">
            <v>39.11.300</v>
          </cell>
          <cell r="B2344" t="str">
            <v>Cabo telefônico secundário de distribuição CTP-APL-G, com 50 pares de 0,50 mm, para rede subterrânea</v>
          </cell>
          <cell r="C2344" t="str">
            <v>M</v>
          </cell>
          <cell r="D2344">
            <v>32.54</v>
          </cell>
          <cell r="E2344">
            <v>6.72</v>
          </cell>
          <cell r="F2344">
            <v>39.26</v>
          </cell>
        </row>
        <row r="2345">
          <cell r="A2345" t="str">
            <v>39.11.400</v>
          </cell>
          <cell r="B2345" t="str">
            <v>Cabo telefônico secundário de distribuição CTP-APL, com 10 pares de 0,65 mm, para rede externa</v>
          </cell>
          <cell r="C2345" t="str">
            <v>M</v>
          </cell>
          <cell r="D2345">
            <v>11.24</v>
          </cell>
          <cell r="E2345">
            <v>5.04</v>
          </cell>
          <cell r="F2345">
            <v>16.28</v>
          </cell>
        </row>
        <row r="2346">
          <cell r="A2346" t="str">
            <v>39.11.410</v>
          </cell>
          <cell r="B2346" t="str">
            <v>Cabo telefônico secundário de distribuição CTP-APL, com 20 pares de 0,65 mm, para rede externa</v>
          </cell>
          <cell r="C2346" t="str">
            <v>M</v>
          </cell>
          <cell r="D2346">
            <v>20.23</v>
          </cell>
          <cell r="E2346">
            <v>5.46</v>
          </cell>
          <cell r="F2346">
            <v>25.69</v>
          </cell>
        </row>
        <row r="2347">
          <cell r="A2347" t="str">
            <v>39.11.430</v>
          </cell>
          <cell r="B2347" t="str">
            <v>Cabo telefônico secundário de distribuição CTP-APL, com 50 pares de 0,65 mm, para rede externa</v>
          </cell>
          <cell r="C2347" t="str">
            <v>M</v>
          </cell>
          <cell r="D2347">
            <v>40.950000000000003</v>
          </cell>
          <cell r="E2347">
            <v>6.72</v>
          </cell>
          <cell r="F2347">
            <v>47.67</v>
          </cell>
        </row>
        <row r="2348">
          <cell r="A2348" t="str">
            <v>39.12</v>
          </cell>
          <cell r="B2348" t="str">
            <v>Cabo de cobre flexivel, isolamento 600 V, isolacao em VC/E 105°C</v>
          </cell>
          <cell r="C2348"/>
          <cell r="D2348"/>
          <cell r="E2348"/>
          <cell r="F2348"/>
        </row>
        <row r="2349">
          <cell r="A2349" t="str">
            <v>39.12.510</v>
          </cell>
          <cell r="B2349" t="str">
            <v>Cabo de cobre flexível blindado de 2 x 1,5 mm², isolamento 600V, isolação em VC/E 105°C - para detecção de incêndio</v>
          </cell>
          <cell r="C2349" t="str">
            <v>M</v>
          </cell>
          <cell r="D2349">
            <v>5.69</v>
          </cell>
          <cell r="E2349">
            <v>4.2</v>
          </cell>
          <cell r="F2349">
            <v>9.89</v>
          </cell>
        </row>
        <row r="2350">
          <cell r="A2350" t="str">
            <v>39.12.520</v>
          </cell>
          <cell r="B2350" t="str">
            <v>Cabo de cobre flexível blindado de 3 x 1,5 mm², isolamento 600V, isolação em VC/E 105°C - para detecção de incêndio</v>
          </cell>
          <cell r="C2350" t="str">
            <v>M</v>
          </cell>
          <cell r="D2350">
            <v>7.17</v>
          </cell>
          <cell r="E2350">
            <v>4.2</v>
          </cell>
          <cell r="F2350">
            <v>11.37</v>
          </cell>
        </row>
        <row r="2351">
          <cell r="A2351" t="str">
            <v>39.12.530</v>
          </cell>
          <cell r="B2351" t="str">
            <v>Cabo de cobre flexível blindado de 2 x 2,5 mm², isolamento 600V, isolação em VC/E 105°C - para detecção de incêndio</v>
          </cell>
          <cell r="C2351" t="str">
            <v>M</v>
          </cell>
          <cell r="D2351">
            <v>7.41</v>
          </cell>
          <cell r="E2351">
            <v>4.2</v>
          </cell>
          <cell r="F2351">
            <v>11.61</v>
          </cell>
        </row>
        <row r="2352">
          <cell r="A2352" t="str">
            <v>39.14</v>
          </cell>
          <cell r="B2352" t="str">
            <v>Cabo de aluminio nu com alma de aco</v>
          </cell>
          <cell r="C2352"/>
          <cell r="D2352"/>
          <cell r="E2352"/>
          <cell r="F2352"/>
        </row>
        <row r="2353">
          <cell r="A2353" t="str">
            <v>39.14.010</v>
          </cell>
          <cell r="B2353" t="str">
            <v>Cabo de alumínio nu com alma de aço CAA, 1/0 AWG - Raven</v>
          </cell>
          <cell r="C2353" t="str">
            <v>M</v>
          </cell>
          <cell r="D2353">
            <v>9.01</v>
          </cell>
          <cell r="E2353">
            <v>6.05</v>
          </cell>
          <cell r="F2353">
            <v>15.06</v>
          </cell>
        </row>
        <row r="2354">
          <cell r="A2354" t="str">
            <v>39.14.050</v>
          </cell>
          <cell r="B2354" t="str">
            <v>Cabo de alumínio nu com alma de aço CAA, 4 AWG - Swan</v>
          </cell>
          <cell r="C2354" t="str">
            <v>M</v>
          </cell>
          <cell r="D2354">
            <v>3.55</v>
          </cell>
          <cell r="E2354">
            <v>6.05</v>
          </cell>
          <cell r="F2354">
            <v>9.6</v>
          </cell>
        </row>
        <row r="2355">
          <cell r="A2355" t="str">
            <v>39.15</v>
          </cell>
          <cell r="B2355" t="str">
            <v>Cabo de aluminio nu sem alma de aco</v>
          </cell>
          <cell r="C2355"/>
          <cell r="D2355"/>
          <cell r="E2355"/>
          <cell r="F2355"/>
        </row>
        <row r="2356">
          <cell r="A2356" t="str">
            <v>39.15.040</v>
          </cell>
          <cell r="B2356" t="str">
            <v>Cabo de alumínio nu sem alma de aço CA, 2 AWG - Iris</v>
          </cell>
          <cell r="C2356" t="str">
            <v>M</v>
          </cell>
          <cell r="D2356">
            <v>3.62</v>
          </cell>
          <cell r="E2356">
            <v>6.05</v>
          </cell>
          <cell r="F2356">
            <v>9.67</v>
          </cell>
        </row>
        <row r="2357">
          <cell r="A2357" t="str">
            <v>39.15.070</v>
          </cell>
          <cell r="B2357" t="str">
            <v>Cabo de alumínio nu sem alma de aço CA, 2/0 AWG - Aster</v>
          </cell>
          <cell r="C2357" t="str">
            <v>M</v>
          </cell>
          <cell r="D2357">
            <v>7.26</v>
          </cell>
          <cell r="E2357">
            <v>6.05</v>
          </cell>
          <cell r="F2357">
            <v>13.31</v>
          </cell>
        </row>
        <row r="2358">
          <cell r="A2358" t="str">
            <v>39.18</v>
          </cell>
          <cell r="B2358" t="str">
            <v>Cabo para transmissao de dados</v>
          </cell>
          <cell r="C2358"/>
          <cell r="D2358"/>
          <cell r="E2358"/>
          <cell r="F2358"/>
        </row>
        <row r="2359">
          <cell r="A2359" t="str">
            <v>39.18.100</v>
          </cell>
          <cell r="B2359" t="str">
            <v>Cabo coaxial tipo RG 6</v>
          </cell>
          <cell r="C2359" t="str">
            <v>M</v>
          </cell>
          <cell r="D2359">
            <v>3.25</v>
          </cell>
          <cell r="E2359">
            <v>4.62</v>
          </cell>
          <cell r="F2359">
            <v>7.87</v>
          </cell>
        </row>
        <row r="2360">
          <cell r="A2360" t="str">
            <v>39.18.104</v>
          </cell>
          <cell r="B2360" t="str">
            <v>Cabo coaxial tipo RG 11</v>
          </cell>
          <cell r="C2360" t="str">
            <v>M</v>
          </cell>
          <cell r="D2360">
            <v>14.22</v>
          </cell>
          <cell r="E2360">
            <v>4.62</v>
          </cell>
          <cell r="F2360">
            <v>18.84</v>
          </cell>
        </row>
        <row r="2361">
          <cell r="A2361" t="str">
            <v>39.18.106</v>
          </cell>
          <cell r="B2361" t="str">
            <v>Cabo coaxial tipo RG 59</v>
          </cell>
          <cell r="C2361" t="str">
            <v>M</v>
          </cell>
          <cell r="D2361">
            <v>5.41</v>
          </cell>
          <cell r="E2361">
            <v>3.57</v>
          </cell>
          <cell r="F2361">
            <v>8.98</v>
          </cell>
        </row>
        <row r="2362">
          <cell r="A2362" t="str">
            <v>39.18.110</v>
          </cell>
          <cell r="B2362" t="str">
            <v>Cabo coaxial tipo RGC 06</v>
          </cell>
          <cell r="C2362" t="str">
            <v>M</v>
          </cell>
          <cell r="D2362">
            <v>3.41</v>
          </cell>
          <cell r="E2362">
            <v>4.62</v>
          </cell>
          <cell r="F2362">
            <v>8.0299999999999994</v>
          </cell>
        </row>
        <row r="2363">
          <cell r="A2363" t="str">
            <v>39.18.114</v>
          </cell>
          <cell r="B2363" t="str">
            <v>Cabo coaxial tipo RGC 59</v>
          </cell>
          <cell r="C2363" t="str">
            <v>M</v>
          </cell>
          <cell r="D2363">
            <v>3.13</v>
          </cell>
          <cell r="E2363">
            <v>3.57</v>
          </cell>
          <cell r="F2363">
            <v>6.7</v>
          </cell>
        </row>
        <row r="2364">
          <cell r="A2364" t="str">
            <v>39.18.120</v>
          </cell>
          <cell r="B2364" t="str">
            <v>Cabo para rede U/UTP 23 AWG com 4 pares - categoria 6A</v>
          </cell>
          <cell r="C2364" t="str">
            <v>M</v>
          </cell>
          <cell r="D2364">
            <v>20.43</v>
          </cell>
          <cell r="E2364">
            <v>4.62</v>
          </cell>
          <cell r="F2364">
            <v>25.05</v>
          </cell>
        </row>
        <row r="2365">
          <cell r="A2365" t="str">
            <v>39.18.126</v>
          </cell>
          <cell r="B2365" t="str">
            <v>Cabo para rede 24 AWG com 4 pares, categoria 6</v>
          </cell>
          <cell r="C2365" t="str">
            <v>M</v>
          </cell>
          <cell r="D2365">
            <v>3.75</v>
          </cell>
          <cell r="E2365">
            <v>4.62</v>
          </cell>
          <cell r="F2365">
            <v>8.3699999999999992</v>
          </cell>
        </row>
        <row r="2366">
          <cell r="A2366" t="str">
            <v>39.20</v>
          </cell>
          <cell r="B2366" t="str">
            <v>Reparos, conservacoes e complementos - GRUPO 39</v>
          </cell>
          <cell r="C2366"/>
          <cell r="D2366"/>
          <cell r="E2366"/>
          <cell r="F2366"/>
        </row>
        <row r="2367">
          <cell r="A2367" t="str">
            <v>39.20.005</v>
          </cell>
          <cell r="B2367" t="str">
            <v>Conector prensa-cabo de 3/4´</v>
          </cell>
          <cell r="C2367" t="str">
            <v>UN</v>
          </cell>
          <cell r="D2367">
            <v>8.48</v>
          </cell>
          <cell r="E2367">
            <v>7</v>
          </cell>
          <cell r="F2367">
            <v>15.48</v>
          </cell>
        </row>
        <row r="2368">
          <cell r="A2368" t="str">
            <v>39.20.010</v>
          </cell>
          <cell r="B2368" t="str">
            <v>Recolocação de condutor aparente com diâmetro externo até 6,5 mm</v>
          </cell>
          <cell r="C2368" t="str">
            <v>M</v>
          </cell>
          <cell r="D2368"/>
          <cell r="E2368">
            <v>6.05</v>
          </cell>
          <cell r="F2368">
            <v>6.05</v>
          </cell>
        </row>
        <row r="2369">
          <cell r="A2369" t="str">
            <v>39.20.030</v>
          </cell>
          <cell r="B2369" t="str">
            <v>Recolocação de condutor aparente com diâmetro externo acima de 6,5 mm</v>
          </cell>
          <cell r="C2369" t="str">
            <v>M</v>
          </cell>
          <cell r="D2369"/>
          <cell r="E2369">
            <v>12.08</v>
          </cell>
          <cell r="F2369">
            <v>12.08</v>
          </cell>
        </row>
        <row r="2370">
          <cell r="A2370" t="str">
            <v>39.21</v>
          </cell>
          <cell r="B2370" t="str">
            <v>Cabo de cobre flexivel, isolamento 0,6/1 kV, isolacao em HEPR 90°C</v>
          </cell>
          <cell r="C2370"/>
          <cell r="D2370"/>
          <cell r="E2370"/>
          <cell r="F2370"/>
        </row>
        <row r="2371">
          <cell r="A2371" t="str">
            <v>39.21.010</v>
          </cell>
          <cell r="B2371" t="str">
            <v>Cabo de cobre flexível de 1,5 mm², isolamento 0,6/1kV - isolação HEPR 90°C</v>
          </cell>
          <cell r="C2371" t="str">
            <v>M</v>
          </cell>
          <cell r="D2371">
            <v>1.53</v>
          </cell>
          <cell r="E2371">
            <v>0.84</v>
          </cell>
          <cell r="F2371">
            <v>2.37</v>
          </cell>
        </row>
        <row r="2372">
          <cell r="A2372" t="str">
            <v>39.21.020</v>
          </cell>
          <cell r="B2372" t="str">
            <v>Cabo de cobre flexível de 2,5 mm², isolamento 0,6/1kV - isolação HEPR 90°C</v>
          </cell>
          <cell r="C2372" t="str">
            <v>M</v>
          </cell>
          <cell r="D2372">
            <v>2.5099999999999998</v>
          </cell>
          <cell r="E2372">
            <v>0.84</v>
          </cell>
          <cell r="F2372">
            <v>3.35</v>
          </cell>
        </row>
        <row r="2373">
          <cell r="A2373" t="str">
            <v>39.21.030</v>
          </cell>
          <cell r="B2373" t="str">
            <v>Cabo de cobre flexível de 4 mm², isolamento 0,6/1kV - isolação HEPR 90°C</v>
          </cell>
          <cell r="C2373" t="str">
            <v>M</v>
          </cell>
          <cell r="D2373">
            <v>4.0599999999999996</v>
          </cell>
          <cell r="E2373">
            <v>0.84</v>
          </cell>
          <cell r="F2373">
            <v>4.9000000000000004</v>
          </cell>
        </row>
        <row r="2374">
          <cell r="A2374" t="str">
            <v>39.21.040</v>
          </cell>
          <cell r="B2374" t="str">
            <v>Cabo de cobre flexível de 6 mm², isolamento 0,6/1kV - isolação HEPR 90°C</v>
          </cell>
          <cell r="C2374" t="str">
            <v>M</v>
          </cell>
          <cell r="D2374">
            <v>5.66</v>
          </cell>
          <cell r="E2374">
            <v>0.84</v>
          </cell>
          <cell r="F2374">
            <v>6.5</v>
          </cell>
        </row>
        <row r="2375">
          <cell r="A2375" t="str">
            <v>39.21.050</v>
          </cell>
          <cell r="B2375" t="str">
            <v>Cabo de cobre flexível de 10 mm², isolamento 0,6/1kV - isolação HEPR 90°C</v>
          </cell>
          <cell r="C2375" t="str">
            <v>M</v>
          </cell>
          <cell r="D2375">
            <v>9.19</v>
          </cell>
          <cell r="E2375">
            <v>3.36</v>
          </cell>
          <cell r="F2375">
            <v>12.55</v>
          </cell>
        </row>
        <row r="2376">
          <cell r="A2376" t="str">
            <v>39.21.060</v>
          </cell>
          <cell r="B2376" t="str">
            <v>Cabo de cobre flexível de 16 mm², isolamento 0,6/1kV - isolação HEPR 90°C</v>
          </cell>
          <cell r="C2376" t="str">
            <v>M</v>
          </cell>
          <cell r="D2376">
            <v>13.31</v>
          </cell>
          <cell r="E2376">
            <v>3.78</v>
          </cell>
          <cell r="F2376">
            <v>17.09</v>
          </cell>
        </row>
        <row r="2377">
          <cell r="A2377" t="str">
            <v>39.21.070</v>
          </cell>
          <cell r="B2377" t="str">
            <v>Cabo de cobre flexível de 25 mm², isolamento 0,6/1kV - isolação HEPR 90°C</v>
          </cell>
          <cell r="C2377" t="str">
            <v>M</v>
          </cell>
          <cell r="D2377">
            <v>20.75</v>
          </cell>
          <cell r="E2377">
            <v>4.2</v>
          </cell>
          <cell r="F2377">
            <v>24.95</v>
          </cell>
        </row>
        <row r="2378">
          <cell r="A2378" t="str">
            <v>39.21.080</v>
          </cell>
          <cell r="B2378" t="str">
            <v>Cabo de cobre flexível de 35 mm², isolamento 0,6/1kV - isolação HEPR 90°C</v>
          </cell>
          <cell r="C2378" t="str">
            <v>M</v>
          </cell>
          <cell r="D2378">
            <v>31.65</v>
          </cell>
          <cell r="E2378">
            <v>6.3</v>
          </cell>
          <cell r="F2378">
            <v>37.950000000000003</v>
          </cell>
        </row>
        <row r="2379">
          <cell r="A2379" t="str">
            <v>39.21.090</v>
          </cell>
          <cell r="B2379" t="str">
            <v>Cabo de cobre flexível de 50 mm², isolamento 0,6/1kV - isolação HEPR 90°C</v>
          </cell>
          <cell r="C2379" t="str">
            <v>M</v>
          </cell>
          <cell r="D2379">
            <v>41.42</v>
          </cell>
          <cell r="E2379">
            <v>8.4</v>
          </cell>
          <cell r="F2379">
            <v>49.82</v>
          </cell>
        </row>
        <row r="2380">
          <cell r="A2380" t="str">
            <v>39.21.100</v>
          </cell>
          <cell r="B2380" t="str">
            <v>Cabo de cobre flexível de 70 mm², isolamento 0,6/1kV - isolação HEPR 90°C</v>
          </cell>
          <cell r="C2380" t="str">
            <v>M</v>
          </cell>
          <cell r="D2380">
            <v>60.32</v>
          </cell>
          <cell r="E2380">
            <v>10.5</v>
          </cell>
          <cell r="F2380">
            <v>70.819999999999993</v>
          </cell>
        </row>
        <row r="2381">
          <cell r="A2381" t="str">
            <v>39.21.110</v>
          </cell>
          <cell r="B2381" t="str">
            <v>Cabo de cobre flexível de 95 mm², isolamento 0,6/1kV - isolação HEPR 90°C</v>
          </cell>
          <cell r="C2381" t="str">
            <v>M</v>
          </cell>
          <cell r="D2381">
            <v>78.73</v>
          </cell>
          <cell r="E2381">
            <v>12.6</v>
          </cell>
          <cell r="F2381">
            <v>91.33</v>
          </cell>
        </row>
        <row r="2382">
          <cell r="A2382" t="str">
            <v>39.21.120</v>
          </cell>
          <cell r="B2382" t="str">
            <v>Cabo de cobre flexível de 120 mm², isolamento 0,6/1kV - isolação HEPR 90°C</v>
          </cell>
          <cell r="C2382" t="str">
            <v>M</v>
          </cell>
          <cell r="D2382">
            <v>95.21</v>
          </cell>
          <cell r="E2382">
            <v>14.69</v>
          </cell>
          <cell r="F2382">
            <v>109.9</v>
          </cell>
        </row>
        <row r="2383">
          <cell r="A2383" t="str">
            <v>39.21.125</v>
          </cell>
          <cell r="B2383" t="str">
            <v>Cabo de cobre flexível de 150 mm², isolamento 0,6/1 kV - isolação HEPR 90°C</v>
          </cell>
          <cell r="C2383" t="str">
            <v>M</v>
          </cell>
          <cell r="D2383">
            <v>120</v>
          </cell>
          <cell r="E2383">
            <v>14.69</v>
          </cell>
          <cell r="F2383">
            <v>134.69</v>
          </cell>
        </row>
        <row r="2384">
          <cell r="A2384" t="str">
            <v>39.21.130</v>
          </cell>
          <cell r="B2384" t="str">
            <v>Cabo de cobre flexível de 185 mm², isolamento 0,6/1kV - isolação HEPR 90°C</v>
          </cell>
          <cell r="C2384" t="str">
            <v>M</v>
          </cell>
          <cell r="D2384">
            <v>146.91</v>
          </cell>
          <cell r="E2384">
            <v>16.8</v>
          </cell>
          <cell r="F2384">
            <v>163.71</v>
          </cell>
        </row>
        <row r="2385">
          <cell r="A2385" t="str">
            <v>39.21.140</v>
          </cell>
          <cell r="B2385" t="str">
            <v>Cabo de cobre flexível de 240 mm², isolamento 0,6/1kV - isolação HEPR 90°C</v>
          </cell>
          <cell r="C2385" t="str">
            <v>M</v>
          </cell>
          <cell r="D2385">
            <v>191.51</v>
          </cell>
          <cell r="E2385">
            <v>18.899999999999999</v>
          </cell>
          <cell r="F2385">
            <v>210.41</v>
          </cell>
        </row>
        <row r="2386">
          <cell r="A2386" t="str">
            <v>39.21.201</v>
          </cell>
          <cell r="B2386" t="str">
            <v>Cabo de cobre flexível de 2 x 2,5 mm², isolamento 0,6/1 kV - isolação HEPR 90°C</v>
          </cell>
          <cell r="C2386" t="str">
            <v>M</v>
          </cell>
          <cell r="D2386">
            <v>5.74</v>
          </cell>
          <cell r="E2386">
            <v>1.68</v>
          </cell>
          <cell r="F2386">
            <v>7.42</v>
          </cell>
        </row>
        <row r="2387">
          <cell r="A2387" t="str">
            <v>39.21.230</v>
          </cell>
          <cell r="B2387" t="str">
            <v>Cabo de cobre flexível de 3 x 1,5 mm², isolamento 0,6/1 kV - isolação HEPR 90°C</v>
          </cell>
          <cell r="C2387" t="str">
            <v>M</v>
          </cell>
          <cell r="D2387">
            <v>5.18</v>
          </cell>
          <cell r="E2387">
            <v>0.84</v>
          </cell>
          <cell r="F2387">
            <v>6.02</v>
          </cell>
        </row>
        <row r="2388">
          <cell r="A2388" t="str">
            <v>39.21.231</v>
          </cell>
          <cell r="B2388" t="str">
            <v>Cabo de cobre flexível de 3 x 2,5 mm², isolamento 0,6/1 kV - isolação HEPR 90°C</v>
          </cell>
          <cell r="C2388" t="str">
            <v>M</v>
          </cell>
          <cell r="D2388">
            <v>7.75</v>
          </cell>
          <cell r="E2388">
            <v>2.1</v>
          </cell>
          <cell r="F2388">
            <v>9.85</v>
          </cell>
        </row>
        <row r="2389">
          <cell r="A2389" t="str">
            <v>39.21.234</v>
          </cell>
          <cell r="B2389" t="str">
            <v>Cabo de cobre flexível de 3 x 10 mm², isolamento 0,6/1 kV - isolação HEPR 90°C</v>
          </cell>
          <cell r="C2389" t="str">
            <v>M</v>
          </cell>
          <cell r="D2389">
            <v>28.57</v>
          </cell>
          <cell r="E2389">
            <v>4.2</v>
          </cell>
          <cell r="F2389">
            <v>32.770000000000003</v>
          </cell>
        </row>
        <row r="2390">
          <cell r="A2390" t="str">
            <v>39.21.236</v>
          </cell>
          <cell r="B2390" t="str">
            <v>Cabo de cobre flexível de 3 x 25 mm², isolamento 0,6/1 kV - isolação HEPR 90°C</v>
          </cell>
          <cell r="C2390" t="str">
            <v>M</v>
          </cell>
          <cell r="D2390">
            <v>69.209999999999994</v>
          </cell>
          <cell r="E2390">
            <v>12.6</v>
          </cell>
          <cell r="F2390">
            <v>81.81</v>
          </cell>
        </row>
        <row r="2391">
          <cell r="A2391" t="str">
            <v>39.21.237</v>
          </cell>
          <cell r="B2391" t="str">
            <v>Cabo de cobre flexível de 3 x 35 mm², isolamento 0,6/1 kV - isolação HEPR 90°C</v>
          </cell>
          <cell r="C2391" t="str">
            <v>M</v>
          </cell>
          <cell r="D2391">
            <v>98.59</v>
          </cell>
          <cell r="E2391">
            <v>16.8</v>
          </cell>
          <cell r="F2391">
            <v>115.39</v>
          </cell>
        </row>
        <row r="2392">
          <cell r="A2392" t="str">
            <v>39.21.254</v>
          </cell>
          <cell r="B2392" t="str">
            <v>Cabo de cobre flexível de 4 x 10 mm², isolamento 0,6/1 kV - isolação HEPR 90°C</v>
          </cell>
          <cell r="C2392" t="str">
            <v>M</v>
          </cell>
          <cell r="D2392">
            <v>38.71</v>
          </cell>
          <cell r="E2392">
            <v>5.46</v>
          </cell>
          <cell r="F2392">
            <v>44.17</v>
          </cell>
        </row>
        <row r="2393">
          <cell r="A2393" t="str">
            <v>39.24</v>
          </cell>
          <cell r="B2393" t="str">
            <v>Cabo de cobre flexivel, isolamento 500 V, isolacao PP 70°C</v>
          </cell>
          <cell r="C2393"/>
          <cell r="D2393"/>
          <cell r="E2393"/>
          <cell r="F2393"/>
        </row>
        <row r="2394">
          <cell r="A2394" t="str">
            <v>39.24.151</v>
          </cell>
          <cell r="B2394" t="str">
            <v>Cabo de cobre flexível de 3 x 1,5 mm², isolamento 500 V - isolação PP 70°C</v>
          </cell>
          <cell r="C2394" t="str">
            <v>M</v>
          </cell>
          <cell r="D2394">
            <v>5.93</v>
          </cell>
          <cell r="E2394">
            <v>5.04</v>
          </cell>
          <cell r="F2394">
            <v>10.97</v>
          </cell>
        </row>
        <row r="2395">
          <cell r="A2395" t="str">
            <v>39.24.152</v>
          </cell>
          <cell r="B2395" t="str">
            <v>Cabo de cobre flexível de 3 x 2,5 mm², isolamento 500 V - isolação PP 70°C</v>
          </cell>
          <cell r="C2395" t="str">
            <v>M</v>
          </cell>
          <cell r="D2395">
            <v>9.42</v>
          </cell>
          <cell r="E2395">
            <v>6.3</v>
          </cell>
          <cell r="F2395">
            <v>15.72</v>
          </cell>
        </row>
        <row r="2396">
          <cell r="A2396" t="str">
            <v>39.24.153</v>
          </cell>
          <cell r="B2396" t="str">
            <v>Cabo de cobre flexível de 3 x 4 mm², isolamento 500 V - isolação PP 70°C</v>
          </cell>
          <cell r="C2396" t="str">
            <v>M</v>
          </cell>
          <cell r="D2396">
            <v>14.46</v>
          </cell>
          <cell r="E2396">
            <v>7.56</v>
          </cell>
          <cell r="F2396">
            <v>22.02</v>
          </cell>
        </row>
        <row r="2397">
          <cell r="A2397" t="str">
            <v>39.24.154</v>
          </cell>
          <cell r="B2397" t="str">
            <v>Cabo de cobre flexível de 3 x 6 mm², isolamento 500 V - isolação PP 70°C</v>
          </cell>
          <cell r="C2397" t="str">
            <v>M</v>
          </cell>
          <cell r="D2397">
            <v>21.3</v>
          </cell>
          <cell r="E2397">
            <v>8.82</v>
          </cell>
          <cell r="F2397">
            <v>30.12</v>
          </cell>
        </row>
        <row r="2398">
          <cell r="A2398" t="str">
            <v>39.24.173</v>
          </cell>
          <cell r="B2398" t="str">
            <v>Cabo de cobre flexível de 4 x 4 mm², isolamento 500 V - isolação PP 70°C</v>
          </cell>
          <cell r="C2398" t="str">
            <v>M</v>
          </cell>
          <cell r="D2398">
            <v>18.37</v>
          </cell>
          <cell r="E2398">
            <v>5.04</v>
          </cell>
          <cell r="F2398">
            <v>23.41</v>
          </cell>
        </row>
        <row r="2399">
          <cell r="A2399" t="str">
            <v>39.24.174</v>
          </cell>
          <cell r="B2399" t="str">
            <v>Cabo de cobre flexível de 4 x 6 mm², isolamento 500 V - isolação PP 70°C</v>
          </cell>
          <cell r="C2399" t="str">
            <v>M</v>
          </cell>
          <cell r="D2399">
            <v>27.47</v>
          </cell>
          <cell r="E2399">
            <v>11.76</v>
          </cell>
          <cell r="F2399">
            <v>39.229999999999997</v>
          </cell>
        </row>
        <row r="2400">
          <cell r="A2400" t="str">
            <v>39.25</v>
          </cell>
          <cell r="B2400" t="str">
            <v>Cabo de cobre unipolar, isolamento 15/25 kV, isolacao EPR 90 °C / 105 °C</v>
          </cell>
          <cell r="C2400"/>
          <cell r="D2400"/>
          <cell r="E2400"/>
          <cell r="F2400"/>
        </row>
        <row r="2401">
          <cell r="A2401" t="str">
            <v>39.25.020</v>
          </cell>
          <cell r="B2401" t="str">
            <v>Cabo de cobre de 35 mm², isolamento 15/25 kV - isolação EPR 105°C</v>
          </cell>
          <cell r="C2401" t="str">
            <v>M</v>
          </cell>
          <cell r="D2401">
            <v>63.53</v>
          </cell>
          <cell r="E2401">
            <v>1.26</v>
          </cell>
          <cell r="F2401">
            <v>64.790000000000006</v>
          </cell>
        </row>
        <row r="2402">
          <cell r="A2402" t="str">
            <v>39.25.030</v>
          </cell>
          <cell r="B2402" t="str">
            <v>Cabo de cobre de 50 mm², isolamento 15/25 kV - isolação EPR 105°C</v>
          </cell>
          <cell r="C2402" t="str">
            <v>M</v>
          </cell>
          <cell r="D2402">
            <v>89.29</v>
          </cell>
          <cell r="E2402">
            <v>1.26</v>
          </cell>
          <cell r="F2402">
            <v>90.55</v>
          </cell>
        </row>
        <row r="2403">
          <cell r="A2403" t="str">
            <v>39.26</v>
          </cell>
          <cell r="B2403" t="str">
            <v>Cabo de cobre flexivel, isolamento 0,6/1kV - isolacao HEPR 90° C - baixa emissao fumaca e gases</v>
          </cell>
          <cell r="C2403"/>
          <cell r="D2403"/>
          <cell r="E2403"/>
          <cell r="F2403"/>
        </row>
        <row r="2404">
          <cell r="A2404" t="str">
            <v>39.26.010</v>
          </cell>
          <cell r="B2404" t="str">
            <v>Cabo de cobre flexível de 1,5 mm², isolamento 0,6/1 kV - isolação HEPR 90°C - baixa emissão de fumaça e gases</v>
          </cell>
          <cell r="C2404" t="str">
            <v>M</v>
          </cell>
          <cell r="D2404">
            <v>2.64</v>
          </cell>
          <cell r="E2404">
            <v>1.68</v>
          </cell>
          <cell r="F2404">
            <v>4.32</v>
          </cell>
        </row>
        <row r="2405">
          <cell r="A2405" t="str">
            <v>39.26.020</v>
          </cell>
          <cell r="B2405" t="str">
            <v>Cabo de cobre flexível de 2,5 mm², isolamento 0,6/1 kV - isolação HEPR 90°C - baixa emissão de fumaça e gases</v>
          </cell>
          <cell r="C2405" t="str">
            <v>M</v>
          </cell>
          <cell r="D2405">
            <v>3.68</v>
          </cell>
          <cell r="E2405">
            <v>2.1</v>
          </cell>
          <cell r="F2405">
            <v>5.78</v>
          </cell>
        </row>
        <row r="2406">
          <cell r="A2406" t="str">
            <v>39.26.030</v>
          </cell>
          <cell r="B2406" t="str">
            <v>Cabo de cobre flexível de 4 mm², isolamento 0,6/1 kV -  isolação HEPR 90°C - baixa emissão de fumaça e gases</v>
          </cell>
          <cell r="C2406" t="str">
            <v>M</v>
          </cell>
          <cell r="D2406">
            <v>5.14</v>
          </cell>
          <cell r="E2406">
            <v>2.52</v>
          </cell>
          <cell r="F2406">
            <v>7.66</v>
          </cell>
        </row>
        <row r="2407">
          <cell r="A2407" t="str">
            <v>39.26.040</v>
          </cell>
          <cell r="B2407" t="str">
            <v>Cabo de cobre flexível de 6 mm², isolamento 0,6/1 kV - isolação HEPR 90°C - baixa emissão de fumaça e gases</v>
          </cell>
          <cell r="C2407" t="str">
            <v>M</v>
          </cell>
          <cell r="D2407">
            <v>7.15</v>
          </cell>
          <cell r="E2407">
            <v>2.94</v>
          </cell>
          <cell r="F2407">
            <v>10.09</v>
          </cell>
        </row>
        <row r="2408">
          <cell r="A2408" t="str">
            <v>39.26.050</v>
          </cell>
          <cell r="B2408" t="str">
            <v>Cabo de cobre flexível de 10 mm², isolamento 0,6/1 kV - isolação HEPR 90°C - baixa emissão de fumaça e gases</v>
          </cell>
          <cell r="C2408" t="str">
            <v>M</v>
          </cell>
          <cell r="D2408">
            <v>11.28</v>
          </cell>
          <cell r="E2408">
            <v>3.36</v>
          </cell>
          <cell r="F2408">
            <v>14.64</v>
          </cell>
        </row>
        <row r="2409">
          <cell r="A2409" t="str">
            <v>39.26.060</v>
          </cell>
          <cell r="B2409" t="str">
            <v>Cabo de cobre flexível de 16 mm², isolamento 0,6/1 kV - isolação HEPR 90°C - baixa emissão de fumaça e gases</v>
          </cell>
          <cell r="C2409" t="str">
            <v>M</v>
          </cell>
          <cell r="D2409">
            <v>17.11</v>
          </cell>
          <cell r="E2409">
            <v>3.78</v>
          </cell>
          <cell r="F2409">
            <v>20.89</v>
          </cell>
        </row>
        <row r="2410">
          <cell r="A2410" t="str">
            <v>39.26.070</v>
          </cell>
          <cell r="B2410" t="str">
            <v>Cabo de cobre flexível de 25 mm², isolamento 0,6/1 kV - isolação HEPR 90°C - baixa emissão de fumaça e gases</v>
          </cell>
          <cell r="C2410" t="str">
            <v>M</v>
          </cell>
          <cell r="D2410">
            <v>27.2</v>
          </cell>
          <cell r="E2410">
            <v>4.2</v>
          </cell>
          <cell r="F2410">
            <v>31.4</v>
          </cell>
        </row>
        <row r="2411">
          <cell r="A2411" t="str">
            <v>39.26.080</v>
          </cell>
          <cell r="B2411" t="str">
            <v>Cabo de cobre flexível de 35 mm², isolamento 0,6/1 kV - isolação HEPR 90°C - baixa emissão de fumaça e gases</v>
          </cell>
          <cell r="C2411" t="str">
            <v>M</v>
          </cell>
          <cell r="D2411">
            <v>34.89</v>
          </cell>
          <cell r="E2411">
            <v>6.3</v>
          </cell>
          <cell r="F2411">
            <v>41.19</v>
          </cell>
        </row>
        <row r="2412">
          <cell r="A2412" t="str">
            <v>39.26.090</v>
          </cell>
          <cell r="B2412" t="str">
            <v>Cabo de cobre flexível de 50 mm², isolamento 0,6/1 kV - isolação HEPR 90°C - baixa emissão de fumaça e gases</v>
          </cell>
          <cell r="C2412" t="str">
            <v>M</v>
          </cell>
          <cell r="D2412">
            <v>50.2</v>
          </cell>
          <cell r="E2412">
            <v>8.4</v>
          </cell>
          <cell r="F2412">
            <v>58.6</v>
          </cell>
        </row>
        <row r="2413">
          <cell r="A2413" t="str">
            <v>39.26.100</v>
          </cell>
          <cell r="B2413" t="str">
            <v>Cabo de cobre flexível de 70 mm², isolamento 0,6/1 kV - isolação HEPR 90°C - baixa emissão de fumaça e gases</v>
          </cell>
          <cell r="C2413" t="str">
            <v>M</v>
          </cell>
          <cell r="D2413">
            <v>72.53</v>
          </cell>
          <cell r="E2413">
            <v>10.5</v>
          </cell>
          <cell r="F2413">
            <v>83.03</v>
          </cell>
        </row>
        <row r="2414">
          <cell r="A2414" t="str">
            <v>39.26.110</v>
          </cell>
          <cell r="B2414" t="str">
            <v>Cabo de cobre flexível de 95 mm², isolamento 0,6/1 kV - isolação HEPR 90°C - baixa emissão de fumaça e gases</v>
          </cell>
          <cell r="C2414" t="str">
            <v>M</v>
          </cell>
          <cell r="D2414">
            <v>90.46</v>
          </cell>
          <cell r="E2414">
            <v>12.6</v>
          </cell>
          <cell r="F2414">
            <v>103.06</v>
          </cell>
        </row>
        <row r="2415">
          <cell r="A2415" t="str">
            <v>39.26.120</v>
          </cell>
          <cell r="B2415" t="str">
            <v>Cabo de cobre flexível de 120 mm², isolamento 0,6/1 kV - isolação HEPR 90°C - baixa emissão de fumaça e gases</v>
          </cell>
          <cell r="C2415" t="str">
            <v>M</v>
          </cell>
          <cell r="D2415">
            <v>121.69</v>
          </cell>
          <cell r="E2415">
            <v>14.69</v>
          </cell>
          <cell r="F2415">
            <v>136.38</v>
          </cell>
        </row>
        <row r="2416">
          <cell r="A2416" t="str">
            <v>39.26.130</v>
          </cell>
          <cell r="B2416" t="str">
            <v>Cabo de cobre flexível de 150 mm², isolamento 0,6/1 kV - isolação HEPR 90°C - baixa emissão de fumaça e gases</v>
          </cell>
          <cell r="C2416" t="str">
            <v>M</v>
          </cell>
          <cell r="D2416">
            <v>146.03</v>
          </cell>
          <cell r="E2416">
            <v>16.8</v>
          </cell>
          <cell r="F2416">
            <v>162.83000000000001</v>
          </cell>
        </row>
        <row r="2417">
          <cell r="A2417" t="str">
            <v>39.26.140</v>
          </cell>
          <cell r="B2417" t="str">
            <v>Cabo de cobre flexível de 185 mm², isolamento 0,6/1 kV - isolação HEPR 90°C - baixa emissão de fumaça e gases</v>
          </cell>
          <cell r="C2417" t="str">
            <v>M</v>
          </cell>
          <cell r="D2417">
            <v>178.08</v>
          </cell>
          <cell r="E2417">
            <v>18.899999999999999</v>
          </cell>
          <cell r="F2417">
            <v>196.98</v>
          </cell>
        </row>
        <row r="2418">
          <cell r="A2418" t="str">
            <v>39.26.150</v>
          </cell>
          <cell r="B2418" t="str">
            <v>Cabo de cobre flexível de 240 mm², isolamento 0,6/1 kV - isolação HEPR 90°C - baixa emissão de fumaça e gases</v>
          </cell>
          <cell r="C2418" t="str">
            <v>M</v>
          </cell>
          <cell r="D2418">
            <v>231.95</v>
          </cell>
          <cell r="E2418">
            <v>21</v>
          </cell>
          <cell r="F2418">
            <v>252.95</v>
          </cell>
        </row>
        <row r="2419">
          <cell r="A2419" t="str">
            <v>39.27</v>
          </cell>
          <cell r="B2419" t="str">
            <v>Cabo optico</v>
          </cell>
          <cell r="C2419"/>
          <cell r="D2419"/>
          <cell r="E2419"/>
          <cell r="F2419"/>
        </row>
        <row r="2420">
          <cell r="A2420" t="str">
            <v>39.27.010</v>
          </cell>
          <cell r="B2420" t="str">
            <v>Cabo óptico de terminação, 2 fibras, 50/125 µm - uso interno/externo</v>
          </cell>
          <cell r="C2420" t="str">
            <v>M</v>
          </cell>
          <cell r="D2420">
            <v>5.53</v>
          </cell>
          <cell r="E2420">
            <v>2.1</v>
          </cell>
          <cell r="F2420">
            <v>7.63</v>
          </cell>
        </row>
        <row r="2421">
          <cell r="A2421" t="str">
            <v>39.27.020</v>
          </cell>
          <cell r="B2421" t="str">
            <v>Cabo óptico multimodo, 4 fibras, 50/125 µm - uso interno/externo</v>
          </cell>
          <cell r="C2421" t="str">
            <v>M</v>
          </cell>
          <cell r="D2421">
            <v>8.3000000000000007</v>
          </cell>
          <cell r="E2421">
            <v>4.2</v>
          </cell>
          <cell r="F2421">
            <v>12.5</v>
          </cell>
        </row>
        <row r="2422">
          <cell r="A2422" t="str">
            <v>39.27.030</v>
          </cell>
          <cell r="B2422" t="str">
            <v>Cabo óptico multimodo, 6 fibras, 50/125 µm - uso interno/externo</v>
          </cell>
          <cell r="C2422" t="str">
            <v>M</v>
          </cell>
          <cell r="D2422">
            <v>10.99</v>
          </cell>
          <cell r="E2422">
            <v>4.2</v>
          </cell>
          <cell r="F2422">
            <v>15.19</v>
          </cell>
        </row>
        <row r="2423">
          <cell r="A2423" t="str">
            <v>39.27.110</v>
          </cell>
          <cell r="B2423" t="str">
            <v>Cabo óptico multimodo, núcleo geleado, 4 fibras, 50/125 µm - uso externo</v>
          </cell>
          <cell r="C2423" t="str">
            <v>M</v>
          </cell>
          <cell r="D2423">
            <v>13.14</v>
          </cell>
          <cell r="E2423">
            <v>4.2</v>
          </cell>
          <cell r="F2423">
            <v>17.34</v>
          </cell>
        </row>
        <row r="2424">
          <cell r="A2424" t="str">
            <v>39.27.120</v>
          </cell>
          <cell r="B2424" t="str">
            <v>Cabo óptico multimodo, núcleo geleado, 6 fibras, 50/125 µm - uso externo</v>
          </cell>
          <cell r="C2424" t="str">
            <v>M</v>
          </cell>
          <cell r="D2424">
            <v>23.29</v>
          </cell>
          <cell r="E2424">
            <v>4.2</v>
          </cell>
          <cell r="F2424">
            <v>27.49</v>
          </cell>
        </row>
        <row r="2425">
          <cell r="A2425" t="str">
            <v>39.29</v>
          </cell>
          <cell r="B2425" t="str">
            <v>Cabo de cobre flexivel, isolamento 750 V - isolacao 70°C, baixa emissao de fumaca e gases</v>
          </cell>
          <cell r="C2425"/>
          <cell r="D2425"/>
          <cell r="E2425"/>
          <cell r="F2425"/>
        </row>
        <row r="2426">
          <cell r="A2426" t="str">
            <v>39.29.110</v>
          </cell>
          <cell r="B2426" t="str">
            <v>Cabo de cobre flexível de 1,5 mm², isolamento 750 V - isolação LSHF/A 70°C - baixa emissão de fumaça e gases</v>
          </cell>
          <cell r="C2426" t="str">
            <v>M</v>
          </cell>
          <cell r="D2426">
            <v>1.57</v>
          </cell>
          <cell r="E2426">
            <v>1.68</v>
          </cell>
          <cell r="F2426">
            <v>3.25</v>
          </cell>
        </row>
        <row r="2427">
          <cell r="A2427" t="str">
            <v>39.29.111</v>
          </cell>
          <cell r="B2427" t="str">
            <v>Cabo de cobre flexível de 2,5 mm², isolamento 750 V - isolação LSHF/A 70°C - baixa emissão de fumaça e gases</v>
          </cell>
          <cell r="C2427" t="str">
            <v>M</v>
          </cell>
          <cell r="D2427">
            <v>2.52</v>
          </cell>
          <cell r="E2427">
            <v>2.1</v>
          </cell>
          <cell r="F2427">
            <v>4.62</v>
          </cell>
        </row>
        <row r="2428">
          <cell r="A2428" t="str">
            <v>39.29.112</v>
          </cell>
          <cell r="B2428" t="str">
            <v>Cabo de cobre flexível de 4 mm², isolamento 750 V - isolação LSHF/A 70°C - baixa emissão de fumaça e gases</v>
          </cell>
          <cell r="C2428" t="str">
            <v>M</v>
          </cell>
          <cell r="D2428">
            <v>4.0599999999999996</v>
          </cell>
          <cell r="E2428">
            <v>2.52</v>
          </cell>
          <cell r="F2428">
            <v>6.58</v>
          </cell>
        </row>
        <row r="2429">
          <cell r="A2429" t="str">
            <v>39.29.113</v>
          </cell>
          <cell r="B2429" t="str">
            <v>Cabo de cobre flexível de 6 mm², isolamento 750 V - isolação LSHF/A 70°C - baixa emissão de fumaça e gases</v>
          </cell>
          <cell r="C2429" t="str">
            <v>M</v>
          </cell>
          <cell r="D2429">
            <v>5.78</v>
          </cell>
          <cell r="E2429">
            <v>2.94</v>
          </cell>
          <cell r="F2429">
            <v>8.7200000000000006</v>
          </cell>
        </row>
        <row r="2430">
          <cell r="A2430" t="str">
            <v>39.29.114</v>
          </cell>
          <cell r="B2430" t="str">
            <v>Cabo de cobre flexível de 10 mm², isolamento 750 V - isolação LSHF/A 70°C - baixa emissão de fumaça e gases</v>
          </cell>
          <cell r="C2430" t="str">
            <v>M</v>
          </cell>
          <cell r="D2430">
            <v>9.4499999999999993</v>
          </cell>
          <cell r="E2430">
            <v>3.36</v>
          </cell>
          <cell r="F2430">
            <v>12.81</v>
          </cell>
        </row>
        <row r="2431">
          <cell r="A2431" t="str">
            <v>39.30</v>
          </cell>
          <cell r="B2431" t="str">
            <v>Fios e cabos - audio e video</v>
          </cell>
          <cell r="C2431"/>
          <cell r="D2431"/>
          <cell r="E2431"/>
          <cell r="F2431"/>
        </row>
        <row r="2432">
          <cell r="A2432" t="str">
            <v>39.30.010</v>
          </cell>
          <cell r="B2432" t="str">
            <v>Cabo torcido flexível de 2 x 2,5 mm², isolação em PVC antichama</v>
          </cell>
          <cell r="C2432" t="str">
            <v>M</v>
          </cell>
          <cell r="D2432">
            <v>5.0199999999999996</v>
          </cell>
          <cell r="E2432">
            <v>10.5</v>
          </cell>
          <cell r="F2432">
            <v>15.52</v>
          </cell>
        </row>
        <row r="2433">
          <cell r="A2433" t="str">
            <v>40</v>
          </cell>
          <cell r="B2433" t="str">
            <v>DISTRIBUICAO DE FORCA E COMANDO DE ENERGIA ELETRICA E TELEFONIA</v>
          </cell>
          <cell r="C2433"/>
          <cell r="D2433"/>
          <cell r="E2433"/>
          <cell r="F2433"/>
        </row>
        <row r="2434">
          <cell r="A2434" t="str">
            <v>40.01</v>
          </cell>
          <cell r="B2434" t="str">
            <v>Caixa de passagem estampada</v>
          </cell>
          <cell r="C2434"/>
          <cell r="D2434"/>
          <cell r="E2434"/>
          <cell r="F2434"/>
        </row>
        <row r="2435">
          <cell r="A2435" t="str">
            <v>40.01.020</v>
          </cell>
          <cell r="B2435" t="str">
            <v>Caixa de ferro estampada 4´ x 2´</v>
          </cell>
          <cell r="C2435" t="str">
            <v>UN</v>
          </cell>
          <cell r="D2435">
            <v>2.35</v>
          </cell>
          <cell r="E2435">
            <v>10.5</v>
          </cell>
          <cell r="F2435">
            <v>12.85</v>
          </cell>
        </row>
        <row r="2436">
          <cell r="A2436" t="str">
            <v>40.01.040</v>
          </cell>
          <cell r="B2436" t="str">
            <v>Caixa de ferro estampada 4´ x 4´</v>
          </cell>
          <cell r="C2436" t="str">
            <v>UN</v>
          </cell>
          <cell r="D2436">
            <v>6.95</v>
          </cell>
          <cell r="E2436">
            <v>10.5</v>
          </cell>
          <cell r="F2436">
            <v>17.45</v>
          </cell>
        </row>
        <row r="2437">
          <cell r="A2437" t="str">
            <v>40.01.080</v>
          </cell>
          <cell r="B2437" t="str">
            <v>Caixa de ferro estampada octogonal fundo móvel 4´ x 4´</v>
          </cell>
          <cell r="C2437" t="str">
            <v>UN</v>
          </cell>
          <cell r="D2437">
            <v>4.4800000000000004</v>
          </cell>
          <cell r="E2437">
            <v>12.6</v>
          </cell>
          <cell r="F2437">
            <v>17.079999999999998</v>
          </cell>
        </row>
        <row r="2438">
          <cell r="A2438" t="str">
            <v>40.01.090</v>
          </cell>
          <cell r="B2438" t="str">
            <v>Caixa de ferro estampada octogonal de 3´ x 3´</v>
          </cell>
          <cell r="C2438" t="str">
            <v>UN</v>
          </cell>
          <cell r="D2438">
            <v>3.97</v>
          </cell>
          <cell r="E2438">
            <v>10.5</v>
          </cell>
          <cell r="F2438">
            <v>14.47</v>
          </cell>
        </row>
        <row r="2439">
          <cell r="A2439" t="str">
            <v>40.02</v>
          </cell>
          <cell r="B2439" t="str">
            <v>Caixa de passagem com tampa</v>
          </cell>
          <cell r="C2439"/>
          <cell r="D2439"/>
          <cell r="E2439"/>
          <cell r="F2439"/>
        </row>
        <row r="2440">
          <cell r="A2440" t="str">
            <v>40.02.010</v>
          </cell>
          <cell r="B2440" t="str">
            <v>Caixa de tomada em alumínio para piso 4´ x 4´</v>
          </cell>
          <cell r="C2440" t="str">
            <v>UN</v>
          </cell>
          <cell r="D2440">
            <v>27.11</v>
          </cell>
          <cell r="E2440">
            <v>33.590000000000003</v>
          </cell>
          <cell r="F2440">
            <v>60.7</v>
          </cell>
        </row>
        <row r="2441">
          <cell r="A2441" t="str">
            <v>40.02.020</v>
          </cell>
          <cell r="B2441" t="str">
            <v>Caixa de passagem em chapa, com tampa parafusada, 100 x 100 x 80 mm</v>
          </cell>
          <cell r="C2441" t="str">
            <v>UN</v>
          </cell>
          <cell r="D2441">
            <v>12.28</v>
          </cell>
          <cell r="E2441">
            <v>12.6</v>
          </cell>
          <cell r="F2441">
            <v>24.88</v>
          </cell>
        </row>
        <row r="2442">
          <cell r="A2442" t="str">
            <v>40.02.040</v>
          </cell>
          <cell r="B2442" t="str">
            <v>Caixa de passagem em chapa, com tampa parafusada, 150 x 150 x 80 mm</v>
          </cell>
          <cell r="C2442" t="str">
            <v>UN</v>
          </cell>
          <cell r="D2442">
            <v>18.89</v>
          </cell>
          <cell r="E2442">
            <v>12.6</v>
          </cell>
          <cell r="F2442">
            <v>31.49</v>
          </cell>
        </row>
        <row r="2443">
          <cell r="A2443" t="str">
            <v>40.02.060</v>
          </cell>
          <cell r="B2443" t="str">
            <v>Caixa de passagem em chapa, com tampa parafusada, 200 x 200 x 100 mm</v>
          </cell>
          <cell r="C2443" t="str">
            <v>UN</v>
          </cell>
          <cell r="D2443">
            <v>23.66</v>
          </cell>
          <cell r="E2443">
            <v>12.6</v>
          </cell>
          <cell r="F2443">
            <v>36.26</v>
          </cell>
        </row>
        <row r="2444">
          <cell r="A2444" t="str">
            <v>40.02.080</v>
          </cell>
          <cell r="B2444" t="str">
            <v>Caixa de passagem em chapa, com tampa parafusada, 300 x 300 x 120 mm</v>
          </cell>
          <cell r="C2444" t="str">
            <v>UN</v>
          </cell>
          <cell r="D2444">
            <v>57.07</v>
          </cell>
          <cell r="E2444">
            <v>16.8</v>
          </cell>
          <cell r="F2444">
            <v>73.87</v>
          </cell>
        </row>
        <row r="2445">
          <cell r="A2445" t="str">
            <v>40.02.100</v>
          </cell>
          <cell r="B2445" t="str">
            <v>Caixa de passagem em chapa, com tampa parafusada, 400 x 400 x 150 mm</v>
          </cell>
          <cell r="C2445" t="str">
            <v>UN</v>
          </cell>
          <cell r="D2445">
            <v>167.89</v>
          </cell>
          <cell r="E2445">
            <v>16.8</v>
          </cell>
          <cell r="F2445">
            <v>184.69</v>
          </cell>
        </row>
        <row r="2446">
          <cell r="A2446" t="str">
            <v>40.02.120</v>
          </cell>
          <cell r="B2446" t="str">
            <v>Caixa de passagem em chapa, com tampa parafusada, 500 x 500 x 150 mm</v>
          </cell>
          <cell r="C2446" t="str">
            <v>UN</v>
          </cell>
          <cell r="D2446">
            <v>181.48</v>
          </cell>
          <cell r="E2446">
            <v>21</v>
          </cell>
          <cell r="F2446">
            <v>202.48</v>
          </cell>
        </row>
        <row r="2447">
          <cell r="A2447" t="str">
            <v>40.02.440</v>
          </cell>
          <cell r="B2447" t="str">
            <v>Caixa em alumínio fundido à prova de tempo, umidade, gases, vapores e pó, 150 x 150 x 150 mm</v>
          </cell>
          <cell r="C2447" t="str">
            <v>UN</v>
          </cell>
          <cell r="D2447">
            <v>245.82</v>
          </cell>
          <cell r="E2447">
            <v>12.6</v>
          </cell>
          <cell r="F2447">
            <v>258.42</v>
          </cell>
        </row>
        <row r="2448">
          <cell r="A2448" t="str">
            <v>40.02.450</v>
          </cell>
          <cell r="B2448" t="str">
            <v>Caixa em alumínio fundido à prova de tempo, umidade, gases, vapores e pó, 200 x 200 x 200 mm</v>
          </cell>
          <cell r="C2448" t="str">
            <v>UN</v>
          </cell>
          <cell r="D2448">
            <v>363.56</v>
          </cell>
          <cell r="E2448">
            <v>12.6</v>
          </cell>
          <cell r="F2448">
            <v>376.16</v>
          </cell>
        </row>
        <row r="2449">
          <cell r="A2449" t="str">
            <v>40.02.460</v>
          </cell>
          <cell r="B2449" t="str">
            <v>Caixa em alumínio fundido à prova de tempo, umidade, gases, vapores e pó, 240 x 240 x 150 mm</v>
          </cell>
          <cell r="C2449" t="str">
            <v>UN</v>
          </cell>
          <cell r="D2449">
            <v>366.36</v>
          </cell>
          <cell r="E2449">
            <v>12.6</v>
          </cell>
          <cell r="F2449">
            <v>378.96</v>
          </cell>
        </row>
        <row r="2450">
          <cell r="A2450" t="str">
            <v>40.02.470</v>
          </cell>
          <cell r="B2450" t="str">
            <v>Caixa em alumínio fundido à prova de tempo, umidade, gases, vapores e pó, 445 x 350 x 220 mm</v>
          </cell>
          <cell r="C2450" t="str">
            <v>UN</v>
          </cell>
          <cell r="D2450">
            <v>1185.6600000000001</v>
          </cell>
          <cell r="E2450">
            <v>16.8</v>
          </cell>
          <cell r="F2450">
            <v>1202.46</v>
          </cell>
        </row>
        <row r="2451">
          <cell r="A2451" t="str">
            <v>40.02.600</v>
          </cell>
          <cell r="B2451" t="str">
            <v>Caixa de passagem em alumínio fundido à prova de tempo, 100 x 100 mm</v>
          </cell>
          <cell r="C2451" t="str">
            <v>UN</v>
          </cell>
          <cell r="D2451">
            <v>26.28</v>
          </cell>
          <cell r="E2451">
            <v>12.6</v>
          </cell>
          <cell r="F2451">
            <v>38.880000000000003</v>
          </cell>
        </row>
        <row r="2452">
          <cell r="A2452" t="str">
            <v>40.02.610</v>
          </cell>
          <cell r="B2452" t="str">
            <v>Caixa de passagem em alumínio fundido à prova de tempo, 200 x 200 mm</v>
          </cell>
          <cell r="C2452" t="str">
            <v>UN</v>
          </cell>
          <cell r="D2452">
            <v>68.459999999999994</v>
          </cell>
          <cell r="E2452">
            <v>12.6</v>
          </cell>
          <cell r="F2452">
            <v>81.06</v>
          </cell>
        </row>
        <row r="2453">
          <cell r="A2453" t="str">
            <v>40.02.620</v>
          </cell>
          <cell r="B2453" t="str">
            <v>Caixa de passagem em alumínio fundido à prova de tempo, 300 x 300 mm</v>
          </cell>
          <cell r="C2453" t="str">
            <v>UN</v>
          </cell>
          <cell r="D2453">
            <v>161.82</v>
          </cell>
          <cell r="E2453">
            <v>16.8</v>
          </cell>
          <cell r="F2453">
            <v>178.62</v>
          </cell>
        </row>
        <row r="2454">
          <cell r="A2454" t="str">
            <v>40.04</v>
          </cell>
          <cell r="B2454" t="str">
            <v>Tomadas</v>
          </cell>
          <cell r="C2454"/>
          <cell r="D2454"/>
          <cell r="E2454"/>
          <cell r="F2454"/>
        </row>
        <row r="2455">
          <cell r="A2455" t="str">
            <v>40.04.080</v>
          </cell>
          <cell r="B2455" t="str">
            <v>Tomada para telefone 4P, padrão TELEBRÁS, com placa</v>
          </cell>
          <cell r="C2455" t="str">
            <v>CJ</v>
          </cell>
          <cell r="D2455">
            <v>11.26</v>
          </cell>
          <cell r="E2455">
            <v>12.6</v>
          </cell>
          <cell r="F2455">
            <v>23.86</v>
          </cell>
        </row>
        <row r="2456">
          <cell r="A2456" t="str">
            <v>40.04.090</v>
          </cell>
          <cell r="B2456" t="str">
            <v>Tomada RJ 11 para telefone, sem placa</v>
          </cell>
          <cell r="C2456" t="str">
            <v>UN</v>
          </cell>
          <cell r="D2456">
            <v>19.27</v>
          </cell>
          <cell r="E2456">
            <v>12.6</v>
          </cell>
          <cell r="F2456">
            <v>31.87</v>
          </cell>
        </row>
        <row r="2457">
          <cell r="A2457" t="str">
            <v>40.04.096</v>
          </cell>
          <cell r="B2457" t="str">
            <v>Tomada RJ 45 para rede de dados, com placa</v>
          </cell>
          <cell r="C2457" t="str">
            <v>UN</v>
          </cell>
          <cell r="D2457">
            <v>52.09</v>
          </cell>
          <cell r="E2457">
            <v>12.6</v>
          </cell>
          <cell r="F2457">
            <v>64.69</v>
          </cell>
        </row>
        <row r="2458">
          <cell r="A2458" t="str">
            <v>40.04.140</v>
          </cell>
          <cell r="B2458" t="str">
            <v>Tomada 3P+T de 32 A, blindada industrial de sobrepor negativa</v>
          </cell>
          <cell r="C2458" t="str">
            <v>CJ</v>
          </cell>
          <cell r="D2458">
            <v>228.96</v>
          </cell>
          <cell r="E2458">
            <v>12.6</v>
          </cell>
          <cell r="F2458">
            <v>241.56</v>
          </cell>
        </row>
        <row r="2459">
          <cell r="A2459" t="str">
            <v>40.04.146</v>
          </cell>
          <cell r="B2459" t="str">
            <v>Tomada 3P+T de 63 A, blindada industrial de embutir</v>
          </cell>
          <cell r="C2459" t="str">
            <v>CJ</v>
          </cell>
          <cell r="D2459">
            <v>210.2</v>
          </cell>
          <cell r="E2459">
            <v>12.6</v>
          </cell>
          <cell r="F2459">
            <v>222.8</v>
          </cell>
        </row>
        <row r="2460">
          <cell r="A2460" t="str">
            <v>40.04.230</v>
          </cell>
          <cell r="B2460" t="str">
            <v>Tomada de canaleta/perfilado universal 2P+T, com caixa e tampa</v>
          </cell>
          <cell r="C2460" t="str">
            <v>CJ</v>
          </cell>
          <cell r="D2460">
            <v>15.28</v>
          </cell>
          <cell r="E2460">
            <v>12.6</v>
          </cell>
          <cell r="F2460">
            <v>27.88</v>
          </cell>
        </row>
        <row r="2461">
          <cell r="A2461" t="str">
            <v>40.04.340</v>
          </cell>
          <cell r="B2461" t="str">
            <v>Plugue e tomada 2P+T de 16 A de sobrepor - 380 / 440 V</v>
          </cell>
          <cell r="C2461" t="str">
            <v>CJ</v>
          </cell>
          <cell r="D2461">
            <v>275.64</v>
          </cell>
          <cell r="E2461">
            <v>12.6</v>
          </cell>
          <cell r="F2461">
            <v>288.24</v>
          </cell>
        </row>
        <row r="2462">
          <cell r="A2462" t="str">
            <v>40.04.390</v>
          </cell>
          <cell r="B2462" t="str">
            <v>Tomada de energia quadrada com rabicho de 10 A - 250 V , para instalação em painel / rodapé / caixa de tomadas</v>
          </cell>
          <cell r="C2462" t="str">
            <v>UN</v>
          </cell>
          <cell r="D2462">
            <v>8.48</v>
          </cell>
          <cell r="E2462">
            <v>12.6</v>
          </cell>
          <cell r="F2462">
            <v>21.08</v>
          </cell>
        </row>
        <row r="2463">
          <cell r="A2463" t="str">
            <v>40.04.450</v>
          </cell>
          <cell r="B2463" t="str">
            <v>Tomada 2P+T de 10 A - 250 V, completa</v>
          </cell>
          <cell r="C2463" t="str">
            <v>CJ</v>
          </cell>
          <cell r="D2463">
            <v>11.33</v>
          </cell>
          <cell r="E2463">
            <v>12.6</v>
          </cell>
          <cell r="F2463">
            <v>23.93</v>
          </cell>
        </row>
        <row r="2464">
          <cell r="A2464" t="str">
            <v>40.04.460</v>
          </cell>
          <cell r="B2464" t="str">
            <v>Tomada 2P+T de 20 A - 250 V, completa</v>
          </cell>
          <cell r="C2464" t="str">
            <v>CJ</v>
          </cell>
          <cell r="D2464">
            <v>16.03</v>
          </cell>
          <cell r="E2464">
            <v>12.6</v>
          </cell>
          <cell r="F2464">
            <v>28.63</v>
          </cell>
        </row>
        <row r="2465">
          <cell r="A2465" t="str">
            <v>40.04.470</v>
          </cell>
          <cell r="B2465" t="str">
            <v>Conjunto 2 tomadas 2P+T de 10 A, completo</v>
          </cell>
          <cell r="C2465" t="str">
            <v>CJ</v>
          </cell>
          <cell r="D2465">
            <v>20.85</v>
          </cell>
          <cell r="E2465">
            <v>12.6</v>
          </cell>
          <cell r="F2465">
            <v>33.450000000000003</v>
          </cell>
        </row>
        <row r="2466">
          <cell r="A2466" t="str">
            <v>40.04.480</v>
          </cell>
          <cell r="B2466" t="str">
            <v>Conjunto 1 interruptor simples e 1 tomada 2P+T de 10 A, completo</v>
          </cell>
          <cell r="C2466" t="str">
            <v>CJ</v>
          </cell>
          <cell r="D2466">
            <v>19.95</v>
          </cell>
          <cell r="E2466">
            <v>12.6</v>
          </cell>
          <cell r="F2466">
            <v>32.549999999999997</v>
          </cell>
        </row>
        <row r="2467">
          <cell r="A2467" t="str">
            <v>40.04.490</v>
          </cell>
          <cell r="B2467" t="str">
            <v>Conjunto 2 interruptores simples e 1 tomada 2P+T de 10 A, completo</v>
          </cell>
          <cell r="C2467" t="str">
            <v>CJ</v>
          </cell>
          <cell r="D2467">
            <v>25.42</v>
          </cell>
          <cell r="E2467">
            <v>12.6</v>
          </cell>
          <cell r="F2467">
            <v>38.020000000000003</v>
          </cell>
        </row>
        <row r="2468">
          <cell r="A2468" t="str">
            <v>40.05</v>
          </cell>
          <cell r="B2468" t="str">
            <v>Interruptores e minuterias</v>
          </cell>
          <cell r="C2468"/>
          <cell r="D2468"/>
          <cell r="E2468"/>
          <cell r="F2468"/>
        </row>
        <row r="2469">
          <cell r="A2469" t="str">
            <v>40.05.020</v>
          </cell>
          <cell r="B2469" t="str">
            <v>Interruptor com 1 tecla simples e placa</v>
          </cell>
          <cell r="C2469" t="str">
            <v>CJ</v>
          </cell>
          <cell r="D2469">
            <v>8.64</v>
          </cell>
          <cell r="E2469">
            <v>14.28</v>
          </cell>
          <cell r="F2469">
            <v>22.92</v>
          </cell>
        </row>
        <row r="2470">
          <cell r="A2470" t="str">
            <v>40.05.040</v>
          </cell>
          <cell r="B2470" t="str">
            <v>Interruptor com 2 teclas simples e placa</v>
          </cell>
          <cell r="C2470" t="str">
            <v>CJ</v>
          </cell>
          <cell r="D2470">
            <v>17.32</v>
          </cell>
          <cell r="E2470">
            <v>14.69</v>
          </cell>
          <cell r="F2470">
            <v>32.01</v>
          </cell>
        </row>
        <row r="2471">
          <cell r="A2471" t="str">
            <v>40.05.060</v>
          </cell>
          <cell r="B2471" t="str">
            <v>Interruptor com 3 teclas simples e placa</v>
          </cell>
          <cell r="C2471" t="str">
            <v>CJ</v>
          </cell>
          <cell r="D2471">
            <v>25.42</v>
          </cell>
          <cell r="E2471">
            <v>21</v>
          </cell>
          <cell r="F2471">
            <v>46.42</v>
          </cell>
        </row>
        <row r="2472">
          <cell r="A2472" t="str">
            <v>40.05.080</v>
          </cell>
          <cell r="B2472" t="str">
            <v>Interruptor com 1 tecla paralelo e placa</v>
          </cell>
          <cell r="C2472" t="str">
            <v>CJ</v>
          </cell>
          <cell r="D2472">
            <v>12.28</v>
          </cell>
          <cell r="E2472">
            <v>11.33</v>
          </cell>
          <cell r="F2472">
            <v>23.61</v>
          </cell>
        </row>
        <row r="2473">
          <cell r="A2473" t="str">
            <v>40.05.100</v>
          </cell>
          <cell r="B2473" t="str">
            <v>Interruptor com 2 teclas paralelo e placa</v>
          </cell>
          <cell r="C2473" t="str">
            <v>CJ</v>
          </cell>
          <cell r="D2473">
            <v>12.8</v>
          </cell>
          <cell r="E2473">
            <v>18.899999999999999</v>
          </cell>
          <cell r="F2473">
            <v>31.7</v>
          </cell>
        </row>
        <row r="2474">
          <cell r="A2474" t="str">
            <v>40.05.120</v>
          </cell>
          <cell r="B2474" t="str">
            <v>Interruptor com 2 teclas, 1 simples, 1 paralelo e placa</v>
          </cell>
          <cell r="C2474" t="str">
            <v>CJ</v>
          </cell>
          <cell r="D2474">
            <v>11.78</v>
          </cell>
          <cell r="E2474">
            <v>15.96</v>
          </cell>
          <cell r="F2474">
            <v>27.74</v>
          </cell>
        </row>
        <row r="2475">
          <cell r="A2475" t="str">
            <v>40.05.140</v>
          </cell>
          <cell r="B2475" t="str">
            <v>Interruptor com 3 teclas, 2 simples, 1 paralelo e placa</v>
          </cell>
          <cell r="C2475" t="str">
            <v>CJ</v>
          </cell>
          <cell r="D2475">
            <v>14.56</v>
          </cell>
          <cell r="E2475">
            <v>18.899999999999999</v>
          </cell>
          <cell r="F2475">
            <v>33.46</v>
          </cell>
        </row>
        <row r="2476">
          <cell r="A2476" t="str">
            <v>40.05.160</v>
          </cell>
          <cell r="B2476" t="str">
            <v>Interruptor com 3 teclas, 1 simples, 2 paralelo e placa</v>
          </cell>
          <cell r="C2476" t="str">
            <v>CJ</v>
          </cell>
          <cell r="D2476">
            <v>22.45</v>
          </cell>
          <cell r="E2476">
            <v>21</v>
          </cell>
          <cell r="F2476">
            <v>43.45</v>
          </cell>
        </row>
        <row r="2477">
          <cell r="A2477" t="str">
            <v>40.05.170</v>
          </cell>
          <cell r="B2477" t="str">
            <v>Interruptor bipolar paralelo, 1 tecla dupla e placa</v>
          </cell>
          <cell r="C2477" t="str">
            <v>CJ</v>
          </cell>
          <cell r="D2477">
            <v>38.619999999999997</v>
          </cell>
          <cell r="E2477">
            <v>14.69</v>
          </cell>
          <cell r="F2477">
            <v>53.31</v>
          </cell>
        </row>
        <row r="2478">
          <cell r="A2478" t="str">
            <v>40.05.180</v>
          </cell>
          <cell r="B2478" t="str">
            <v>Interruptor bipolar simples, 1 tecla dupla e placa</v>
          </cell>
          <cell r="C2478" t="str">
            <v>CJ</v>
          </cell>
          <cell r="D2478">
            <v>25.66</v>
          </cell>
          <cell r="E2478">
            <v>14.69</v>
          </cell>
          <cell r="F2478">
            <v>40.35</v>
          </cell>
        </row>
        <row r="2479">
          <cell r="A2479" t="str">
            <v>40.05.320</v>
          </cell>
          <cell r="B2479" t="str">
            <v>Pulsador 2 A - 250 V, para minuteria com placa</v>
          </cell>
          <cell r="C2479" t="str">
            <v>CJ</v>
          </cell>
          <cell r="D2479">
            <v>11.05</v>
          </cell>
          <cell r="E2479">
            <v>10.5</v>
          </cell>
          <cell r="F2479">
            <v>21.55</v>
          </cell>
        </row>
        <row r="2480">
          <cell r="A2480" t="str">
            <v>40.05.330</v>
          </cell>
          <cell r="B2480" t="str">
            <v>Variador de luminosidade rotativo até 1000 W, 127/220 V, com placa</v>
          </cell>
          <cell r="C2480" t="str">
            <v>CJ</v>
          </cell>
          <cell r="D2480">
            <v>75.66</v>
          </cell>
          <cell r="E2480">
            <v>15.96</v>
          </cell>
          <cell r="F2480">
            <v>91.62</v>
          </cell>
        </row>
        <row r="2481">
          <cell r="A2481" t="str">
            <v>40.05.340</v>
          </cell>
          <cell r="B2481" t="str">
            <v>Sensor de presença para teto, com fotocélula, para lâmpada qualquer</v>
          </cell>
          <cell r="C2481" t="str">
            <v>UN</v>
          </cell>
          <cell r="D2481">
            <v>26.17</v>
          </cell>
          <cell r="E2481">
            <v>12.6</v>
          </cell>
          <cell r="F2481">
            <v>38.770000000000003</v>
          </cell>
        </row>
        <row r="2482">
          <cell r="A2482" t="str">
            <v>40.05.350</v>
          </cell>
          <cell r="B2482" t="str">
            <v>Sensor de presença infravermelho passivo e microondas, alcance de 12 m - sem fio</v>
          </cell>
          <cell r="C2482" t="str">
            <v>UN</v>
          </cell>
          <cell r="D2482">
            <v>80.209999999999994</v>
          </cell>
          <cell r="E2482">
            <v>21</v>
          </cell>
          <cell r="F2482">
            <v>101.21</v>
          </cell>
        </row>
        <row r="2483">
          <cell r="A2483" t="str">
            <v>40.06</v>
          </cell>
          <cell r="B2483" t="str">
            <v>Conduletes</v>
          </cell>
          <cell r="C2483"/>
          <cell r="D2483"/>
          <cell r="E2483"/>
          <cell r="F2483"/>
        </row>
        <row r="2484">
          <cell r="A2484" t="str">
            <v>40.06.040</v>
          </cell>
          <cell r="B2484" t="str">
            <v>Condulete metálico de 3/4´</v>
          </cell>
          <cell r="C2484" t="str">
            <v>CJ</v>
          </cell>
          <cell r="D2484">
            <v>11.88</v>
          </cell>
          <cell r="E2484">
            <v>21</v>
          </cell>
          <cell r="F2484">
            <v>32.880000000000003</v>
          </cell>
        </row>
        <row r="2485">
          <cell r="A2485" t="str">
            <v>40.06.060</v>
          </cell>
          <cell r="B2485" t="str">
            <v>Condulete metálico de 1´</v>
          </cell>
          <cell r="C2485" t="str">
            <v>CJ</v>
          </cell>
          <cell r="D2485">
            <v>16.98</v>
          </cell>
          <cell r="E2485">
            <v>21</v>
          </cell>
          <cell r="F2485">
            <v>37.979999999999997</v>
          </cell>
        </row>
        <row r="2486">
          <cell r="A2486" t="str">
            <v>40.06.080</v>
          </cell>
          <cell r="B2486" t="str">
            <v>Condulete metálico de 1 1/4´</v>
          </cell>
          <cell r="C2486" t="str">
            <v>CJ</v>
          </cell>
          <cell r="D2486">
            <v>28.04</v>
          </cell>
          <cell r="E2486">
            <v>21</v>
          </cell>
          <cell r="F2486">
            <v>49.04</v>
          </cell>
        </row>
        <row r="2487">
          <cell r="A2487" t="str">
            <v>40.06.100</v>
          </cell>
          <cell r="B2487" t="str">
            <v>Condulete metálico de 1 1/2´</v>
          </cell>
          <cell r="C2487" t="str">
            <v>CJ</v>
          </cell>
          <cell r="D2487">
            <v>28.68</v>
          </cell>
          <cell r="E2487">
            <v>21</v>
          </cell>
          <cell r="F2487">
            <v>49.68</v>
          </cell>
        </row>
        <row r="2488">
          <cell r="A2488" t="str">
            <v>40.06.120</v>
          </cell>
          <cell r="B2488" t="str">
            <v>Condulete metálico de 2´</v>
          </cell>
          <cell r="C2488" t="str">
            <v>CJ</v>
          </cell>
          <cell r="D2488">
            <v>72.650000000000006</v>
          </cell>
          <cell r="E2488">
            <v>21</v>
          </cell>
          <cell r="F2488">
            <v>93.65</v>
          </cell>
        </row>
        <row r="2489">
          <cell r="A2489" t="str">
            <v>40.06.140</v>
          </cell>
          <cell r="B2489" t="str">
            <v>Condulete metálico de 2 1/2´</v>
          </cell>
          <cell r="C2489" t="str">
            <v>CJ</v>
          </cell>
          <cell r="D2489">
            <v>155.94999999999999</v>
          </cell>
          <cell r="E2489">
            <v>21</v>
          </cell>
          <cell r="F2489">
            <v>176.95</v>
          </cell>
        </row>
        <row r="2490">
          <cell r="A2490" t="str">
            <v>40.06.160</v>
          </cell>
          <cell r="B2490" t="str">
            <v>Condulete metálico de 3´</v>
          </cell>
          <cell r="C2490" t="str">
            <v>CJ</v>
          </cell>
          <cell r="D2490">
            <v>170.06</v>
          </cell>
          <cell r="E2490">
            <v>21</v>
          </cell>
          <cell r="F2490">
            <v>191.06</v>
          </cell>
        </row>
        <row r="2491">
          <cell r="A2491" t="str">
            <v>40.06.170</v>
          </cell>
          <cell r="B2491" t="str">
            <v>Condulete metálico de 4´</v>
          </cell>
          <cell r="C2491" t="str">
            <v>CJ</v>
          </cell>
          <cell r="D2491">
            <v>255.15</v>
          </cell>
          <cell r="E2491">
            <v>21</v>
          </cell>
          <cell r="F2491">
            <v>276.14999999999998</v>
          </cell>
        </row>
        <row r="2492">
          <cell r="A2492" t="str">
            <v>40.06.510</v>
          </cell>
          <cell r="B2492" t="str">
            <v>Condulete em PVC de 1´ - com tampa</v>
          </cell>
          <cell r="C2492" t="str">
            <v>CJ</v>
          </cell>
          <cell r="D2492">
            <v>18.940000000000001</v>
          </cell>
          <cell r="E2492">
            <v>21</v>
          </cell>
          <cell r="F2492">
            <v>39.94</v>
          </cell>
        </row>
        <row r="2493">
          <cell r="A2493" t="str">
            <v>40.07</v>
          </cell>
          <cell r="B2493" t="str">
            <v>Caixa de passagem em PVC</v>
          </cell>
          <cell r="C2493"/>
          <cell r="D2493"/>
          <cell r="E2493"/>
          <cell r="F2493"/>
        </row>
        <row r="2494">
          <cell r="A2494" t="str">
            <v>40.07.010</v>
          </cell>
          <cell r="B2494" t="str">
            <v>Caixa em PVC de 4´ x 2´</v>
          </cell>
          <cell r="C2494" t="str">
            <v>UN</v>
          </cell>
          <cell r="D2494">
            <v>3.15</v>
          </cell>
          <cell r="E2494">
            <v>10.5</v>
          </cell>
          <cell r="F2494">
            <v>13.65</v>
          </cell>
        </row>
        <row r="2495">
          <cell r="A2495" t="str">
            <v>40.07.020</v>
          </cell>
          <cell r="B2495" t="str">
            <v>Caixa em PVC de 4´ x 4´</v>
          </cell>
          <cell r="C2495" t="str">
            <v>UN</v>
          </cell>
          <cell r="D2495">
            <v>6.68</v>
          </cell>
          <cell r="E2495">
            <v>10.5</v>
          </cell>
          <cell r="F2495">
            <v>17.18</v>
          </cell>
        </row>
        <row r="2496">
          <cell r="A2496" t="str">
            <v>40.07.040</v>
          </cell>
          <cell r="B2496" t="str">
            <v>Caixa em PVC octogonal de 4´ x 4´</v>
          </cell>
          <cell r="C2496" t="str">
            <v>UN</v>
          </cell>
          <cell r="D2496">
            <v>7.62</v>
          </cell>
          <cell r="E2496">
            <v>10.5</v>
          </cell>
          <cell r="F2496">
            <v>18.12</v>
          </cell>
        </row>
        <row r="2497">
          <cell r="A2497" t="str">
            <v>40.10</v>
          </cell>
          <cell r="B2497" t="str">
            <v>Contator</v>
          </cell>
          <cell r="C2497"/>
          <cell r="D2497"/>
          <cell r="E2497"/>
          <cell r="F2497"/>
        </row>
        <row r="2498">
          <cell r="A2498" t="str">
            <v>40.10.016</v>
          </cell>
          <cell r="B2498" t="str">
            <v>Contator de potência 12 A - 1na+1nf</v>
          </cell>
          <cell r="C2498" t="str">
            <v>UN</v>
          </cell>
          <cell r="D2498">
            <v>194.86</v>
          </cell>
          <cell r="E2498">
            <v>21</v>
          </cell>
          <cell r="F2498">
            <v>215.86</v>
          </cell>
        </row>
        <row r="2499">
          <cell r="A2499" t="str">
            <v>40.10.020</v>
          </cell>
          <cell r="B2499" t="str">
            <v>Contator de potência 9 A - 2na+2nf</v>
          </cell>
          <cell r="C2499" t="str">
            <v>UN</v>
          </cell>
          <cell r="D2499">
            <v>229.98</v>
          </cell>
          <cell r="E2499">
            <v>21</v>
          </cell>
          <cell r="F2499">
            <v>250.98</v>
          </cell>
        </row>
        <row r="2500">
          <cell r="A2500" t="str">
            <v>40.10.040</v>
          </cell>
          <cell r="B2500" t="str">
            <v>Contator de potência 12 A - 2na+2nf</v>
          </cell>
          <cell r="C2500" t="str">
            <v>UN</v>
          </cell>
          <cell r="D2500">
            <v>259.66000000000003</v>
          </cell>
          <cell r="E2500">
            <v>21</v>
          </cell>
          <cell r="F2500">
            <v>280.66000000000003</v>
          </cell>
        </row>
        <row r="2501">
          <cell r="A2501" t="str">
            <v>40.10.060</v>
          </cell>
          <cell r="B2501" t="str">
            <v>Contator de potência 16 A - 2na+2nf</v>
          </cell>
          <cell r="C2501" t="str">
            <v>UN</v>
          </cell>
          <cell r="D2501">
            <v>246.96</v>
          </cell>
          <cell r="E2501">
            <v>21</v>
          </cell>
          <cell r="F2501">
            <v>267.95999999999998</v>
          </cell>
        </row>
        <row r="2502">
          <cell r="A2502" t="str">
            <v>40.10.080</v>
          </cell>
          <cell r="B2502" t="str">
            <v>Contator de potência 22 A/25 A - 2na+2nf</v>
          </cell>
          <cell r="C2502" t="str">
            <v>UN</v>
          </cell>
          <cell r="D2502">
            <v>303.32</v>
          </cell>
          <cell r="E2502">
            <v>21</v>
          </cell>
          <cell r="F2502">
            <v>324.32</v>
          </cell>
        </row>
        <row r="2503">
          <cell r="A2503" t="str">
            <v>40.10.100</v>
          </cell>
          <cell r="B2503" t="str">
            <v>Contator de potência 32 A - 2na+2nf</v>
          </cell>
          <cell r="C2503" t="str">
            <v>UN</v>
          </cell>
          <cell r="D2503">
            <v>493.46</v>
          </cell>
          <cell r="E2503">
            <v>21</v>
          </cell>
          <cell r="F2503">
            <v>514.46</v>
          </cell>
        </row>
        <row r="2504">
          <cell r="A2504" t="str">
            <v>40.10.106</v>
          </cell>
          <cell r="B2504" t="str">
            <v>Contator de potência 38 A/40 A - 2na+2nf</v>
          </cell>
          <cell r="C2504" t="str">
            <v>UN</v>
          </cell>
          <cell r="D2504">
            <v>692.18</v>
          </cell>
          <cell r="E2504">
            <v>21</v>
          </cell>
          <cell r="F2504">
            <v>713.18</v>
          </cell>
        </row>
        <row r="2505">
          <cell r="A2505" t="str">
            <v>40.10.110</v>
          </cell>
          <cell r="B2505" t="str">
            <v>Contator de potência 50 A - 2na+2nf</v>
          </cell>
          <cell r="C2505" t="str">
            <v>UN</v>
          </cell>
          <cell r="D2505">
            <v>832.58</v>
          </cell>
          <cell r="E2505">
            <v>21</v>
          </cell>
          <cell r="F2505">
            <v>853.58</v>
          </cell>
        </row>
        <row r="2506">
          <cell r="A2506" t="str">
            <v>40.10.132</v>
          </cell>
          <cell r="B2506" t="str">
            <v>Contator de potência 65 A - 2na+2nf</v>
          </cell>
          <cell r="C2506" t="str">
            <v>UN</v>
          </cell>
          <cell r="D2506">
            <v>1071.76</v>
          </cell>
          <cell r="E2506">
            <v>21</v>
          </cell>
          <cell r="F2506">
            <v>1092.76</v>
          </cell>
        </row>
        <row r="2507">
          <cell r="A2507" t="str">
            <v>40.10.136</v>
          </cell>
          <cell r="B2507" t="str">
            <v>Contator de potência 110 A - 2na+2nf</v>
          </cell>
          <cell r="C2507" t="str">
            <v>UN</v>
          </cell>
          <cell r="D2507">
            <v>2308.02</v>
          </cell>
          <cell r="E2507">
            <v>21</v>
          </cell>
          <cell r="F2507">
            <v>2329.02</v>
          </cell>
        </row>
        <row r="2508">
          <cell r="A2508" t="str">
            <v>40.10.140</v>
          </cell>
          <cell r="B2508" t="str">
            <v>Contator de potência 150 A - 2na+2nf</v>
          </cell>
          <cell r="C2508" t="str">
            <v>UN</v>
          </cell>
          <cell r="D2508">
            <v>2576.87</v>
          </cell>
          <cell r="E2508">
            <v>21</v>
          </cell>
          <cell r="F2508">
            <v>2597.87</v>
          </cell>
        </row>
        <row r="2509">
          <cell r="A2509" t="str">
            <v>40.10.150</v>
          </cell>
          <cell r="B2509" t="str">
            <v>Contator de potência 220 A - 2na+2nf</v>
          </cell>
          <cell r="C2509" t="str">
            <v>UN</v>
          </cell>
          <cell r="D2509">
            <v>5262.6</v>
          </cell>
          <cell r="E2509">
            <v>21</v>
          </cell>
          <cell r="F2509">
            <v>5283.6</v>
          </cell>
        </row>
        <row r="2510">
          <cell r="A2510" t="str">
            <v>40.10.500</v>
          </cell>
          <cell r="B2510" t="str">
            <v>Minicontator auxiliar - 4na</v>
          </cell>
          <cell r="C2510" t="str">
            <v>UN</v>
          </cell>
          <cell r="D2510">
            <v>91.15</v>
          </cell>
          <cell r="E2510">
            <v>21</v>
          </cell>
          <cell r="F2510">
            <v>112.15</v>
          </cell>
        </row>
        <row r="2511">
          <cell r="A2511" t="str">
            <v>40.10.510</v>
          </cell>
          <cell r="B2511" t="str">
            <v>Contator auxiliar - 2na+2nf</v>
          </cell>
          <cell r="C2511" t="str">
            <v>UN</v>
          </cell>
          <cell r="D2511">
            <v>115.01</v>
          </cell>
          <cell r="E2511">
            <v>21</v>
          </cell>
          <cell r="F2511">
            <v>136.01</v>
          </cell>
        </row>
        <row r="2512">
          <cell r="A2512" t="str">
            <v>40.10.520</v>
          </cell>
          <cell r="B2512" t="str">
            <v>Contator auxiliar - 4na+4nf</v>
          </cell>
          <cell r="C2512" t="str">
            <v>UN</v>
          </cell>
          <cell r="D2512">
            <v>150.54</v>
          </cell>
          <cell r="E2512">
            <v>21</v>
          </cell>
          <cell r="F2512">
            <v>171.54</v>
          </cell>
        </row>
        <row r="2513">
          <cell r="A2513" t="str">
            <v>40.11</v>
          </cell>
          <cell r="B2513" t="str">
            <v>Rele</v>
          </cell>
          <cell r="C2513"/>
          <cell r="D2513"/>
          <cell r="E2513"/>
          <cell r="F2513"/>
        </row>
        <row r="2514">
          <cell r="A2514" t="str">
            <v>40.11.010</v>
          </cell>
          <cell r="B2514" t="str">
            <v>Relé fotoelétrico 50/60 Hz, 110/220 V, 1200 VA, completo</v>
          </cell>
          <cell r="C2514" t="str">
            <v>UN</v>
          </cell>
          <cell r="D2514">
            <v>65.61</v>
          </cell>
          <cell r="E2514">
            <v>18.899999999999999</v>
          </cell>
          <cell r="F2514">
            <v>84.51</v>
          </cell>
        </row>
        <row r="2515">
          <cell r="A2515" t="str">
            <v>40.11.020</v>
          </cell>
          <cell r="B2515" t="str">
            <v>Relé bimetálico de sobrecarga para acoplamento direto, faixas de ajuste de 9/12 A</v>
          </cell>
          <cell r="C2515" t="str">
            <v>UN</v>
          </cell>
          <cell r="D2515">
            <v>110.6</v>
          </cell>
          <cell r="E2515">
            <v>21</v>
          </cell>
          <cell r="F2515">
            <v>131.6</v>
          </cell>
        </row>
        <row r="2516">
          <cell r="A2516" t="str">
            <v>40.11.030</v>
          </cell>
          <cell r="B2516" t="str">
            <v>Relé bimetálico de sobrecarga para acoplamento direto, faixas de ajuste de 20/32 A até 50/63 A</v>
          </cell>
          <cell r="C2516" t="str">
            <v>UN</v>
          </cell>
          <cell r="D2516">
            <v>415.89</v>
          </cell>
          <cell r="E2516">
            <v>21</v>
          </cell>
          <cell r="F2516">
            <v>436.89</v>
          </cell>
        </row>
        <row r="2517">
          <cell r="A2517" t="str">
            <v>40.11.050</v>
          </cell>
          <cell r="B2517" t="str">
            <v>Relé bimetálico de sobrecarga para acoplamento direto, faixas de ajuste 0,4/0,63 A até 16/25 A</v>
          </cell>
          <cell r="C2517" t="str">
            <v>UN</v>
          </cell>
          <cell r="D2517">
            <v>297.64999999999998</v>
          </cell>
          <cell r="E2517">
            <v>21</v>
          </cell>
          <cell r="F2517">
            <v>318.64999999999998</v>
          </cell>
        </row>
        <row r="2518">
          <cell r="A2518" t="str">
            <v>40.11.060</v>
          </cell>
          <cell r="B2518" t="str">
            <v>Relé de tempo eletrônico de 0,6 até 6 s - 220V - 50/60 Hz</v>
          </cell>
          <cell r="C2518" t="str">
            <v>UN</v>
          </cell>
          <cell r="D2518">
            <v>85.28</v>
          </cell>
          <cell r="E2518">
            <v>41.99</v>
          </cell>
          <cell r="F2518">
            <v>127.27</v>
          </cell>
        </row>
        <row r="2519">
          <cell r="A2519" t="str">
            <v>40.11.070</v>
          </cell>
          <cell r="B2519" t="str">
            <v>Relé supervisor trifásico contra falta de fase, inversão de fase e mínima tensão</v>
          </cell>
          <cell r="C2519" t="str">
            <v>UN</v>
          </cell>
          <cell r="D2519">
            <v>2104.6799999999998</v>
          </cell>
          <cell r="E2519">
            <v>41.99</v>
          </cell>
          <cell r="F2519">
            <v>2146.67</v>
          </cell>
        </row>
        <row r="2520">
          <cell r="A2520" t="str">
            <v>40.11.120</v>
          </cell>
          <cell r="B2520" t="str">
            <v>Relé de tempo eletrônico de 1,5 até 15 minutos - 110V - 50/60Hz</v>
          </cell>
          <cell r="C2520" t="str">
            <v>UN</v>
          </cell>
          <cell r="D2520">
            <v>75.33</v>
          </cell>
          <cell r="E2520">
            <v>41.99</v>
          </cell>
          <cell r="F2520">
            <v>117.32</v>
          </cell>
        </row>
        <row r="2521">
          <cell r="A2521" t="str">
            <v>40.11.191</v>
          </cell>
          <cell r="B2521" t="str">
            <v>Relé de tempo eletrônico cíclico regulável - 110/127 V - 48/63 Hz</v>
          </cell>
          <cell r="C2521" t="str">
            <v>UN</v>
          </cell>
          <cell r="D2521">
            <v>148.46</v>
          </cell>
          <cell r="E2521">
            <v>41.99</v>
          </cell>
          <cell r="F2521">
            <v>190.45</v>
          </cell>
        </row>
        <row r="2522">
          <cell r="A2522" t="str">
            <v>40.11.230</v>
          </cell>
          <cell r="B2522" t="str">
            <v>Relé de sobrecarga eletrônico para acoplamento direto, faixa de ajuste de 55 A até 250 A</v>
          </cell>
          <cell r="C2522" t="str">
            <v>UN</v>
          </cell>
          <cell r="D2522">
            <v>2521.84</v>
          </cell>
          <cell r="E2522">
            <v>21</v>
          </cell>
          <cell r="F2522">
            <v>2542.84</v>
          </cell>
        </row>
        <row r="2523">
          <cell r="A2523" t="str">
            <v>40.11.240</v>
          </cell>
          <cell r="B2523" t="str">
            <v>Relé de tempo eletrônico de 3 até 30s - 220V - 50/60Hz</v>
          </cell>
          <cell r="C2523" t="str">
            <v>UN</v>
          </cell>
          <cell r="D2523">
            <v>82.16</v>
          </cell>
          <cell r="E2523">
            <v>41.99</v>
          </cell>
          <cell r="F2523">
            <v>124.15</v>
          </cell>
        </row>
        <row r="2524">
          <cell r="A2524" t="str">
            <v>40.11.250</v>
          </cell>
          <cell r="B2524" t="str">
            <v>Relé de impulso bipolar, 16 A, 250 V CA</v>
          </cell>
          <cell r="C2524" t="str">
            <v>UN</v>
          </cell>
          <cell r="D2524">
            <v>208.59</v>
          </cell>
          <cell r="E2524">
            <v>25.19</v>
          </cell>
          <cell r="F2524">
            <v>233.78</v>
          </cell>
        </row>
        <row r="2525">
          <cell r="A2525" t="str">
            <v>40.12</v>
          </cell>
          <cell r="B2525" t="str">
            <v>Chave comutadora e seletora</v>
          </cell>
          <cell r="C2525"/>
          <cell r="D2525"/>
          <cell r="E2525"/>
          <cell r="F2525"/>
        </row>
        <row r="2526">
          <cell r="A2526" t="str">
            <v>40.12.020</v>
          </cell>
          <cell r="B2526" t="str">
            <v>Chave comutadora/seletora com 1 polo e 3 posições para 63 A</v>
          </cell>
          <cell r="C2526" t="str">
            <v>UN</v>
          </cell>
          <cell r="D2526">
            <v>496.65</v>
          </cell>
          <cell r="E2526">
            <v>16.8</v>
          </cell>
          <cell r="F2526">
            <v>513.45000000000005</v>
          </cell>
        </row>
        <row r="2527">
          <cell r="A2527" t="str">
            <v>40.12.030</v>
          </cell>
          <cell r="B2527" t="str">
            <v>Chave comutadora/seletora com 1 polo e 3 posições para 25 A</v>
          </cell>
          <cell r="C2527" t="str">
            <v>UN</v>
          </cell>
          <cell r="D2527">
            <v>239.1</v>
          </cell>
          <cell r="E2527">
            <v>16.8</v>
          </cell>
          <cell r="F2527">
            <v>255.9</v>
          </cell>
        </row>
        <row r="2528">
          <cell r="A2528" t="str">
            <v>40.12.200</v>
          </cell>
          <cell r="B2528" t="str">
            <v>Chave comutadora/seletora com 1 polo e 2 posições para 25 A</v>
          </cell>
          <cell r="C2528" t="str">
            <v>UN</v>
          </cell>
          <cell r="D2528">
            <v>132.68</v>
          </cell>
          <cell r="E2528">
            <v>16.8</v>
          </cell>
          <cell r="F2528">
            <v>149.47999999999999</v>
          </cell>
        </row>
        <row r="2529">
          <cell r="A2529" t="str">
            <v>40.12.210</v>
          </cell>
          <cell r="B2529" t="str">
            <v>Chave comutadora/seletora com 3 polos e 3 posições para 25 A</v>
          </cell>
          <cell r="C2529" t="str">
            <v>UN</v>
          </cell>
          <cell r="D2529">
            <v>308.11</v>
          </cell>
          <cell r="E2529">
            <v>16.8</v>
          </cell>
          <cell r="F2529">
            <v>324.91000000000003</v>
          </cell>
        </row>
        <row r="2530">
          <cell r="A2530" t="str">
            <v>40.13</v>
          </cell>
          <cell r="B2530" t="str">
            <v>Amperimetro</v>
          </cell>
          <cell r="C2530"/>
          <cell r="D2530"/>
          <cell r="E2530"/>
          <cell r="F2530"/>
        </row>
        <row r="2531">
          <cell r="A2531" t="str">
            <v>40.13.010</v>
          </cell>
          <cell r="B2531" t="str">
            <v>Chave comutadora para amperímetro</v>
          </cell>
          <cell r="C2531" t="str">
            <v>UN</v>
          </cell>
          <cell r="D2531">
            <v>139.88</v>
          </cell>
          <cell r="E2531">
            <v>16.8</v>
          </cell>
          <cell r="F2531">
            <v>156.68</v>
          </cell>
        </row>
        <row r="2532">
          <cell r="A2532" t="str">
            <v>40.13.040</v>
          </cell>
          <cell r="B2532" t="str">
            <v>Amperímetro de ferro móvel de 96 x 96 mm, para ligação em transformador de corrente, escala fixa de 0A/50 A até 0A/2 kA</v>
          </cell>
          <cell r="C2532" t="str">
            <v>UN</v>
          </cell>
          <cell r="D2532">
            <v>370.06</v>
          </cell>
          <cell r="E2532">
            <v>10.5</v>
          </cell>
          <cell r="F2532">
            <v>380.56</v>
          </cell>
        </row>
        <row r="2533">
          <cell r="A2533" t="str">
            <v>40.14</v>
          </cell>
          <cell r="B2533" t="str">
            <v>Voltimetro</v>
          </cell>
          <cell r="C2533"/>
          <cell r="D2533"/>
          <cell r="E2533"/>
          <cell r="F2533"/>
        </row>
        <row r="2534">
          <cell r="A2534" t="str">
            <v>40.14.010</v>
          </cell>
          <cell r="B2534" t="str">
            <v>Chave comutadora para voltímetro</v>
          </cell>
          <cell r="C2534" t="str">
            <v>UN</v>
          </cell>
          <cell r="D2534">
            <v>98.78</v>
          </cell>
          <cell r="E2534">
            <v>16.8</v>
          </cell>
          <cell r="F2534">
            <v>115.58</v>
          </cell>
        </row>
        <row r="2535">
          <cell r="A2535" t="str">
            <v>40.14.030</v>
          </cell>
          <cell r="B2535" t="str">
            <v>Voltímetro de ferro móvel de 96 x 96 mm, escalas variáveis de 0/150 V, 0/250 V, 0/300 V, 0/500 V e 0/600 V</v>
          </cell>
          <cell r="C2535" t="str">
            <v>UN</v>
          </cell>
          <cell r="D2535">
            <v>135.63999999999999</v>
          </cell>
          <cell r="E2535">
            <v>21</v>
          </cell>
          <cell r="F2535">
            <v>156.63999999999999</v>
          </cell>
        </row>
        <row r="2536">
          <cell r="A2536" t="str">
            <v>40.20</v>
          </cell>
          <cell r="B2536" t="str">
            <v>Reparos, conservacoes e complementos - GRUPO 40</v>
          </cell>
          <cell r="C2536"/>
          <cell r="D2536"/>
          <cell r="E2536"/>
          <cell r="F2536"/>
        </row>
        <row r="2537">
          <cell r="A2537" t="str">
            <v>40.20.050</v>
          </cell>
          <cell r="B2537" t="str">
            <v>Sinalizador com lâmpada</v>
          </cell>
          <cell r="C2537" t="str">
            <v>UN</v>
          </cell>
          <cell r="D2537">
            <v>106.16</v>
          </cell>
          <cell r="E2537">
            <v>33.590000000000003</v>
          </cell>
          <cell r="F2537">
            <v>139.75</v>
          </cell>
        </row>
        <row r="2538">
          <cell r="A2538" t="str">
            <v>40.20.060</v>
          </cell>
          <cell r="B2538" t="str">
            <v>Botão de comando duplo sem sinalizador</v>
          </cell>
          <cell r="C2538" t="str">
            <v>UN</v>
          </cell>
          <cell r="D2538">
            <v>54.05</v>
          </cell>
          <cell r="E2538">
            <v>33.590000000000003</v>
          </cell>
          <cell r="F2538">
            <v>87.64</v>
          </cell>
        </row>
        <row r="2539">
          <cell r="A2539" t="str">
            <v>40.20.090</v>
          </cell>
          <cell r="B2539" t="str">
            <v>Botoeira com retenção para quadro/painel</v>
          </cell>
          <cell r="C2539" t="str">
            <v>UN</v>
          </cell>
          <cell r="D2539">
            <v>32.049999999999997</v>
          </cell>
          <cell r="E2539">
            <v>12.6</v>
          </cell>
          <cell r="F2539">
            <v>44.65</v>
          </cell>
        </row>
        <row r="2540">
          <cell r="A2540" t="str">
            <v>40.20.100</v>
          </cell>
          <cell r="B2540" t="str">
            <v>Botoeira de comando liga-desliga, sem sinalização</v>
          </cell>
          <cell r="C2540" t="str">
            <v>UN</v>
          </cell>
          <cell r="D2540">
            <v>147.91</v>
          </cell>
          <cell r="E2540">
            <v>12.6</v>
          </cell>
          <cell r="F2540">
            <v>160.51</v>
          </cell>
        </row>
        <row r="2541">
          <cell r="A2541" t="str">
            <v>40.20.110</v>
          </cell>
          <cell r="B2541" t="str">
            <v>Alarme sonoro bitonal 220 V para painel de comando</v>
          </cell>
          <cell r="C2541" t="str">
            <v>UN</v>
          </cell>
          <cell r="D2541">
            <v>378.13</v>
          </cell>
          <cell r="E2541">
            <v>12.6</v>
          </cell>
          <cell r="F2541">
            <v>390.73</v>
          </cell>
        </row>
        <row r="2542">
          <cell r="A2542" t="str">
            <v>40.20.120</v>
          </cell>
          <cell r="B2542" t="str">
            <v>Placa de 4´ x 2´</v>
          </cell>
          <cell r="C2542" t="str">
            <v>UN</v>
          </cell>
          <cell r="D2542">
            <v>2.6</v>
          </cell>
          <cell r="E2542">
            <v>1.34</v>
          </cell>
          <cell r="F2542">
            <v>3.94</v>
          </cell>
        </row>
        <row r="2543">
          <cell r="A2543" t="str">
            <v>40.20.140</v>
          </cell>
          <cell r="B2543" t="str">
            <v>Placa de 4´ x 4´</v>
          </cell>
          <cell r="C2543" t="str">
            <v>UN</v>
          </cell>
          <cell r="D2543">
            <v>7.66</v>
          </cell>
          <cell r="E2543">
            <v>1.34</v>
          </cell>
          <cell r="F2543">
            <v>9</v>
          </cell>
        </row>
        <row r="2544">
          <cell r="A2544" t="str">
            <v>40.20.200</v>
          </cell>
          <cell r="B2544" t="str">
            <v>Chave de boia normalmente fechada ou aberta</v>
          </cell>
          <cell r="C2544" t="str">
            <v>UN</v>
          </cell>
          <cell r="D2544">
            <v>44.52</v>
          </cell>
          <cell r="E2544">
            <v>16.8</v>
          </cell>
          <cell r="F2544">
            <v>61.32</v>
          </cell>
        </row>
        <row r="2545">
          <cell r="A2545" t="str">
            <v>40.20.240</v>
          </cell>
          <cell r="B2545" t="str">
            <v>Plugue com 2P+T de 10A, 250V</v>
          </cell>
          <cell r="C2545" t="str">
            <v>UN</v>
          </cell>
          <cell r="D2545">
            <v>6.95</v>
          </cell>
          <cell r="E2545">
            <v>8.4</v>
          </cell>
          <cell r="F2545">
            <v>15.35</v>
          </cell>
        </row>
        <row r="2546">
          <cell r="A2546" t="str">
            <v>40.20.250</v>
          </cell>
          <cell r="B2546" t="str">
            <v>Plugue prolongador com 2P+T de 10A, 250V</v>
          </cell>
          <cell r="C2546" t="str">
            <v>UN</v>
          </cell>
          <cell r="D2546">
            <v>8.08</v>
          </cell>
          <cell r="E2546">
            <v>8.4</v>
          </cell>
          <cell r="F2546">
            <v>16.48</v>
          </cell>
        </row>
        <row r="2547">
          <cell r="A2547" t="str">
            <v>40.20.300</v>
          </cell>
          <cell r="B2547" t="str">
            <v>Chave de nível tipo boia pendular (pera), com contato micro switch</v>
          </cell>
          <cell r="C2547" t="str">
            <v>UN</v>
          </cell>
          <cell r="D2547">
            <v>406.19</v>
          </cell>
          <cell r="E2547">
            <v>41.99</v>
          </cell>
          <cell r="F2547">
            <v>448.18</v>
          </cell>
        </row>
        <row r="2548">
          <cell r="A2548" t="str">
            <v>40.20.310</v>
          </cell>
          <cell r="B2548" t="str">
            <v>Placa/espelho em latão escovado 4´ x 4´, para 02 tomadas elétrica</v>
          </cell>
          <cell r="C2548" t="str">
            <v>UN</v>
          </cell>
          <cell r="D2548">
            <v>26.23</v>
          </cell>
          <cell r="E2548">
            <v>18.77</v>
          </cell>
          <cell r="F2548">
            <v>45</v>
          </cell>
        </row>
        <row r="2549">
          <cell r="A2549" t="str">
            <v>40.20.320</v>
          </cell>
          <cell r="B2549" t="str">
            <v>Placa/espelho em latão escovado 4´ x 4´, para 01 tomada elétrica</v>
          </cell>
          <cell r="C2549" t="str">
            <v>UN</v>
          </cell>
          <cell r="D2549">
            <v>23.33</v>
          </cell>
          <cell r="E2549">
            <v>18.77</v>
          </cell>
          <cell r="F2549">
            <v>42.1</v>
          </cell>
        </row>
        <row r="2550">
          <cell r="A2550" t="str">
            <v>41</v>
          </cell>
          <cell r="B2550" t="str">
            <v>ILUMINACAO</v>
          </cell>
          <cell r="C2550"/>
          <cell r="D2550"/>
          <cell r="E2550"/>
          <cell r="F2550"/>
        </row>
        <row r="2551">
          <cell r="A2551" t="str">
            <v>41.02</v>
          </cell>
          <cell r="B2551" t="str">
            <v>Lampadas</v>
          </cell>
          <cell r="C2551"/>
          <cell r="D2551"/>
          <cell r="E2551"/>
          <cell r="F2551"/>
        </row>
        <row r="2552">
          <cell r="A2552" t="str">
            <v>41.02.541</v>
          </cell>
          <cell r="B2552" t="str">
            <v>Lâmpada LED tubular T8 com base G13, de 900 até 1050 Im - 9 a 10W</v>
          </cell>
          <cell r="C2552" t="str">
            <v>UN</v>
          </cell>
          <cell r="D2552">
            <v>20.39</v>
          </cell>
          <cell r="E2552">
            <v>3.35</v>
          </cell>
          <cell r="F2552">
            <v>23.74</v>
          </cell>
        </row>
        <row r="2553">
          <cell r="A2553" t="str">
            <v>41.02.551</v>
          </cell>
          <cell r="B2553" t="str">
            <v>Lâmpada LED tubular T8 com base G13, de 1850 até 2000 Im - 18 a 20W</v>
          </cell>
          <cell r="C2553" t="str">
            <v>UN</v>
          </cell>
          <cell r="D2553">
            <v>35.909999999999997</v>
          </cell>
          <cell r="E2553">
            <v>3.35</v>
          </cell>
          <cell r="F2553">
            <v>39.26</v>
          </cell>
        </row>
        <row r="2554">
          <cell r="A2554" t="str">
            <v>41.02.562</v>
          </cell>
          <cell r="B2554" t="str">
            <v>Lâmpada LED tubular T8 com base G13, de 3400 até 4000 Im - 36 a 40W</v>
          </cell>
          <cell r="C2554" t="str">
            <v>UN</v>
          </cell>
          <cell r="D2554">
            <v>79.75</v>
          </cell>
          <cell r="E2554">
            <v>3.35</v>
          </cell>
          <cell r="F2554">
            <v>83.1</v>
          </cell>
        </row>
        <row r="2555">
          <cell r="A2555" t="str">
            <v>41.02.580</v>
          </cell>
          <cell r="B2555" t="str">
            <v>Lâmpada LED 13,5W, com base E-27, 1400 até 1510lm</v>
          </cell>
          <cell r="C2555" t="str">
            <v>UN</v>
          </cell>
          <cell r="D2555">
            <v>27.63</v>
          </cell>
          <cell r="E2555">
            <v>3.35</v>
          </cell>
          <cell r="F2555">
            <v>30.98</v>
          </cell>
        </row>
        <row r="2556">
          <cell r="A2556" t="str">
            <v>41.04</v>
          </cell>
          <cell r="B2556" t="str">
            <v>Acessorios para iluminacao</v>
          </cell>
          <cell r="C2556"/>
          <cell r="D2556"/>
          <cell r="E2556"/>
          <cell r="F2556"/>
        </row>
        <row r="2557">
          <cell r="A2557" t="str">
            <v>41.04.020</v>
          </cell>
          <cell r="B2557" t="str">
            <v>Receptáculo de porcelana com parafuso de fixação com rosca E-27</v>
          </cell>
          <cell r="C2557" t="str">
            <v>UN</v>
          </cell>
          <cell r="D2557">
            <v>4.1500000000000004</v>
          </cell>
          <cell r="E2557">
            <v>3.36</v>
          </cell>
          <cell r="F2557">
            <v>7.51</v>
          </cell>
        </row>
        <row r="2558">
          <cell r="A2558" t="str">
            <v>41.04.050</v>
          </cell>
          <cell r="B2558" t="str">
            <v>Trilho eletrificado de alimentação com 1 circuito, em alumínio com pintura na cor branco, inclusive acessórios</v>
          </cell>
          <cell r="C2558" t="str">
            <v>M</v>
          </cell>
          <cell r="D2558">
            <v>113.11</v>
          </cell>
          <cell r="E2558">
            <v>16.8</v>
          </cell>
          <cell r="F2558">
            <v>129.91</v>
          </cell>
        </row>
        <row r="2559">
          <cell r="A2559" t="str">
            <v>41.05</v>
          </cell>
          <cell r="B2559" t="str">
            <v>Lampada de descarga de alta potencia</v>
          </cell>
          <cell r="C2559"/>
          <cell r="D2559"/>
          <cell r="E2559"/>
          <cell r="F2559"/>
        </row>
        <row r="2560">
          <cell r="A2560" t="str">
            <v>41.05.710</v>
          </cell>
          <cell r="B2560" t="str">
            <v>Lâmpada de vapor metálico tubular, base G12 de 70 W</v>
          </cell>
          <cell r="C2560" t="str">
            <v>UN</v>
          </cell>
          <cell r="D2560">
            <v>114</v>
          </cell>
          <cell r="E2560">
            <v>3.35</v>
          </cell>
          <cell r="F2560">
            <v>117.35</v>
          </cell>
        </row>
        <row r="2561">
          <cell r="A2561" t="str">
            <v>41.05.720</v>
          </cell>
          <cell r="B2561" t="str">
            <v>Lâmpada de vapor metálico tubular, base G12 de 150 W</v>
          </cell>
          <cell r="C2561" t="str">
            <v>UN</v>
          </cell>
          <cell r="D2561">
            <v>121.31</v>
          </cell>
          <cell r="E2561">
            <v>3.35</v>
          </cell>
          <cell r="F2561">
            <v>124.66</v>
          </cell>
        </row>
        <row r="2562">
          <cell r="A2562" t="str">
            <v>41.05.800</v>
          </cell>
          <cell r="B2562" t="str">
            <v>Lâmpada de vapor metálico tubular, base RX7s bilateral de 70 W</v>
          </cell>
          <cell r="C2562" t="str">
            <v>UN</v>
          </cell>
          <cell r="D2562">
            <v>77.75</v>
          </cell>
          <cell r="E2562">
            <v>3.35</v>
          </cell>
          <cell r="F2562">
            <v>81.099999999999994</v>
          </cell>
        </row>
        <row r="2563">
          <cell r="A2563" t="str">
            <v>41.06</v>
          </cell>
          <cell r="B2563" t="str">
            <v>Lampada halogena</v>
          </cell>
          <cell r="C2563"/>
          <cell r="D2563"/>
          <cell r="E2563"/>
          <cell r="F2563"/>
        </row>
        <row r="2564">
          <cell r="A2564" t="str">
            <v>41.06.100</v>
          </cell>
          <cell r="B2564" t="str">
            <v>Lâmpada halógena refletora PAR20, base E27 de 50 W - 220 V</v>
          </cell>
          <cell r="C2564" t="str">
            <v>UN</v>
          </cell>
          <cell r="D2564">
            <v>25.59</v>
          </cell>
          <cell r="E2564">
            <v>3.35</v>
          </cell>
          <cell r="F2564">
            <v>28.94</v>
          </cell>
        </row>
        <row r="2565">
          <cell r="A2565" t="str">
            <v>41.06.130</v>
          </cell>
          <cell r="B2565" t="str">
            <v>Lâmpada halógena com refletor dicroico de 50 W - 12 V</v>
          </cell>
          <cell r="C2565" t="str">
            <v>UN</v>
          </cell>
          <cell r="D2565">
            <v>18.53</v>
          </cell>
          <cell r="E2565">
            <v>3.35</v>
          </cell>
          <cell r="F2565">
            <v>21.88</v>
          </cell>
        </row>
        <row r="2566">
          <cell r="A2566" t="str">
            <v>41.06.410</v>
          </cell>
          <cell r="B2566" t="str">
            <v>Lâmpada halógena tubular, base R7s bilateral de 300 W - 110 ou 220 V</v>
          </cell>
          <cell r="C2566" t="str">
            <v>UN</v>
          </cell>
          <cell r="D2566">
            <v>13.61</v>
          </cell>
          <cell r="E2566">
            <v>3.35</v>
          </cell>
          <cell r="F2566">
            <v>16.96</v>
          </cell>
        </row>
        <row r="2567">
          <cell r="A2567" t="str">
            <v>41.07</v>
          </cell>
          <cell r="B2567" t="str">
            <v>Lampada fluorescente</v>
          </cell>
          <cell r="C2567"/>
          <cell r="D2567"/>
          <cell r="E2567"/>
          <cell r="F2567"/>
        </row>
        <row r="2568">
          <cell r="A2568" t="str">
            <v>41.07.020</v>
          </cell>
          <cell r="B2568" t="str">
            <v>Lâmpada fluorescente tubular, base bipino bilateral de 15 W</v>
          </cell>
          <cell r="C2568" t="str">
            <v>UN</v>
          </cell>
          <cell r="D2568">
            <v>18.52</v>
          </cell>
          <cell r="E2568">
            <v>3.35</v>
          </cell>
          <cell r="F2568">
            <v>21.87</v>
          </cell>
        </row>
        <row r="2569">
          <cell r="A2569" t="str">
            <v>41.07.030</v>
          </cell>
          <cell r="B2569" t="str">
            <v>Lâmpada fluorescente tubular, base bipino bilateral de 16 W</v>
          </cell>
          <cell r="C2569" t="str">
            <v>UN</v>
          </cell>
          <cell r="D2569">
            <v>9.6999999999999993</v>
          </cell>
          <cell r="E2569">
            <v>3.35</v>
          </cell>
          <cell r="F2569">
            <v>13.05</v>
          </cell>
        </row>
        <row r="2570">
          <cell r="A2570" t="str">
            <v>41.07.050</v>
          </cell>
          <cell r="B2570" t="str">
            <v>Lâmpada fluorescente tubular, base bipino bilateral de 20 W</v>
          </cell>
          <cell r="C2570" t="str">
            <v>UN</v>
          </cell>
          <cell r="D2570">
            <v>9.09</v>
          </cell>
          <cell r="E2570">
            <v>3.35</v>
          </cell>
          <cell r="F2570">
            <v>12.44</v>
          </cell>
        </row>
        <row r="2571">
          <cell r="A2571" t="str">
            <v>41.07.060</v>
          </cell>
          <cell r="B2571" t="str">
            <v>Lâmpada fluorescente tubular, base bipino bilateral de 28 W</v>
          </cell>
          <cell r="C2571" t="str">
            <v>UN</v>
          </cell>
          <cell r="D2571">
            <v>11.41</v>
          </cell>
          <cell r="E2571">
            <v>3.35</v>
          </cell>
          <cell r="F2571">
            <v>14.76</v>
          </cell>
        </row>
        <row r="2572">
          <cell r="A2572" t="str">
            <v>41.07.070</v>
          </cell>
          <cell r="B2572" t="str">
            <v>Lâmpada fluorescente tubular, base bipino bilateral de 32 W</v>
          </cell>
          <cell r="C2572" t="str">
            <v>UN</v>
          </cell>
          <cell r="D2572">
            <v>9.41</v>
          </cell>
          <cell r="E2572">
            <v>3.35</v>
          </cell>
          <cell r="F2572">
            <v>12.76</v>
          </cell>
        </row>
        <row r="2573">
          <cell r="A2573" t="str">
            <v>41.07.200</v>
          </cell>
          <cell r="B2573" t="str">
            <v>Lâmpada fluorescente tubular, base bipino bilateral de 32 W, com camada trifósforo</v>
          </cell>
          <cell r="C2573" t="str">
            <v>UN</v>
          </cell>
          <cell r="D2573">
            <v>12.54</v>
          </cell>
          <cell r="E2573">
            <v>3.35</v>
          </cell>
          <cell r="F2573">
            <v>15.89</v>
          </cell>
        </row>
        <row r="2574">
          <cell r="A2574" t="str">
            <v>41.07.400</v>
          </cell>
          <cell r="B2574" t="str">
            <v>Lâmpada fluorescente compacta eletrônica "2U", base E27 de 9 W - 110 ou 220 V</v>
          </cell>
          <cell r="C2574" t="str">
            <v>UN</v>
          </cell>
          <cell r="D2574">
            <v>7.55</v>
          </cell>
          <cell r="E2574">
            <v>3.35</v>
          </cell>
          <cell r="F2574">
            <v>10.9</v>
          </cell>
        </row>
        <row r="2575">
          <cell r="A2575" t="str">
            <v>41.07.420</v>
          </cell>
          <cell r="B2575" t="str">
            <v>Lâmpada fluorescente compacta eletrônica "3U", base E27 de 15 W - 110 ou 220 V</v>
          </cell>
          <cell r="C2575" t="str">
            <v>UN</v>
          </cell>
          <cell r="D2575">
            <v>12.88</v>
          </cell>
          <cell r="E2575">
            <v>3.35</v>
          </cell>
          <cell r="F2575">
            <v>16.23</v>
          </cell>
        </row>
        <row r="2576">
          <cell r="A2576" t="str">
            <v>41.07.430</v>
          </cell>
          <cell r="B2576" t="str">
            <v>Lâmpada fluorescente compacta eletrônica "3U", base E27 de 20 W - 110 ou 220 V</v>
          </cell>
          <cell r="C2576" t="str">
            <v>UN</v>
          </cell>
          <cell r="D2576">
            <v>12.85</v>
          </cell>
          <cell r="E2576">
            <v>3.35</v>
          </cell>
          <cell r="F2576">
            <v>16.2</v>
          </cell>
        </row>
        <row r="2577">
          <cell r="A2577" t="str">
            <v>41.07.440</v>
          </cell>
          <cell r="B2577" t="str">
            <v>Lâmpada fluorescente compacta eletrônica "3U", base E27 de 23 W - 110 ou 220 V</v>
          </cell>
          <cell r="C2577" t="str">
            <v>UN</v>
          </cell>
          <cell r="D2577">
            <v>17.440000000000001</v>
          </cell>
          <cell r="E2577">
            <v>3.35</v>
          </cell>
          <cell r="F2577">
            <v>20.79</v>
          </cell>
        </row>
        <row r="2578">
          <cell r="A2578" t="str">
            <v>41.07.450</v>
          </cell>
          <cell r="B2578" t="str">
            <v>Lâmpada fluorescente compacta eletrônica "3U", base E27 de 25 W - 110 ou 220 V</v>
          </cell>
          <cell r="C2578" t="str">
            <v>UN</v>
          </cell>
          <cell r="D2578">
            <v>9.81</v>
          </cell>
          <cell r="E2578">
            <v>3.35</v>
          </cell>
          <cell r="F2578">
            <v>13.16</v>
          </cell>
        </row>
        <row r="2579">
          <cell r="A2579" t="str">
            <v>41.07.800</v>
          </cell>
          <cell r="B2579" t="str">
            <v>Lâmpada fluorescente compacta "1U", base G-23 de 9 W</v>
          </cell>
          <cell r="C2579" t="str">
            <v>UN</v>
          </cell>
          <cell r="D2579">
            <v>20.77</v>
          </cell>
          <cell r="E2579">
            <v>3.35</v>
          </cell>
          <cell r="F2579">
            <v>24.12</v>
          </cell>
        </row>
        <row r="2580">
          <cell r="A2580" t="str">
            <v>41.07.810</v>
          </cell>
          <cell r="B2580" t="str">
            <v>Lâmpada fluorescente compacta "2U", base G-24D-2 de 18 W</v>
          </cell>
          <cell r="C2580" t="str">
            <v>UN</v>
          </cell>
          <cell r="D2580">
            <v>14.04</v>
          </cell>
          <cell r="E2580">
            <v>3.35</v>
          </cell>
          <cell r="F2580">
            <v>17.39</v>
          </cell>
        </row>
        <row r="2581">
          <cell r="A2581" t="str">
            <v>41.07.820</v>
          </cell>
          <cell r="B2581" t="str">
            <v>Lâmpada fluorescente compacta "2U", base G-24D-3 de 26 W</v>
          </cell>
          <cell r="C2581" t="str">
            <v>UN</v>
          </cell>
          <cell r="D2581">
            <v>14.3</v>
          </cell>
          <cell r="E2581">
            <v>3.35</v>
          </cell>
          <cell r="F2581">
            <v>17.649999999999999</v>
          </cell>
        </row>
        <row r="2582">
          <cell r="A2582" t="str">
            <v>41.07.830</v>
          </cell>
          <cell r="B2582" t="str">
            <v>Lâmpada fluorescente compacta longa "1U", base 2G-11 de 36 W</v>
          </cell>
          <cell r="C2582" t="str">
            <v>UN</v>
          </cell>
          <cell r="D2582">
            <v>39.54</v>
          </cell>
          <cell r="E2582">
            <v>3.35</v>
          </cell>
          <cell r="F2582">
            <v>42.89</v>
          </cell>
        </row>
        <row r="2583">
          <cell r="A2583" t="str">
            <v>41.07.860</v>
          </cell>
          <cell r="B2583" t="str">
            <v>Lâmpada fluorescente compacta "2U", base G24q-3 de 26 W</v>
          </cell>
          <cell r="C2583" t="str">
            <v>UN</v>
          </cell>
          <cell r="D2583">
            <v>14.41</v>
          </cell>
          <cell r="E2583">
            <v>3.35</v>
          </cell>
          <cell r="F2583">
            <v>17.760000000000002</v>
          </cell>
        </row>
        <row r="2584">
          <cell r="A2584" t="str">
            <v>41.08</v>
          </cell>
          <cell r="B2584" t="str">
            <v>Reator e equipamentos para lampada de descarga de alta potencia</v>
          </cell>
          <cell r="C2584"/>
          <cell r="D2584"/>
          <cell r="E2584"/>
          <cell r="F2584"/>
        </row>
        <row r="2585">
          <cell r="A2585" t="str">
            <v>41.08.010</v>
          </cell>
          <cell r="B2585" t="str">
            <v>Transformador eletrônico para lâmpada halógena dicroica de 50 W - 220 V</v>
          </cell>
          <cell r="C2585" t="str">
            <v>UN</v>
          </cell>
          <cell r="D2585">
            <v>20.45</v>
          </cell>
          <cell r="E2585">
            <v>8.4</v>
          </cell>
          <cell r="F2585">
            <v>28.85</v>
          </cell>
        </row>
        <row r="2586">
          <cell r="A2586" t="str">
            <v>41.08.230</v>
          </cell>
          <cell r="B2586" t="str">
            <v>Reator eletromagnético de alto fator de potência, para lâmpada vapor de sódio 150 W / 220 V</v>
          </cell>
          <cell r="C2586" t="str">
            <v>UN</v>
          </cell>
          <cell r="D2586">
            <v>86.62</v>
          </cell>
          <cell r="E2586">
            <v>8.4</v>
          </cell>
          <cell r="F2586">
            <v>95.02</v>
          </cell>
        </row>
        <row r="2587">
          <cell r="A2587" t="str">
            <v>41.08.250</v>
          </cell>
          <cell r="B2587" t="str">
            <v>Reator eletromagnético de alto fator de potência, para lâmpada vapor de sódio 250 W / 220 V</v>
          </cell>
          <cell r="C2587" t="str">
            <v>UN</v>
          </cell>
          <cell r="D2587">
            <v>120.59</v>
          </cell>
          <cell r="E2587">
            <v>8.4</v>
          </cell>
          <cell r="F2587">
            <v>128.99</v>
          </cell>
        </row>
        <row r="2588">
          <cell r="A2588" t="str">
            <v>41.08.270</v>
          </cell>
          <cell r="B2588" t="str">
            <v>Reator eletromagnético de alto fator de potência, para lâmpada vapor de sódio 400 W / 220 V</v>
          </cell>
          <cell r="C2588" t="str">
            <v>UN</v>
          </cell>
          <cell r="D2588">
            <v>153.36000000000001</v>
          </cell>
          <cell r="E2588">
            <v>8.4</v>
          </cell>
          <cell r="F2588">
            <v>161.76</v>
          </cell>
        </row>
        <row r="2589">
          <cell r="A2589" t="str">
            <v>41.08.280</v>
          </cell>
          <cell r="B2589" t="str">
            <v>Reator eletromagnético de alto fator de potência, para lâmpada vapor de sódio 1000 W / 220 V</v>
          </cell>
          <cell r="C2589" t="str">
            <v>UN</v>
          </cell>
          <cell r="D2589">
            <v>403.08</v>
          </cell>
          <cell r="E2589">
            <v>8.4</v>
          </cell>
          <cell r="F2589">
            <v>411.48</v>
          </cell>
        </row>
        <row r="2590">
          <cell r="A2590" t="str">
            <v>41.08.420</v>
          </cell>
          <cell r="B2590" t="str">
            <v>Reator eletromagnético de alto fator de potência, para lâmpada vapor metálico 70 W / 220 V</v>
          </cell>
          <cell r="C2590" t="str">
            <v>UN</v>
          </cell>
          <cell r="D2590">
            <v>84.23</v>
          </cell>
          <cell r="E2590">
            <v>8.4</v>
          </cell>
          <cell r="F2590">
            <v>92.63</v>
          </cell>
        </row>
        <row r="2591">
          <cell r="A2591" t="str">
            <v>41.08.440</v>
          </cell>
          <cell r="B2591" t="str">
            <v>Reator eletromagnético de alto fator de potência, para lâmpada vapor metálico 150 W / 220 V</v>
          </cell>
          <cell r="C2591" t="str">
            <v>UN</v>
          </cell>
          <cell r="D2591">
            <v>88.64</v>
          </cell>
          <cell r="E2591">
            <v>8.4</v>
          </cell>
          <cell r="F2591">
            <v>97.04</v>
          </cell>
        </row>
        <row r="2592">
          <cell r="A2592" t="str">
            <v>41.08.450</v>
          </cell>
          <cell r="B2592" t="str">
            <v>Reator eletromagnético de alto fator de potência, para lâmpada vapor metálico 250 W / 220 V</v>
          </cell>
          <cell r="C2592" t="str">
            <v>UN</v>
          </cell>
          <cell r="D2592">
            <v>109.73</v>
          </cell>
          <cell r="E2592">
            <v>8.4</v>
          </cell>
          <cell r="F2592">
            <v>118.13</v>
          </cell>
        </row>
        <row r="2593">
          <cell r="A2593" t="str">
            <v>41.08.460</v>
          </cell>
          <cell r="B2593" t="str">
            <v>Reator eletromagnético de alto fator de potência, para lâmpada vapor metálico 400 W / 220 V</v>
          </cell>
          <cell r="C2593" t="str">
            <v>UN</v>
          </cell>
          <cell r="D2593">
            <v>114.65</v>
          </cell>
          <cell r="E2593">
            <v>8.4</v>
          </cell>
          <cell r="F2593">
            <v>123.05</v>
          </cell>
        </row>
        <row r="2594">
          <cell r="A2594" t="str">
            <v>41.09</v>
          </cell>
          <cell r="B2594" t="str">
            <v>Reator e equipamentos para lampada fluorescente</v>
          </cell>
          <cell r="C2594"/>
          <cell r="D2594"/>
          <cell r="E2594"/>
          <cell r="F2594"/>
        </row>
        <row r="2595">
          <cell r="A2595" t="str">
            <v>41.09.720</v>
          </cell>
          <cell r="B2595" t="str">
            <v>Reator eletrônico de alto fator de potência com partida instantânea, para duas lâmpadas fluorescentes tubulares, base bipino bilateral, 16 W - 127 V / 220 V</v>
          </cell>
          <cell r="C2595" t="str">
            <v>UN</v>
          </cell>
          <cell r="D2595">
            <v>32.1</v>
          </cell>
          <cell r="E2595">
            <v>16.8</v>
          </cell>
          <cell r="F2595">
            <v>48.9</v>
          </cell>
        </row>
        <row r="2596">
          <cell r="A2596" t="str">
            <v>41.09.740</v>
          </cell>
          <cell r="B2596" t="str">
            <v>Reator eletrônico de alto fator de potência com partida instantânea, para duas lâmpadas fluorescentes tubulares, base bipino bilateral, 28 W - 127 V / 220 V</v>
          </cell>
          <cell r="C2596" t="str">
            <v>UN</v>
          </cell>
          <cell r="D2596">
            <v>66.540000000000006</v>
          </cell>
          <cell r="E2596">
            <v>8.4</v>
          </cell>
          <cell r="F2596">
            <v>74.94</v>
          </cell>
        </row>
        <row r="2597">
          <cell r="A2597" t="str">
            <v>41.09.750</v>
          </cell>
          <cell r="B2597" t="str">
            <v>Reator eletrônico de alto fator de potência com partida instantânea, para duas lâmpadas fluorescentes tubulares, base bipino bilateral, 32 W - 127 V / 220 V</v>
          </cell>
          <cell r="C2597" t="str">
            <v>UN</v>
          </cell>
          <cell r="D2597">
            <v>31.23</v>
          </cell>
          <cell r="E2597">
            <v>16.8</v>
          </cell>
          <cell r="F2597">
            <v>48.03</v>
          </cell>
        </row>
        <row r="2598">
          <cell r="A2598" t="str">
            <v>41.09.830</v>
          </cell>
          <cell r="B2598" t="str">
            <v>Reator eletrônico de alto fator de potência com partida instantânea, para duas lâmpadas fluorescentes tubulares "HO", base bipino bilateral, 110 W - 220 V</v>
          </cell>
          <cell r="C2598" t="str">
            <v>UN</v>
          </cell>
          <cell r="D2598">
            <v>100.57</v>
          </cell>
          <cell r="E2598">
            <v>16.8</v>
          </cell>
          <cell r="F2598">
            <v>117.37</v>
          </cell>
        </row>
        <row r="2599">
          <cell r="A2599" t="str">
            <v>41.09.870</v>
          </cell>
          <cell r="B2599" t="str">
            <v>Reator eletrônico de alto fator de potência com partida instantânea, para uma lâmpada fluorescente compacta "2U", base G24q-3, 26 W - 220 V</v>
          </cell>
          <cell r="C2599" t="str">
            <v>UN</v>
          </cell>
          <cell r="D2599">
            <v>26.24</v>
          </cell>
          <cell r="E2599">
            <v>8.4</v>
          </cell>
          <cell r="F2599">
            <v>34.64</v>
          </cell>
        </row>
        <row r="2600">
          <cell r="A2600" t="str">
            <v>41.09.890</v>
          </cell>
          <cell r="B2600" t="str">
            <v>Reator eletrônico de alto fator de potência com partida instantânea, para duas lâmpadas fluorescentes compactas "2U", base G24q-3, 26 W - 220 V</v>
          </cell>
          <cell r="C2600" t="str">
            <v>UN</v>
          </cell>
          <cell r="D2600">
            <v>35.380000000000003</v>
          </cell>
          <cell r="E2600">
            <v>16.8</v>
          </cell>
          <cell r="F2600">
            <v>52.18</v>
          </cell>
        </row>
        <row r="2601">
          <cell r="A2601" t="str">
            <v>41.10</v>
          </cell>
          <cell r="B2601" t="str">
            <v>Postes e acessorios</v>
          </cell>
          <cell r="C2601"/>
          <cell r="D2601"/>
          <cell r="E2601"/>
          <cell r="F2601"/>
        </row>
        <row r="2602">
          <cell r="A2602" t="str">
            <v>41.10.060</v>
          </cell>
          <cell r="B2602" t="str">
            <v>Braço em tubo de ferro galvanizado de 1´ x 1,00 m para fixação de uma luminária</v>
          </cell>
          <cell r="C2602" t="str">
            <v>UN</v>
          </cell>
          <cell r="D2602">
            <v>53.73</v>
          </cell>
          <cell r="E2602">
            <v>58.74</v>
          </cell>
          <cell r="F2602">
            <v>112.47</v>
          </cell>
        </row>
        <row r="2603">
          <cell r="A2603" t="str">
            <v>41.10.070</v>
          </cell>
          <cell r="B2603" t="str">
            <v>Cruzeta reforçada em ferro galvanizado para fixação de quatro luminárias</v>
          </cell>
          <cell r="C2603" t="str">
            <v>UN</v>
          </cell>
          <cell r="D2603">
            <v>655.94</v>
          </cell>
          <cell r="E2603">
            <v>58.74</v>
          </cell>
          <cell r="F2603">
            <v>714.68</v>
          </cell>
        </row>
        <row r="2604">
          <cell r="A2604" t="str">
            <v>41.10.080</v>
          </cell>
          <cell r="B2604" t="str">
            <v>Cruzeta reforçada em ferro galvanizado para fixação de duas luminárias</v>
          </cell>
          <cell r="C2604" t="str">
            <v>UN</v>
          </cell>
          <cell r="D2604">
            <v>440.89</v>
          </cell>
          <cell r="E2604">
            <v>58.74</v>
          </cell>
          <cell r="F2604">
            <v>499.63</v>
          </cell>
        </row>
        <row r="2605">
          <cell r="A2605" t="str">
            <v>41.10.260</v>
          </cell>
          <cell r="B2605" t="str">
            <v>Poste telecônico curvo em aço SAE 1010/1020 galvanizado a fogo, altura de 8,00 m</v>
          </cell>
          <cell r="C2605" t="str">
            <v>UN</v>
          </cell>
          <cell r="D2605">
            <v>1858.13</v>
          </cell>
          <cell r="E2605">
            <v>251.77</v>
          </cell>
          <cell r="F2605">
            <v>2109.9</v>
          </cell>
        </row>
        <row r="2606">
          <cell r="A2606" t="str">
            <v>41.10.330</v>
          </cell>
          <cell r="B2606" t="str">
            <v>Poste telecônico reto em aço SAE 1010/1020 galvanizado a fogo, altura de 10,00 m</v>
          </cell>
          <cell r="C2606" t="str">
            <v>UN</v>
          </cell>
          <cell r="D2606">
            <v>2334.0500000000002</v>
          </cell>
          <cell r="E2606">
            <v>93.41</v>
          </cell>
          <cell r="F2606">
            <v>2427.46</v>
          </cell>
        </row>
        <row r="2607">
          <cell r="A2607" t="str">
            <v>41.10.340</v>
          </cell>
          <cell r="B2607" t="str">
            <v>Poste telecônico reto em aço SAE 1010/1020 galvanizado a fogo, altura de 8,00 m</v>
          </cell>
          <cell r="C2607" t="str">
            <v>UN</v>
          </cell>
          <cell r="D2607">
            <v>1810.26</v>
          </cell>
          <cell r="E2607">
            <v>93.41</v>
          </cell>
          <cell r="F2607">
            <v>1903.67</v>
          </cell>
        </row>
        <row r="2608">
          <cell r="A2608" t="str">
            <v>41.10.400</v>
          </cell>
          <cell r="B2608" t="str">
            <v>Poste telecônico em aço SAE 1010/1020 galvanizado a fogo, com espera para uma luminária, altura de 3,00 m</v>
          </cell>
          <cell r="C2608" t="str">
            <v>UN</v>
          </cell>
          <cell r="D2608">
            <v>568.53</v>
          </cell>
          <cell r="E2608">
            <v>60.17</v>
          </cell>
          <cell r="F2608">
            <v>628.70000000000005</v>
          </cell>
        </row>
        <row r="2609">
          <cell r="A2609" t="str">
            <v>41.10.410</v>
          </cell>
          <cell r="B2609" t="str">
            <v>Poste telecônico em aço SAE 1010/1020 galvanizado a fogo, com espera para duas luminárias, altura de 3,00 m</v>
          </cell>
          <cell r="C2609" t="str">
            <v>UN</v>
          </cell>
          <cell r="D2609">
            <v>691.25</v>
          </cell>
          <cell r="E2609">
            <v>60.17</v>
          </cell>
          <cell r="F2609">
            <v>751.42</v>
          </cell>
        </row>
        <row r="2610">
          <cell r="A2610" t="str">
            <v>41.10.430</v>
          </cell>
          <cell r="B2610" t="str">
            <v>Poste telecônico reto em aço SAE 1010/1020 galvanizado a fogo, altura de 6,00 m</v>
          </cell>
          <cell r="C2610" t="str">
            <v>UN</v>
          </cell>
          <cell r="D2610">
            <v>1284.2</v>
          </cell>
          <cell r="E2610">
            <v>93.41</v>
          </cell>
          <cell r="F2610">
            <v>1377.61</v>
          </cell>
        </row>
        <row r="2611">
          <cell r="A2611" t="str">
            <v>41.10.490</v>
          </cell>
          <cell r="B2611" t="str">
            <v>Poste telecônico reto em aço SAE 1010/1020 galvanizado a fogo, com base, altura de 7,00 m</v>
          </cell>
          <cell r="C2611" t="str">
            <v>UN</v>
          </cell>
          <cell r="D2611">
            <v>1243.94</v>
          </cell>
          <cell r="E2611">
            <v>423.92</v>
          </cell>
          <cell r="F2611">
            <v>1667.86</v>
          </cell>
        </row>
        <row r="2612">
          <cell r="A2612" t="str">
            <v>41.10.500</v>
          </cell>
          <cell r="B2612" t="str">
            <v>Poste telecônico reto em aço SAE 1010/1020 galvanizado a fogo, altura de 4,00 m</v>
          </cell>
          <cell r="C2612" t="str">
            <v>UN</v>
          </cell>
          <cell r="D2612">
            <v>961.71</v>
          </cell>
          <cell r="E2612">
            <v>93.41</v>
          </cell>
          <cell r="F2612">
            <v>1055.1199999999999</v>
          </cell>
        </row>
        <row r="2613">
          <cell r="A2613" t="str">
            <v>41.11</v>
          </cell>
          <cell r="B2613" t="str">
            <v>Aparelho de iluminacao publica e decorativa</v>
          </cell>
          <cell r="C2613"/>
          <cell r="D2613"/>
          <cell r="E2613"/>
          <cell r="F2613"/>
        </row>
        <row r="2614">
          <cell r="A2614" t="str">
            <v>41.11.060</v>
          </cell>
          <cell r="B2614" t="str">
            <v>Luminária fechada para iluminação pública tipo pétala pequena</v>
          </cell>
          <cell r="C2614" t="str">
            <v>UN</v>
          </cell>
          <cell r="D2614">
            <v>546.61</v>
          </cell>
          <cell r="E2614">
            <v>29.37</v>
          </cell>
          <cell r="F2614">
            <v>575.98</v>
          </cell>
        </row>
        <row r="2615">
          <cell r="A2615" t="str">
            <v>41.11.090</v>
          </cell>
          <cell r="B2615" t="str">
            <v>Luminária com corpo em tubo de alumínio tipo balizador para uso externo</v>
          </cell>
          <cell r="C2615" t="str">
            <v>UN</v>
          </cell>
          <cell r="D2615">
            <v>77.849999999999994</v>
          </cell>
          <cell r="E2615">
            <v>12.6</v>
          </cell>
          <cell r="F2615">
            <v>90.45</v>
          </cell>
        </row>
        <row r="2616">
          <cell r="A2616" t="str">
            <v>41.11.100</v>
          </cell>
          <cell r="B2616" t="str">
            <v>Luminária retangular fechada para iluminação externa em poste, tipo pétala grande</v>
          </cell>
          <cell r="C2616" t="str">
            <v>UN</v>
          </cell>
          <cell r="D2616">
            <v>459.29</v>
          </cell>
          <cell r="E2616">
            <v>29.37</v>
          </cell>
          <cell r="F2616">
            <v>488.66</v>
          </cell>
        </row>
        <row r="2617">
          <cell r="A2617" t="str">
            <v>41.11.110</v>
          </cell>
          <cell r="B2617" t="str">
            <v>Luminária retangular fechada para iluminação externa em poste, tipo pétala pequena</v>
          </cell>
          <cell r="C2617" t="str">
            <v>UN</v>
          </cell>
          <cell r="D2617">
            <v>365.17</v>
          </cell>
          <cell r="E2617">
            <v>29.37</v>
          </cell>
          <cell r="F2617">
            <v>394.54</v>
          </cell>
        </row>
        <row r="2618">
          <cell r="A2618" t="str">
            <v>41.11.440</v>
          </cell>
          <cell r="B2618" t="str">
            <v>Suporte tubular de fixação em poste para 1 luminária tipo pétala</v>
          </cell>
          <cell r="C2618" t="str">
            <v>UN</v>
          </cell>
          <cell r="D2618">
            <v>78.2</v>
          </cell>
          <cell r="E2618">
            <v>12.6</v>
          </cell>
          <cell r="F2618">
            <v>90.8</v>
          </cell>
        </row>
        <row r="2619">
          <cell r="A2619" t="str">
            <v>41.11.450</v>
          </cell>
          <cell r="B2619" t="str">
            <v>Suporte tubular de fixação em poste para 2 luminárias tipo pétala</v>
          </cell>
          <cell r="C2619" t="str">
            <v>UN</v>
          </cell>
          <cell r="D2619">
            <v>96.42</v>
          </cell>
          <cell r="E2619">
            <v>12.6</v>
          </cell>
          <cell r="F2619">
            <v>109.02</v>
          </cell>
        </row>
        <row r="2620">
          <cell r="A2620" t="str">
            <v>41.11.702</v>
          </cell>
          <cell r="B2620" t="str">
            <v>Luminária LED solar integrada para poste, eficiência mínima de 130,5 lm/W</v>
          </cell>
          <cell r="C2620" t="str">
            <v>UN</v>
          </cell>
          <cell r="D2620">
            <v>4258.1400000000003</v>
          </cell>
          <cell r="E2620">
            <v>142.94999999999999</v>
          </cell>
          <cell r="F2620">
            <v>4401.09</v>
          </cell>
        </row>
        <row r="2621">
          <cell r="A2621" t="str">
            <v>41.11.703</v>
          </cell>
          <cell r="B2621" t="str">
            <v>Luminária LED retangular para poste de 14.160 até 17.475 lm, eficiência mínima 118 lm/W</v>
          </cell>
          <cell r="C2621" t="str">
            <v>UN</v>
          </cell>
          <cell r="D2621">
            <v>1250.6199999999999</v>
          </cell>
          <cell r="E2621">
            <v>29.37</v>
          </cell>
          <cell r="F2621">
            <v>1279.99</v>
          </cell>
        </row>
        <row r="2622">
          <cell r="A2622" t="str">
            <v>41.11.711</v>
          </cell>
          <cell r="B2622" t="str">
            <v>Luminária LED retangular para parede/piso de 11.838 até 12.150 lm, eficiência mínima 107 lm/W</v>
          </cell>
          <cell r="C2622" t="str">
            <v>UN</v>
          </cell>
          <cell r="D2622">
            <v>786.49</v>
          </cell>
          <cell r="E2622">
            <v>29.37</v>
          </cell>
          <cell r="F2622">
            <v>815.86</v>
          </cell>
        </row>
        <row r="2623">
          <cell r="A2623" t="str">
            <v>41.11.721</v>
          </cell>
          <cell r="B2623" t="str">
            <v>Luminária LED retangular para poste de 6250 até 6674 lm, eficiência mínima 113 lm/W</v>
          </cell>
          <cell r="C2623" t="str">
            <v>UN</v>
          </cell>
          <cell r="D2623">
            <v>926.69</v>
          </cell>
          <cell r="E2623">
            <v>29.37</v>
          </cell>
          <cell r="F2623">
            <v>956.06</v>
          </cell>
        </row>
        <row r="2624">
          <cell r="A2624" t="str">
            <v>41.12</v>
          </cell>
          <cell r="B2624" t="str">
            <v>Aparelho de iluminacao de longo alcance e especifica</v>
          </cell>
          <cell r="C2624"/>
          <cell r="D2624"/>
          <cell r="E2624"/>
          <cell r="F2624"/>
        </row>
        <row r="2625">
          <cell r="A2625" t="str">
            <v>41.12.050</v>
          </cell>
          <cell r="B2625" t="str">
            <v>Projetor retangular fechado, com alojamento para reator, para lâmpada vapor metálico ou vapor de sódio de 150 W a 400 W</v>
          </cell>
          <cell r="C2625" t="str">
            <v>UN</v>
          </cell>
          <cell r="D2625">
            <v>1184.7</v>
          </cell>
          <cell r="E2625">
            <v>21</v>
          </cell>
          <cell r="F2625">
            <v>1205.7</v>
          </cell>
        </row>
        <row r="2626">
          <cell r="A2626" t="str">
            <v>41.12.060</v>
          </cell>
          <cell r="B2626" t="str">
            <v>Projetor retangular fechado, para lâmpada vapor de sódio de 1.000 W ou vapor metálico de 2.000 W</v>
          </cell>
          <cell r="C2626" t="str">
            <v>UN</v>
          </cell>
          <cell r="D2626">
            <v>930.5</v>
          </cell>
          <cell r="E2626">
            <v>21</v>
          </cell>
          <cell r="F2626">
            <v>951.5</v>
          </cell>
        </row>
        <row r="2627">
          <cell r="A2627" t="str">
            <v>41.12.070</v>
          </cell>
          <cell r="B2627" t="str">
            <v>Projetor retangular fechado, para lâmpada vapor metálico de 70 W/150 W ou halógena de 300 W/500 W</v>
          </cell>
          <cell r="C2627" t="str">
            <v>UN</v>
          </cell>
          <cell r="D2627">
            <v>660.66</v>
          </cell>
          <cell r="E2627">
            <v>21</v>
          </cell>
          <cell r="F2627">
            <v>681.66</v>
          </cell>
        </row>
        <row r="2628">
          <cell r="A2628" t="str">
            <v>41.12.080</v>
          </cell>
          <cell r="B2628" t="str">
            <v>Projetor retangular fechado, para lâmpada vapor metálico ou vapor de sódio de 250 W/400 W</v>
          </cell>
          <cell r="C2628" t="str">
            <v>UN</v>
          </cell>
          <cell r="D2628">
            <v>348.16</v>
          </cell>
          <cell r="E2628">
            <v>21</v>
          </cell>
          <cell r="F2628">
            <v>369.16</v>
          </cell>
        </row>
        <row r="2629">
          <cell r="A2629" t="str">
            <v>41.12.090</v>
          </cell>
          <cell r="B2629" t="str">
            <v>Projetor cônico fechado, para lâmpadas vapor metálico, vapor de sódio de 250 W/400 W ou mista de 250 W/500 W</v>
          </cell>
          <cell r="C2629" t="str">
            <v>UN</v>
          </cell>
          <cell r="D2629">
            <v>815.36</v>
          </cell>
          <cell r="E2629">
            <v>21</v>
          </cell>
          <cell r="F2629">
            <v>836.36</v>
          </cell>
        </row>
        <row r="2630">
          <cell r="A2630" t="str">
            <v>41.12.210</v>
          </cell>
          <cell r="B2630" t="str">
            <v>Projetor LED modular de 150 a 200W, eficiência mínima de 125 l/W, para uso externo</v>
          </cell>
          <cell r="C2630" t="str">
            <v>UN</v>
          </cell>
          <cell r="D2630">
            <v>947.81</v>
          </cell>
          <cell r="E2630">
            <v>21</v>
          </cell>
          <cell r="F2630">
            <v>968.81</v>
          </cell>
        </row>
        <row r="2631">
          <cell r="A2631" t="str">
            <v>41.13</v>
          </cell>
          <cell r="B2631" t="str">
            <v>Aparelho de iluminacao a prova de tempo, gases e vapores</v>
          </cell>
          <cell r="C2631"/>
          <cell r="D2631"/>
          <cell r="E2631"/>
          <cell r="F2631"/>
        </row>
        <row r="2632">
          <cell r="A2632" t="str">
            <v>41.13.030</v>
          </cell>
          <cell r="B2632" t="str">
            <v>Luminária blindada retangular de embutir, para lâmpada de 160 W</v>
          </cell>
          <cell r="C2632" t="str">
            <v>UN</v>
          </cell>
          <cell r="D2632">
            <v>296.70999999999998</v>
          </cell>
          <cell r="E2632">
            <v>16.8</v>
          </cell>
          <cell r="F2632">
            <v>313.51</v>
          </cell>
        </row>
        <row r="2633">
          <cell r="A2633" t="str">
            <v>41.13.040</v>
          </cell>
          <cell r="B2633" t="str">
            <v>Luminária blindada de sobrepor ou pendente em calha fechada, para 1 lâmpada fluorescente de 32 W/36 W/40 W</v>
          </cell>
          <cell r="C2633" t="str">
            <v>UN</v>
          </cell>
          <cell r="D2633">
            <v>243.4</v>
          </cell>
          <cell r="E2633">
            <v>16.8</v>
          </cell>
          <cell r="F2633">
            <v>260.2</v>
          </cell>
        </row>
        <row r="2634">
          <cell r="A2634" t="str">
            <v>41.13.050</v>
          </cell>
          <cell r="B2634" t="str">
            <v>Luminária blindada de sobrepor ou pendente em calha fechada, para 2 lâmpadas fluorescentes de 32 W/36 W/40 W</v>
          </cell>
          <cell r="C2634" t="str">
            <v>UN</v>
          </cell>
          <cell r="D2634">
            <v>199.45</v>
          </cell>
          <cell r="E2634">
            <v>16.8</v>
          </cell>
          <cell r="F2634">
            <v>216.25</v>
          </cell>
        </row>
        <row r="2635">
          <cell r="A2635" t="str">
            <v>41.13.102</v>
          </cell>
          <cell r="B2635" t="str">
            <v>Luminária blindada tipo arandela de 45º e 90º, para lâmpada LED</v>
          </cell>
          <cell r="C2635" t="str">
            <v>UN</v>
          </cell>
          <cell r="D2635">
            <v>212.46</v>
          </cell>
          <cell r="E2635">
            <v>16.8</v>
          </cell>
          <cell r="F2635">
            <v>229.26</v>
          </cell>
        </row>
        <row r="2636">
          <cell r="A2636" t="str">
            <v>41.13.200</v>
          </cell>
          <cell r="B2636" t="str">
            <v>Luminária blindada oval de sobrepor ou arandela, para lâmpada fluorescentes compacta</v>
          </cell>
          <cell r="C2636" t="str">
            <v>UN</v>
          </cell>
          <cell r="D2636">
            <v>78.62</v>
          </cell>
          <cell r="E2636">
            <v>16.8</v>
          </cell>
          <cell r="F2636">
            <v>95.42</v>
          </cell>
        </row>
        <row r="2637">
          <cell r="A2637" t="str">
            <v>41.14</v>
          </cell>
          <cell r="B2637" t="str">
            <v>Aparelho de iluminacao comercial e industrial</v>
          </cell>
          <cell r="C2637"/>
          <cell r="D2637"/>
          <cell r="E2637"/>
          <cell r="F2637"/>
        </row>
        <row r="2638">
          <cell r="A2638" t="str">
            <v>41.14.020</v>
          </cell>
          <cell r="B2638" t="str">
            <v>Luminária retangular de embutir tipo calha fechada, com difusor plano, para 2 lâmpadas fluorescentes tubulares de 28 W/32 W/36 W/54 W</v>
          </cell>
          <cell r="C2638" t="str">
            <v>UN</v>
          </cell>
          <cell r="D2638">
            <v>146.06</v>
          </cell>
          <cell r="E2638">
            <v>16.8</v>
          </cell>
          <cell r="F2638">
            <v>162.86000000000001</v>
          </cell>
        </row>
        <row r="2639">
          <cell r="A2639" t="str">
            <v>41.14.070</v>
          </cell>
          <cell r="B2639" t="str">
            <v>Luminária retangular de sobrepor tipo calha aberta, para 2 lâmpadas fluorescentes tubulares de 32 W</v>
          </cell>
          <cell r="C2639" t="str">
            <v>UN</v>
          </cell>
          <cell r="D2639">
            <v>57.82</v>
          </cell>
          <cell r="E2639">
            <v>16.8</v>
          </cell>
          <cell r="F2639">
            <v>74.62</v>
          </cell>
        </row>
        <row r="2640">
          <cell r="A2640" t="str">
            <v>41.14.090</v>
          </cell>
          <cell r="B2640" t="str">
            <v>Luminária retangular de sobrepor tipo calha fechada, com difusor translúcido, para 2 lâmpadas fluorescentes de 28 W/32 W/36 W/54 W</v>
          </cell>
          <cell r="C2640" t="str">
            <v>UN</v>
          </cell>
          <cell r="D2640">
            <v>151.77000000000001</v>
          </cell>
          <cell r="E2640">
            <v>16.8</v>
          </cell>
          <cell r="F2640">
            <v>168.57</v>
          </cell>
        </row>
        <row r="2641">
          <cell r="A2641" t="str">
            <v>41.14.180</v>
          </cell>
          <cell r="B2641" t="str">
            <v>Luminária industrial de sobrepor ou pendente com refletor, para 1 lâmpada multivapor metálico elipsoidal de 250 W/400 W</v>
          </cell>
          <cell r="C2641" t="str">
            <v>UN</v>
          </cell>
          <cell r="D2641">
            <v>135.99</v>
          </cell>
          <cell r="E2641">
            <v>12.6</v>
          </cell>
          <cell r="F2641">
            <v>148.59</v>
          </cell>
        </row>
        <row r="2642">
          <cell r="A2642" t="str">
            <v>41.14.210</v>
          </cell>
          <cell r="B2642" t="str">
            <v>Luminária quadrada de embutir tipo calha aberta com aletas planas, para 2 lâmpadas fluorescentes compactas de 18 W/26 W</v>
          </cell>
          <cell r="C2642" t="str">
            <v>UN</v>
          </cell>
          <cell r="D2642">
            <v>58.31</v>
          </cell>
          <cell r="E2642">
            <v>21</v>
          </cell>
          <cell r="F2642">
            <v>79.31</v>
          </cell>
        </row>
        <row r="2643">
          <cell r="A2643" t="str">
            <v>41.14.310</v>
          </cell>
          <cell r="B2643" t="str">
            <v>Luminária redonda de embutir com difusor recuado, para 1 ou 2 lâmpadas fluorescentes compactas de 15 W/18 W/20 W/23 W/26 W</v>
          </cell>
          <cell r="C2643" t="str">
            <v>UN</v>
          </cell>
          <cell r="D2643">
            <v>89.94</v>
          </cell>
          <cell r="E2643">
            <v>16.8</v>
          </cell>
          <cell r="F2643">
            <v>106.74</v>
          </cell>
        </row>
        <row r="2644">
          <cell r="A2644" t="str">
            <v>41.14.390</v>
          </cell>
          <cell r="B2644" t="str">
            <v>Luminária retangular de sobrepor tipo calha aberta, com refletor em alumínio de alto brilho, para 2 lâmpadas fluorescentes tubulares 32 W/36 W</v>
          </cell>
          <cell r="C2644" t="str">
            <v>UN</v>
          </cell>
          <cell r="D2644">
            <v>113.75</v>
          </cell>
          <cell r="E2644">
            <v>16.8</v>
          </cell>
          <cell r="F2644">
            <v>130.55000000000001</v>
          </cell>
        </row>
        <row r="2645">
          <cell r="A2645" t="str">
            <v>41.14.430</v>
          </cell>
          <cell r="B2645" t="str">
            <v>Luminária quadrada de embutir tipo calha aberta, com refletor e aleta parabólicas em alumínio de alto brilho, para 4 lâmpadas fluorescentes de 14 W/16 W/18 W</v>
          </cell>
          <cell r="C2645" t="str">
            <v>UN</v>
          </cell>
          <cell r="D2645">
            <v>176.9</v>
          </cell>
          <cell r="E2645">
            <v>16.8</v>
          </cell>
          <cell r="F2645">
            <v>193.7</v>
          </cell>
        </row>
        <row r="2646">
          <cell r="A2646" t="str">
            <v>41.14.510</v>
          </cell>
          <cell r="B2646" t="str">
            <v>Luminária industrial pendente com refletor prismático sem alojamento para reator, para lâmpadas vapor de sódio/metálico ou mista de 150/250/400W</v>
          </cell>
          <cell r="C2646" t="str">
            <v>UN</v>
          </cell>
          <cell r="D2646">
            <v>138.30000000000001</v>
          </cell>
          <cell r="E2646">
            <v>12.6</v>
          </cell>
          <cell r="F2646">
            <v>150.9</v>
          </cell>
        </row>
        <row r="2647">
          <cell r="A2647" t="str">
            <v>41.14.530</v>
          </cell>
          <cell r="B2647" t="str">
            <v>Luminária redonda de sobrepor com difusor em vidro temperado jateado para 1 ou 2 lâmpadas fluorescentes compactas de 18/26W</v>
          </cell>
          <cell r="C2647" t="str">
            <v>UN</v>
          </cell>
          <cell r="D2647">
            <v>54.55</v>
          </cell>
          <cell r="E2647">
            <v>12.6</v>
          </cell>
          <cell r="F2647">
            <v>67.150000000000006</v>
          </cell>
        </row>
        <row r="2648">
          <cell r="A2648" t="str">
            <v>41.14.560</v>
          </cell>
          <cell r="B2648" t="str">
            <v>Luminária retangular de embutir tipo calha aberta com aletas parabólicas para 2 lâmpadas fluorescentes tubulares de 28/54W</v>
          </cell>
          <cell r="C2648" t="str">
            <v>UN</v>
          </cell>
          <cell r="D2648">
            <v>128.66</v>
          </cell>
          <cell r="E2648">
            <v>16.8</v>
          </cell>
          <cell r="F2648">
            <v>145.46</v>
          </cell>
        </row>
        <row r="2649">
          <cell r="A2649" t="str">
            <v>41.14.590</v>
          </cell>
          <cell r="B2649" t="str">
            <v>Luminária industrial pendente tipo calha aberta instalação em perfilado para 1 ou 2 lâmpadas fluorescentes tubulares 14W</v>
          </cell>
          <cell r="C2649" t="str">
            <v>UN</v>
          </cell>
          <cell r="D2649">
            <v>68.88</v>
          </cell>
          <cell r="E2649">
            <v>21</v>
          </cell>
          <cell r="F2649">
            <v>89.88</v>
          </cell>
        </row>
        <row r="2650">
          <cell r="A2650" t="str">
            <v>41.14.600</v>
          </cell>
          <cell r="B2650" t="str">
            <v>Luminária industrial pendente tipo calha aberta instalação em perfilado para 1 ou 2 lâmpadas fluorescentes tubulares 28/54W</v>
          </cell>
          <cell r="C2650" t="str">
            <v>UN</v>
          </cell>
          <cell r="D2650">
            <v>94.25</v>
          </cell>
          <cell r="E2650">
            <v>21</v>
          </cell>
          <cell r="F2650">
            <v>115.25</v>
          </cell>
        </row>
        <row r="2651">
          <cell r="A2651" t="str">
            <v>41.14.620</v>
          </cell>
          <cell r="B2651" t="str">
            <v>Luminária retangular de sobrepor tipo calha aberta com refletor e aletas parabólicas para 2 lâmpadas fluorescentes tubulares 28/54W</v>
          </cell>
          <cell r="C2651" t="str">
            <v>UN</v>
          </cell>
          <cell r="D2651">
            <v>143.36000000000001</v>
          </cell>
          <cell r="E2651">
            <v>21</v>
          </cell>
          <cell r="F2651">
            <v>164.36</v>
          </cell>
        </row>
        <row r="2652">
          <cell r="A2652" t="str">
            <v>41.14.640</v>
          </cell>
          <cell r="B2652" t="str">
            <v>Luminária retangular de embutir tipo calha aberta com refletor em alumínio de alto brilho para 2 lâmpadas fluorescentes tubulares de 28W/54W</v>
          </cell>
          <cell r="C2652" t="str">
            <v>UN</v>
          </cell>
          <cell r="D2652">
            <v>90.42</v>
          </cell>
          <cell r="E2652">
            <v>21</v>
          </cell>
          <cell r="F2652">
            <v>111.42</v>
          </cell>
        </row>
        <row r="2653">
          <cell r="A2653" t="str">
            <v>41.14.670</v>
          </cell>
          <cell r="B2653" t="str">
            <v>Luminária triangular de sobrepor tipo arandela para fluorescente compacta de 15/20/23W</v>
          </cell>
          <cell r="C2653" t="str">
            <v>UN</v>
          </cell>
          <cell r="D2653">
            <v>71.47</v>
          </cell>
          <cell r="E2653">
            <v>21</v>
          </cell>
          <cell r="F2653">
            <v>92.47</v>
          </cell>
        </row>
        <row r="2654">
          <cell r="A2654" t="str">
            <v>41.14.700</v>
          </cell>
          <cell r="B2654" t="str">
            <v>Luminária retangular de sobrepor ou arandela tipo calha fechada com difusor para 1 lâmpada fluorescente tubular de 28 W/54 W</v>
          </cell>
          <cell r="C2654" t="str">
            <v>UN</v>
          </cell>
          <cell r="D2654">
            <v>208.58</v>
          </cell>
          <cell r="E2654">
            <v>21</v>
          </cell>
          <cell r="F2654">
            <v>229.58</v>
          </cell>
        </row>
        <row r="2655">
          <cell r="A2655" t="str">
            <v>41.14.730</v>
          </cell>
          <cell r="B2655" t="str">
            <v>Luminária redonda de embutir com refletor em alumínio jateado e difusor em vidro para 2 lâmpadas fluorescentes compactas duplas de 18/26W</v>
          </cell>
          <cell r="C2655" t="str">
            <v>UN</v>
          </cell>
          <cell r="D2655">
            <v>55.79</v>
          </cell>
          <cell r="E2655">
            <v>16.8</v>
          </cell>
          <cell r="F2655">
            <v>72.59</v>
          </cell>
        </row>
        <row r="2656">
          <cell r="A2656" t="str">
            <v>41.14.740</v>
          </cell>
          <cell r="B2656" t="str">
            <v>Luminária retangular de embutir assimétrica para 1 lâmpada fluorescente tubular de 14W</v>
          </cell>
          <cell r="C2656" t="str">
            <v>UN</v>
          </cell>
          <cell r="D2656">
            <v>89.22</v>
          </cell>
          <cell r="E2656">
            <v>16.8</v>
          </cell>
          <cell r="F2656">
            <v>106.02</v>
          </cell>
        </row>
        <row r="2657">
          <cell r="A2657" t="str">
            <v>41.14.750</v>
          </cell>
          <cell r="B2657" t="str">
            <v>Luminária redonda de sobrepor ou pendente com refletor em alumínio anodizado facho concentrado para 1 lâmpada vapor metálico elipsoidal de 250 ou 400W</v>
          </cell>
          <cell r="C2657" t="str">
            <v>UN</v>
          </cell>
          <cell r="D2657">
            <v>340.6</v>
          </cell>
          <cell r="E2657">
            <v>16.8</v>
          </cell>
          <cell r="F2657">
            <v>357.4</v>
          </cell>
        </row>
        <row r="2658">
          <cell r="A2658" t="str">
            <v>41.14.770</v>
          </cell>
          <cell r="B2658" t="str">
            <v>Luminária quadrada de embutir tipo calha fechada, com difusor plano, para 4 lâmpadas fluorescentes tubulares de 14/16/18 W</v>
          </cell>
          <cell r="C2658" t="str">
            <v>UN</v>
          </cell>
          <cell r="D2658">
            <v>200.16</v>
          </cell>
          <cell r="E2658">
            <v>16.8</v>
          </cell>
          <cell r="F2658">
            <v>216.96</v>
          </cell>
        </row>
        <row r="2659">
          <cell r="A2659" t="str">
            <v>41.14.780</v>
          </cell>
          <cell r="B2659" t="str">
            <v>Luminária retangular de sobrepor tipo calha fechada, com difusor plano, para 4 lâmpadas fluorescentes tubulares de 14/16/18 W</v>
          </cell>
          <cell r="C2659" t="str">
            <v>UN</v>
          </cell>
          <cell r="D2659">
            <v>194.8</v>
          </cell>
          <cell r="E2659">
            <v>16.8</v>
          </cell>
          <cell r="F2659">
            <v>211.6</v>
          </cell>
        </row>
        <row r="2660">
          <cell r="A2660" t="str">
            <v>41.14.790</v>
          </cell>
          <cell r="B2660" t="str">
            <v>Luminária retangular de embutir tipo calha aberta com refletor assimétrico em alumínio de alto brilho para 2 lâmpadas fluorescentes tubulares de 28/54W</v>
          </cell>
          <cell r="C2660" t="str">
            <v>UN</v>
          </cell>
          <cell r="D2660">
            <v>145.37</v>
          </cell>
          <cell r="E2660">
            <v>16.8</v>
          </cell>
          <cell r="F2660">
            <v>162.16999999999999</v>
          </cell>
        </row>
        <row r="2661">
          <cell r="A2661" t="str">
            <v>41.15</v>
          </cell>
          <cell r="B2661" t="str">
            <v>Aparelho de iluminacao interna decorativa</v>
          </cell>
          <cell r="C2661"/>
          <cell r="D2661"/>
          <cell r="E2661"/>
          <cell r="F2661"/>
        </row>
        <row r="2662">
          <cell r="A2662" t="str">
            <v>41.15.170</v>
          </cell>
          <cell r="B2662" t="str">
            <v>Luminária redonda de embutir, com foco orientável e acessório antiofuscante, para 1 lâmpada dicroica de 50 W</v>
          </cell>
          <cell r="C2662" t="str">
            <v>UN</v>
          </cell>
          <cell r="D2662">
            <v>35.51</v>
          </cell>
          <cell r="E2662">
            <v>12.6</v>
          </cell>
          <cell r="F2662">
            <v>48.11</v>
          </cell>
        </row>
        <row r="2663">
          <cell r="A2663" t="str">
            <v>41.20</v>
          </cell>
          <cell r="B2663" t="str">
            <v>Reparos, conservacoes e complementos - GRUPO 41</v>
          </cell>
          <cell r="C2663"/>
          <cell r="D2663"/>
          <cell r="E2663"/>
          <cell r="F2663"/>
        </row>
        <row r="2664">
          <cell r="A2664" t="str">
            <v>41.20.020</v>
          </cell>
          <cell r="B2664" t="str">
            <v>Recolocação de aparelhos de iluminação ou projetores fixos em teto, piso ou parede</v>
          </cell>
          <cell r="C2664" t="str">
            <v>UN</v>
          </cell>
          <cell r="D2664">
            <v>0.36</v>
          </cell>
          <cell r="E2664">
            <v>16.8</v>
          </cell>
          <cell r="F2664">
            <v>17.16</v>
          </cell>
        </row>
        <row r="2665">
          <cell r="A2665" t="str">
            <v>41.20.080</v>
          </cell>
          <cell r="B2665" t="str">
            <v>Plafon plástico e/ou PVC para acabamento de ponto de luz, com soquete E-27 para lâmpada fluorescente compacta</v>
          </cell>
          <cell r="C2665" t="str">
            <v>UN</v>
          </cell>
          <cell r="D2665">
            <v>6.13</v>
          </cell>
          <cell r="E2665">
            <v>3.35</v>
          </cell>
          <cell r="F2665">
            <v>9.48</v>
          </cell>
        </row>
        <row r="2666">
          <cell r="A2666" t="str">
            <v>41.20.120</v>
          </cell>
          <cell r="B2666" t="str">
            <v>Recolocação de reator</v>
          </cell>
          <cell r="C2666" t="str">
            <v>UN</v>
          </cell>
          <cell r="D2666"/>
          <cell r="E2666">
            <v>16.8</v>
          </cell>
          <cell r="F2666">
            <v>16.8</v>
          </cell>
        </row>
        <row r="2667">
          <cell r="A2667" t="str">
            <v>41.20.130</v>
          </cell>
          <cell r="B2667" t="str">
            <v>Recolocação de lâmpada</v>
          </cell>
          <cell r="C2667" t="str">
            <v>UN</v>
          </cell>
          <cell r="D2667"/>
          <cell r="E2667">
            <v>3.35</v>
          </cell>
          <cell r="F2667">
            <v>3.35</v>
          </cell>
        </row>
        <row r="2668">
          <cell r="A2668" t="str">
            <v>41.31</v>
          </cell>
          <cell r="B2668" t="str">
            <v>Iluminacao Led</v>
          </cell>
          <cell r="C2668"/>
          <cell r="D2668"/>
          <cell r="E2668"/>
          <cell r="F2668"/>
        </row>
        <row r="2669">
          <cell r="A2669" t="str">
            <v>41.31.040</v>
          </cell>
          <cell r="B2669" t="str">
            <v>Luminária LED retangular de sobrepor com difusor translúcido, 4000 K, fluxo luminoso de 3690 a 4800 lm, potência de 38 a 41 W</v>
          </cell>
          <cell r="C2669" t="str">
            <v>UN</v>
          </cell>
          <cell r="D2669">
            <v>287.38</v>
          </cell>
          <cell r="E2669">
            <v>16.8</v>
          </cell>
          <cell r="F2669">
            <v>304.18</v>
          </cell>
        </row>
        <row r="2670">
          <cell r="A2670" t="str">
            <v>41.31.070</v>
          </cell>
          <cell r="B2670" t="str">
            <v>Luminária LED quadrada de sobrepor com difusor prismático translúcido, 4000 K, fluxo luminoso de 1363 a 1800 lm, potência de 15 a 24 W</v>
          </cell>
          <cell r="C2670" t="str">
            <v>UN</v>
          </cell>
          <cell r="D2670">
            <v>241.54</v>
          </cell>
          <cell r="E2670">
            <v>12.6</v>
          </cell>
          <cell r="F2670">
            <v>254.14</v>
          </cell>
        </row>
        <row r="2671">
          <cell r="A2671" t="str">
            <v>41.31.080</v>
          </cell>
          <cell r="B2671" t="str">
            <v>Luminária LED redonda de embutir com difusor translúcido, 4000 K, fluxo luminoso de 800 a 1060 lm, potência de 9 a 12 W</v>
          </cell>
          <cell r="C2671" t="str">
            <v>UN</v>
          </cell>
          <cell r="D2671">
            <v>137.55000000000001</v>
          </cell>
          <cell r="E2671">
            <v>16.8</v>
          </cell>
          <cell r="F2671">
            <v>154.35</v>
          </cell>
        </row>
        <row r="2672">
          <cell r="A2672" t="str">
            <v>41.31.087</v>
          </cell>
          <cell r="B2672" t="str">
            <v>Luminária LED redonda de sobrepor com difusor recuado translucido, 4000 K, fluxo luminoso de 1900 a 2000 lm, potência de 17 a 19 W</v>
          </cell>
          <cell r="C2672" t="str">
            <v>UN</v>
          </cell>
          <cell r="D2672">
            <v>245.98</v>
          </cell>
          <cell r="E2672">
            <v>12.6</v>
          </cell>
          <cell r="F2672">
            <v>258.58</v>
          </cell>
        </row>
        <row r="2673">
          <cell r="A2673" t="str">
            <v>42</v>
          </cell>
          <cell r="B2673" t="str">
            <v>PARA-RAIOS PARA EDIFICACAO</v>
          </cell>
          <cell r="C2673"/>
          <cell r="D2673"/>
          <cell r="E2673"/>
          <cell r="F2673"/>
        </row>
        <row r="2674">
          <cell r="A2674" t="str">
            <v>42.01</v>
          </cell>
          <cell r="B2674" t="str">
            <v>Complementos para para-raios</v>
          </cell>
          <cell r="C2674"/>
          <cell r="D2674"/>
          <cell r="E2674"/>
          <cell r="F2674"/>
        </row>
        <row r="2675">
          <cell r="A2675" t="str">
            <v>42.01.020</v>
          </cell>
          <cell r="B2675" t="str">
            <v>Captor tipo Franklin, h= 300 mm, 4 pontos, 1 descida, acabamento cromado</v>
          </cell>
          <cell r="C2675" t="str">
            <v>UN</v>
          </cell>
          <cell r="D2675">
            <v>73.260000000000005</v>
          </cell>
          <cell r="E2675">
            <v>10.5</v>
          </cell>
          <cell r="F2675">
            <v>83.76</v>
          </cell>
        </row>
        <row r="2676">
          <cell r="A2676" t="str">
            <v>42.01.040</v>
          </cell>
          <cell r="B2676" t="str">
            <v>Captor tipo Franklin, h= 300 mm, 4 pontos, 2 descidas, acabamento cromado</v>
          </cell>
          <cell r="C2676" t="str">
            <v>UN</v>
          </cell>
          <cell r="D2676">
            <v>76.69</v>
          </cell>
          <cell r="E2676">
            <v>10.5</v>
          </cell>
          <cell r="F2676">
            <v>87.19</v>
          </cell>
        </row>
        <row r="2677">
          <cell r="A2677" t="str">
            <v>42.01.060</v>
          </cell>
          <cell r="B2677" t="str">
            <v>Luva de redução galvanizada de 2´ x 3/4´</v>
          </cell>
          <cell r="C2677" t="str">
            <v>UN</v>
          </cell>
          <cell r="D2677">
            <v>70</v>
          </cell>
          <cell r="E2677">
            <v>10.5</v>
          </cell>
          <cell r="F2677">
            <v>80.5</v>
          </cell>
        </row>
        <row r="2678">
          <cell r="A2678" t="str">
            <v>42.01.080</v>
          </cell>
          <cell r="B2678" t="str">
            <v>Niple duplo galvanizado de 2´</v>
          </cell>
          <cell r="C2678" t="str">
            <v>UN</v>
          </cell>
          <cell r="D2678">
            <v>49.3</v>
          </cell>
          <cell r="E2678">
            <v>10.5</v>
          </cell>
          <cell r="F2678">
            <v>59.8</v>
          </cell>
        </row>
        <row r="2679">
          <cell r="A2679" t="str">
            <v>42.01.086</v>
          </cell>
          <cell r="B2679" t="str">
            <v>Captor tipo terminal aéreo, h= 300 mm em alumínio</v>
          </cell>
          <cell r="C2679" t="str">
            <v>UN</v>
          </cell>
          <cell r="D2679">
            <v>4.76</v>
          </cell>
          <cell r="E2679">
            <v>10.5</v>
          </cell>
          <cell r="F2679">
            <v>15.26</v>
          </cell>
        </row>
        <row r="2680">
          <cell r="A2680" t="str">
            <v>42.01.090</v>
          </cell>
          <cell r="B2680" t="str">
            <v>Captor tipo terminal aéreo, h= 300 mm, diâmetro de 1/4´ em cobre</v>
          </cell>
          <cell r="C2680" t="str">
            <v>UN</v>
          </cell>
          <cell r="D2680">
            <v>9.27</v>
          </cell>
          <cell r="E2680">
            <v>10.5</v>
          </cell>
          <cell r="F2680">
            <v>19.77</v>
          </cell>
        </row>
        <row r="2681">
          <cell r="A2681" t="str">
            <v>42.01.096</v>
          </cell>
          <cell r="B2681" t="str">
            <v>Captor tipo terminal aéreo, h= 250 mm, diâmetro de 3/8´ galvanizado a fogo</v>
          </cell>
          <cell r="C2681" t="str">
            <v>UN</v>
          </cell>
          <cell r="D2681">
            <v>10.98</v>
          </cell>
          <cell r="E2681">
            <v>10.5</v>
          </cell>
          <cell r="F2681">
            <v>21.48</v>
          </cell>
        </row>
        <row r="2682">
          <cell r="A2682" t="str">
            <v>42.01.098</v>
          </cell>
          <cell r="B2682" t="str">
            <v>Captor tipo terminal aéreo, h= 600 mm, diâmetro de 3/8´ galvanizado a fogo</v>
          </cell>
          <cell r="C2682" t="str">
            <v>UN</v>
          </cell>
          <cell r="D2682">
            <v>13.25</v>
          </cell>
          <cell r="E2682">
            <v>10.5</v>
          </cell>
          <cell r="F2682">
            <v>23.75</v>
          </cell>
        </row>
        <row r="2683">
          <cell r="A2683" t="str">
            <v>42.02</v>
          </cell>
          <cell r="B2683" t="str">
            <v>Isolador galvanizado uso geral</v>
          </cell>
          <cell r="C2683"/>
          <cell r="D2683"/>
          <cell r="E2683"/>
          <cell r="F2683"/>
        </row>
        <row r="2684">
          <cell r="A2684" t="str">
            <v>42.02.010</v>
          </cell>
          <cell r="B2684" t="str">
            <v>Isolador galvanizado uso geral, simples com rosca mecânica</v>
          </cell>
          <cell r="C2684" t="str">
            <v>UN</v>
          </cell>
          <cell r="D2684">
            <v>5.16</v>
          </cell>
          <cell r="E2684">
            <v>10.5</v>
          </cell>
          <cell r="F2684">
            <v>15.66</v>
          </cell>
        </row>
        <row r="2685">
          <cell r="A2685" t="str">
            <v>42.02.020</v>
          </cell>
          <cell r="B2685" t="str">
            <v>Isolador galvanizado uso geral, reforçado para fixação a 90°</v>
          </cell>
          <cell r="C2685" t="str">
            <v>UN</v>
          </cell>
          <cell r="D2685">
            <v>13.85</v>
          </cell>
          <cell r="E2685">
            <v>10.5</v>
          </cell>
          <cell r="F2685">
            <v>24.35</v>
          </cell>
        </row>
        <row r="2686">
          <cell r="A2686" t="str">
            <v>42.02.040</v>
          </cell>
          <cell r="B2686" t="str">
            <v>Isolador galvanizado uso geral, simples com chapa de encosto</v>
          </cell>
          <cell r="C2686" t="str">
            <v>UN</v>
          </cell>
          <cell r="D2686">
            <v>4.8499999999999996</v>
          </cell>
          <cell r="E2686">
            <v>10.5</v>
          </cell>
          <cell r="F2686">
            <v>15.35</v>
          </cell>
        </row>
        <row r="2687">
          <cell r="A2687" t="str">
            <v>42.02.060</v>
          </cell>
          <cell r="B2687" t="str">
            <v>Isolador galvanizado uso geral, reforçado com chapa de encosto</v>
          </cell>
          <cell r="C2687" t="str">
            <v>UN</v>
          </cell>
          <cell r="D2687">
            <v>7.13</v>
          </cell>
          <cell r="E2687">
            <v>10.5</v>
          </cell>
          <cell r="F2687">
            <v>17.63</v>
          </cell>
        </row>
        <row r="2688">
          <cell r="A2688" t="str">
            <v>42.02.080</v>
          </cell>
          <cell r="B2688" t="str">
            <v>Isolador galvanizado uso geral, simples com calha para telha ondulada</v>
          </cell>
          <cell r="C2688" t="str">
            <v>UN</v>
          </cell>
          <cell r="D2688">
            <v>12.09</v>
          </cell>
          <cell r="E2688">
            <v>10.5</v>
          </cell>
          <cell r="F2688">
            <v>22.59</v>
          </cell>
        </row>
        <row r="2689">
          <cell r="A2689" t="str">
            <v>42.02.100</v>
          </cell>
          <cell r="B2689" t="str">
            <v>Isolador galvanizado uso geral, reforçado com calha para telha ondulada</v>
          </cell>
          <cell r="C2689" t="str">
            <v>UN</v>
          </cell>
          <cell r="D2689">
            <v>14.87</v>
          </cell>
          <cell r="E2689">
            <v>10.5</v>
          </cell>
          <cell r="F2689">
            <v>25.37</v>
          </cell>
        </row>
        <row r="2690">
          <cell r="A2690" t="str">
            <v>42.03</v>
          </cell>
          <cell r="B2690" t="str">
            <v>Isolador galvanizado para mastro</v>
          </cell>
          <cell r="C2690"/>
          <cell r="D2690"/>
          <cell r="E2690"/>
          <cell r="F2690"/>
        </row>
        <row r="2691">
          <cell r="A2691" t="str">
            <v>42.03.020</v>
          </cell>
          <cell r="B2691" t="str">
            <v>Isolador galvanizado para mastro de diâmetro 2´, simples com 1 descida</v>
          </cell>
          <cell r="C2691" t="str">
            <v>UN</v>
          </cell>
          <cell r="D2691">
            <v>8.24</v>
          </cell>
          <cell r="E2691">
            <v>10.5</v>
          </cell>
          <cell r="F2691">
            <v>18.739999999999998</v>
          </cell>
        </row>
        <row r="2692">
          <cell r="A2692" t="str">
            <v>42.03.040</v>
          </cell>
          <cell r="B2692" t="str">
            <v>Isolador galvanizado para mastro de diâmetro 2´, simples com 2 descidas</v>
          </cell>
          <cell r="C2692" t="str">
            <v>UN</v>
          </cell>
          <cell r="D2692">
            <v>13.82</v>
          </cell>
          <cell r="E2692">
            <v>10.5</v>
          </cell>
          <cell r="F2692">
            <v>24.32</v>
          </cell>
        </row>
        <row r="2693">
          <cell r="A2693" t="str">
            <v>42.03.060</v>
          </cell>
          <cell r="B2693" t="str">
            <v>Isolador galvanizado para mastro de diâmetro 2´, reforçado com 1 descida</v>
          </cell>
          <cell r="C2693" t="str">
            <v>UN</v>
          </cell>
          <cell r="D2693">
            <v>12.42</v>
          </cell>
          <cell r="E2693">
            <v>10.5</v>
          </cell>
          <cell r="F2693">
            <v>22.92</v>
          </cell>
        </row>
        <row r="2694">
          <cell r="A2694" t="str">
            <v>42.03.080</v>
          </cell>
          <cell r="B2694" t="str">
            <v>Isolador galvanizado para mastro de diâmetro 2´, reforçado com 2 descidas</v>
          </cell>
          <cell r="C2694" t="str">
            <v>UN</v>
          </cell>
          <cell r="D2694">
            <v>13.54</v>
          </cell>
          <cell r="E2694">
            <v>10.5</v>
          </cell>
          <cell r="F2694">
            <v>24.04</v>
          </cell>
        </row>
        <row r="2695">
          <cell r="A2695" t="str">
            <v>42.04</v>
          </cell>
          <cell r="B2695" t="str">
            <v>Componentes de sustentacao para mastro galvanizado</v>
          </cell>
          <cell r="C2695"/>
          <cell r="D2695"/>
          <cell r="E2695"/>
          <cell r="F2695"/>
        </row>
        <row r="2696">
          <cell r="A2696" t="str">
            <v>42.04.020</v>
          </cell>
          <cell r="B2696" t="str">
            <v>Braçadeira de contraventagem para mastro de diâmetro 2´</v>
          </cell>
          <cell r="C2696" t="str">
            <v>UN</v>
          </cell>
          <cell r="D2696">
            <v>13.02</v>
          </cell>
          <cell r="E2696">
            <v>10.5</v>
          </cell>
          <cell r="F2696">
            <v>23.52</v>
          </cell>
        </row>
        <row r="2697">
          <cell r="A2697" t="str">
            <v>42.04.040</v>
          </cell>
          <cell r="B2697" t="str">
            <v>Apoio para mastro de diâmetro 2´</v>
          </cell>
          <cell r="C2697" t="str">
            <v>UN</v>
          </cell>
          <cell r="D2697">
            <v>11.67</v>
          </cell>
          <cell r="E2697">
            <v>10.5</v>
          </cell>
          <cell r="F2697">
            <v>22.17</v>
          </cell>
        </row>
        <row r="2698">
          <cell r="A2698" t="str">
            <v>42.04.060</v>
          </cell>
          <cell r="B2698" t="str">
            <v>Base para mastro de diâmetro 2´</v>
          </cell>
          <cell r="C2698" t="str">
            <v>UN</v>
          </cell>
          <cell r="D2698">
            <v>52.95</v>
          </cell>
          <cell r="E2698">
            <v>10.5</v>
          </cell>
          <cell r="F2698">
            <v>63.45</v>
          </cell>
        </row>
        <row r="2699">
          <cell r="A2699" t="str">
            <v>42.04.080</v>
          </cell>
          <cell r="B2699" t="str">
            <v>Contraventagem com cabo para mastro de diâmetro 2´</v>
          </cell>
          <cell r="C2699" t="str">
            <v>UN</v>
          </cell>
          <cell r="D2699">
            <v>183.52</v>
          </cell>
          <cell r="E2699">
            <v>12.6</v>
          </cell>
          <cell r="F2699">
            <v>196.12</v>
          </cell>
        </row>
        <row r="2700">
          <cell r="A2700" t="str">
            <v>42.04.120</v>
          </cell>
          <cell r="B2700" t="str">
            <v>Mastro simples galvanizado de diâmetro 2´</v>
          </cell>
          <cell r="C2700" t="str">
            <v>M</v>
          </cell>
          <cell r="D2700">
            <v>86.8</v>
          </cell>
          <cell r="E2700">
            <v>12.6</v>
          </cell>
          <cell r="F2700">
            <v>99.4</v>
          </cell>
        </row>
        <row r="2701">
          <cell r="A2701" t="str">
            <v>42.04.140</v>
          </cell>
          <cell r="B2701" t="str">
            <v>Suporte porta bandeira simples para mastro de diâmetro 2´</v>
          </cell>
          <cell r="C2701" t="str">
            <v>UN</v>
          </cell>
          <cell r="D2701">
            <v>17.46</v>
          </cell>
          <cell r="E2701">
            <v>10.5</v>
          </cell>
          <cell r="F2701">
            <v>27.96</v>
          </cell>
        </row>
        <row r="2702">
          <cell r="A2702" t="str">
            <v>42.04.160</v>
          </cell>
          <cell r="B2702" t="str">
            <v>Suporte porta bandeira reforçado para mastro de diâmetro 2´</v>
          </cell>
          <cell r="C2702" t="str">
            <v>UN</v>
          </cell>
          <cell r="D2702">
            <v>27.49</v>
          </cell>
          <cell r="E2702">
            <v>10.5</v>
          </cell>
          <cell r="F2702">
            <v>37.99</v>
          </cell>
        </row>
        <row r="2703">
          <cell r="A2703" t="str">
            <v>42.05</v>
          </cell>
          <cell r="B2703" t="str">
            <v>Componentes para cabo de descida</v>
          </cell>
          <cell r="C2703"/>
          <cell r="D2703"/>
          <cell r="E2703"/>
          <cell r="F2703"/>
        </row>
        <row r="2704">
          <cell r="A2704" t="str">
            <v>42.05.010</v>
          </cell>
          <cell r="B2704" t="str">
            <v>Sinalizador de obstáculo simples, sem célula fotoelétrica</v>
          </cell>
          <cell r="C2704" t="str">
            <v>UN</v>
          </cell>
          <cell r="D2704">
            <v>36.4</v>
          </cell>
          <cell r="E2704">
            <v>10.5</v>
          </cell>
          <cell r="F2704">
            <v>46.9</v>
          </cell>
        </row>
        <row r="2705">
          <cell r="A2705" t="str">
            <v>42.05.020</v>
          </cell>
          <cell r="B2705" t="str">
            <v>Braçadeira para fixação do aparelho sinalizador para mastro de diâmetro 2´</v>
          </cell>
          <cell r="C2705" t="str">
            <v>UN</v>
          </cell>
          <cell r="D2705">
            <v>15.58</v>
          </cell>
          <cell r="E2705">
            <v>10.5</v>
          </cell>
          <cell r="F2705">
            <v>26.08</v>
          </cell>
        </row>
        <row r="2706">
          <cell r="A2706" t="str">
            <v>42.05.030</v>
          </cell>
          <cell r="B2706" t="str">
            <v>Sinalizador de obstáculo duplo, sem célula fotoelétrica</v>
          </cell>
          <cell r="C2706" t="str">
            <v>UN</v>
          </cell>
          <cell r="D2706">
            <v>69.83</v>
          </cell>
          <cell r="E2706">
            <v>10.5</v>
          </cell>
          <cell r="F2706">
            <v>80.33</v>
          </cell>
        </row>
        <row r="2707">
          <cell r="A2707" t="str">
            <v>42.05.050</v>
          </cell>
          <cell r="B2707" t="str">
            <v>Sinalizador de obstáculo simples, com célula fotoelétrica</v>
          </cell>
          <cell r="C2707" t="str">
            <v>UN</v>
          </cell>
          <cell r="D2707">
            <v>53.22</v>
          </cell>
          <cell r="E2707">
            <v>10.5</v>
          </cell>
          <cell r="F2707">
            <v>63.72</v>
          </cell>
        </row>
        <row r="2708">
          <cell r="A2708" t="str">
            <v>42.05.070</v>
          </cell>
          <cell r="B2708" t="str">
            <v>Sinalizador de obstáculo duplo, com célula fotoelétrica</v>
          </cell>
          <cell r="C2708" t="str">
            <v>UN</v>
          </cell>
          <cell r="D2708">
            <v>117.09</v>
          </cell>
          <cell r="E2708">
            <v>10.5</v>
          </cell>
          <cell r="F2708">
            <v>127.59</v>
          </cell>
        </row>
        <row r="2709">
          <cell r="A2709" t="str">
            <v>42.05.100</v>
          </cell>
          <cell r="B2709" t="str">
            <v>Caixa de inspeção suspensa</v>
          </cell>
          <cell r="C2709" t="str">
            <v>UN</v>
          </cell>
          <cell r="D2709">
            <v>19.36</v>
          </cell>
          <cell r="E2709">
            <v>41.99</v>
          </cell>
          <cell r="F2709">
            <v>61.35</v>
          </cell>
        </row>
        <row r="2710">
          <cell r="A2710" t="str">
            <v>42.05.110</v>
          </cell>
          <cell r="B2710" t="str">
            <v>Conector cabo/haste de 3/4´</v>
          </cell>
          <cell r="C2710" t="str">
            <v>UN</v>
          </cell>
          <cell r="D2710">
            <v>18.78</v>
          </cell>
          <cell r="E2710">
            <v>4.2</v>
          </cell>
          <cell r="F2710">
            <v>22.98</v>
          </cell>
        </row>
        <row r="2711">
          <cell r="A2711" t="str">
            <v>42.05.120</v>
          </cell>
          <cell r="B2711" t="str">
            <v>Conector de emenda em latão para cabo de até 50 mm² com 4 parafusos</v>
          </cell>
          <cell r="C2711" t="str">
            <v>UN</v>
          </cell>
          <cell r="D2711">
            <v>23.93</v>
          </cell>
          <cell r="E2711">
            <v>4.2</v>
          </cell>
          <cell r="F2711">
            <v>28.13</v>
          </cell>
        </row>
        <row r="2712">
          <cell r="A2712" t="str">
            <v>42.05.140</v>
          </cell>
          <cell r="B2712" t="str">
            <v>Conector olhal cabo/haste de 3/4´</v>
          </cell>
          <cell r="C2712" t="str">
            <v>UN</v>
          </cell>
          <cell r="D2712">
            <v>13.29</v>
          </cell>
          <cell r="E2712">
            <v>4.2</v>
          </cell>
          <cell r="F2712">
            <v>17.489999999999998</v>
          </cell>
        </row>
        <row r="2713">
          <cell r="A2713" t="str">
            <v>42.05.160</v>
          </cell>
          <cell r="B2713" t="str">
            <v>Conector olhal cabo/haste de 5/8´</v>
          </cell>
          <cell r="C2713" t="str">
            <v>UN</v>
          </cell>
          <cell r="D2713">
            <v>5.0199999999999996</v>
          </cell>
          <cell r="E2713">
            <v>4.2</v>
          </cell>
          <cell r="F2713">
            <v>9.2200000000000006</v>
          </cell>
        </row>
        <row r="2714">
          <cell r="A2714" t="str">
            <v>42.05.170</v>
          </cell>
          <cell r="B2714" t="str">
            <v>Vergalhão liso de aço galvanizado, diâmetro de 3/8´</v>
          </cell>
          <cell r="C2714" t="str">
            <v>M</v>
          </cell>
          <cell r="D2714">
            <v>13.77</v>
          </cell>
          <cell r="E2714">
            <v>16.8</v>
          </cell>
          <cell r="F2714">
            <v>30.57</v>
          </cell>
        </row>
        <row r="2715">
          <cell r="A2715" t="str">
            <v>42.05.180</v>
          </cell>
          <cell r="B2715" t="str">
            <v>Esticador em latão para cabo de cobre</v>
          </cell>
          <cell r="C2715" t="str">
            <v>UN</v>
          </cell>
          <cell r="D2715">
            <v>17.93</v>
          </cell>
          <cell r="E2715">
            <v>10.5</v>
          </cell>
          <cell r="F2715">
            <v>28.43</v>
          </cell>
        </row>
        <row r="2716">
          <cell r="A2716" t="str">
            <v>42.05.190</v>
          </cell>
          <cell r="B2716" t="str">
            <v>Haste de aterramento de 3/4'' x 3 m</v>
          </cell>
          <cell r="C2716" t="str">
            <v>UN</v>
          </cell>
          <cell r="D2716">
            <v>187.63</v>
          </cell>
          <cell r="E2716">
            <v>21</v>
          </cell>
          <cell r="F2716">
            <v>208.63</v>
          </cell>
        </row>
        <row r="2717">
          <cell r="A2717" t="str">
            <v>42.05.200</v>
          </cell>
          <cell r="B2717" t="str">
            <v>Haste de aterramento de 5/8'' x 2,4 m</v>
          </cell>
          <cell r="C2717" t="str">
            <v>UN</v>
          </cell>
          <cell r="D2717">
            <v>107.68</v>
          </cell>
          <cell r="E2717">
            <v>21</v>
          </cell>
          <cell r="F2717">
            <v>128.68</v>
          </cell>
        </row>
        <row r="2718">
          <cell r="A2718" t="str">
            <v>42.05.210</v>
          </cell>
          <cell r="B2718" t="str">
            <v>Haste de aterramento de 5/8'' x 3 m</v>
          </cell>
          <cell r="C2718" t="str">
            <v>UN</v>
          </cell>
          <cell r="D2718">
            <v>135.37</v>
          </cell>
          <cell r="E2718">
            <v>21</v>
          </cell>
          <cell r="F2718">
            <v>156.37</v>
          </cell>
        </row>
        <row r="2719">
          <cell r="A2719" t="str">
            <v>42.05.220</v>
          </cell>
          <cell r="B2719" t="str">
            <v>Mastro para sinalizador de obstáculo, de 1,5 m x 3/4''</v>
          </cell>
          <cell r="C2719" t="str">
            <v>UN</v>
          </cell>
          <cell r="D2719">
            <v>51.32</v>
          </cell>
          <cell r="E2719">
            <v>10.5</v>
          </cell>
          <cell r="F2719">
            <v>61.82</v>
          </cell>
        </row>
        <row r="2720">
          <cell r="A2720" t="str">
            <v>42.05.230</v>
          </cell>
          <cell r="B2720" t="str">
            <v>Clips de fixação para vergalhão em aço galvanizado de 3/8´</v>
          </cell>
          <cell r="C2720" t="str">
            <v>UN</v>
          </cell>
          <cell r="D2720">
            <v>3.83</v>
          </cell>
          <cell r="E2720">
            <v>8.4</v>
          </cell>
          <cell r="F2720">
            <v>12.23</v>
          </cell>
        </row>
        <row r="2721">
          <cell r="A2721" t="str">
            <v>42.05.240</v>
          </cell>
          <cell r="B2721" t="str">
            <v>Suporte para tubo de proteção com chapa de encosto, diâmetro 2´</v>
          </cell>
          <cell r="C2721" t="str">
            <v>UN</v>
          </cell>
          <cell r="D2721">
            <v>10.1</v>
          </cell>
          <cell r="E2721">
            <v>10.5</v>
          </cell>
          <cell r="F2721">
            <v>20.6</v>
          </cell>
        </row>
        <row r="2722">
          <cell r="A2722" t="str">
            <v>42.05.250</v>
          </cell>
          <cell r="B2722" t="str">
            <v>Barra condutora chata em alumínio de 3/4´ x 1/4´, inclusive acessórios de fixação</v>
          </cell>
          <cell r="C2722" t="str">
            <v>M</v>
          </cell>
          <cell r="D2722">
            <v>15.69</v>
          </cell>
          <cell r="E2722">
            <v>21</v>
          </cell>
          <cell r="F2722">
            <v>36.69</v>
          </cell>
        </row>
        <row r="2723">
          <cell r="A2723" t="str">
            <v>42.05.260</v>
          </cell>
          <cell r="B2723" t="str">
            <v>Suporte para tubo de proteção com grapa para chumbar, diâmetro 2´</v>
          </cell>
          <cell r="C2723" t="str">
            <v>UN</v>
          </cell>
          <cell r="D2723">
            <v>11.44</v>
          </cell>
          <cell r="E2723">
            <v>10.5</v>
          </cell>
          <cell r="F2723">
            <v>21.94</v>
          </cell>
        </row>
        <row r="2724">
          <cell r="A2724" t="str">
            <v>42.05.270</v>
          </cell>
          <cell r="B2724" t="str">
            <v>Conector em latão estanhado para cabos de 16 a 50 mm² e vergalhões até 3/8"</v>
          </cell>
          <cell r="C2724" t="str">
            <v>UN</v>
          </cell>
          <cell r="D2724">
            <v>33.18</v>
          </cell>
          <cell r="E2724">
            <v>8.4</v>
          </cell>
          <cell r="F2724">
            <v>41.58</v>
          </cell>
        </row>
        <row r="2725">
          <cell r="A2725" t="str">
            <v>42.05.290</v>
          </cell>
          <cell r="B2725" t="str">
            <v>Suporte para fixação de terminal aéreo e/ou de cabo de cobre nu, com base plana</v>
          </cell>
          <cell r="C2725" t="str">
            <v>UN</v>
          </cell>
          <cell r="D2725">
            <v>4.4800000000000004</v>
          </cell>
          <cell r="E2725">
            <v>10.5</v>
          </cell>
          <cell r="F2725">
            <v>14.98</v>
          </cell>
        </row>
        <row r="2726">
          <cell r="A2726" t="str">
            <v>42.05.300</v>
          </cell>
          <cell r="B2726" t="str">
            <v>Tampa para caixa de inspeção cilíndrica, aço galvanizado</v>
          </cell>
          <cell r="C2726" t="str">
            <v>UN</v>
          </cell>
          <cell r="D2726">
            <v>45.89</v>
          </cell>
          <cell r="E2726">
            <v>2.1</v>
          </cell>
          <cell r="F2726">
            <v>47.99</v>
          </cell>
        </row>
        <row r="2727">
          <cell r="A2727" t="str">
            <v>42.05.310</v>
          </cell>
          <cell r="B2727" t="str">
            <v>Caixa de inspeção do terra cilíndrica em PVC rígido, diâmetro de 300 mm - h= 250 mm</v>
          </cell>
          <cell r="C2727" t="str">
            <v>UN</v>
          </cell>
          <cell r="D2727">
            <v>21.92</v>
          </cell>
          <cell r="E2727">
            <v>10.5</v>
          </cell>
          <cell r="F2727">
            <v>32.42</v>
          </cell>
        </row>
        <row r="2728">
          <cell r="A2728" t="str">
            <v>42.05.320</v>
          </cell>
          <cell r="B2728" t="str">
            <v>Caixa de inspeção do terra cilíndrica em PVC rígido, diâmetro de 300 mm - h= 400 mm</v>
          </cell>
          <cell r="C2728" t="str">
            <v>UN</v>
          </cell>
          <cell r="D2728">
            <v>37.64</v>
          </cell>
          <cell r="E2728">
            <v>10.5</v>
          </cell>
          <cell r="F2728">
            <v>48.14</v>
          </cell>
        </row>
        <row r="2729">
          <cell r="A2729" t="str">
            <v>42.05.330</v>
          </cell>
          <cell r="B2729" t="str">
            <v>Caixa de inspeção do terra cilíndrica em PVC rígido, diâmetro de 300 mm - h= 600 mm</v>
          </cell>
          <cell r="C2729" t="str">
            <v>UN</v>
          </cell>
          <cell r="D2729">
            <v>52.93</v>
          </cell>
          <cell r="E2729">
            <v>10.5</v>
          </cell>
          <cell r="F2729">
            <v>63.43</v>
          </cell>
        </row>
        <row r="2730">
          <cell r="A2730" t="str">
            <v>42.05.340</v>
          </cell>
          <cell r="B2730" t="str">
            <v>Barra condutora chata em cobre de 3/4´ x 3/16´, inclusive acessórios de fixação</v>
          </cell>
          <cell r="C2730" t="str">
            <v>M</v>
          </cell>
          <cell r="D2730">
            <v>157.33000000000001</v>
          </cell>
          <cell r="E2730">
            <v>21</v>
          </cell>
          <cell r="F2730">
            <v>178.33</v>
          </cell>
        </row>
        <row r="2731">
          <cell r="A2731" t="str">
            <v>42.05.370</v>
          </cell>
          <cell r="B2731" t="str">
            <v>Caixa de equalização, de embutir, em aço com barramento, de 400 x 400 mm e tampa</v>
          </cell>
          <cell r="C2731" t="str">
            <v>UN</v>
          </cell>
          <cell r="D2731">
            <v>578.66</v>
          </cell>
          <cell r="E2731">
            <v>41.99</v>
          </cell>
          <cell r="F2731">
            <v>620.65</v>
          </cell>
        </row>
        <row r="2732">
          <cell r="A2732" t="str">
            <v>42.05.380</v>
          </cell>
          <cell r="B2732" t="str">
            <v>Caixa de equalização, de embutir, em aço com barramento, de 200 x 200 mm e tampa</v>
          </cell>
          <cell r="C2732" t="str">
            <v>UN</v>
          </cell>
          <cell r="D2732">
            <v>380.75</v>
          </cell>
          <cell r="E2732">
            <v>41.99</v>
          </cell>
          <cell r="F2732">
            <v>422.74</v>
          </cell>
        </row>
        <row r="2733">
          <cell r="A2733" t="str">
            <v>42.05.390</v>
          </cell>
          <cell r="B2733" t="str">
            <v>Presilha em latão para cabos de 16 até 50 mm²</v>
          </cell>
          <cell r="C2733" t="str">
            <v>UN</v>
          </cell>
          <cell r="D2733">
            <v>1.38</v>
          </cell>
          <cell r="E2733">
            <v>1.68</v>
          </cell>
          <cell r="F2733">
            <v>3.06</v>
          </cell>
        </row>
        <row r="2734">
          <cell r="A2734" t="str">
            <v>42.05.410</v>
          </cell>
          <cell r="B2734" t="str">
            <v>Suporte para fixação de terminal aéreo e/ou de cabo de cobre nu, com base ondulada</v>
          </cell>
          <cell r="C2734" t="str">
            <v>UN</v>
          </cell>
          <cell r="D2734">
            <v>5.55</v>
          </cell>
          <cell r="E2734">
            <v>10.5</v>
          </cell>
          <cell r="F2734">
            <v>16.05</v>
          </cell>
        </row>
        <row r="2735">
          <cell r="A2735" t="str">
            <v>42.05.440</v>
          </cell>
          <cell r="B2735" t="str">
            <v>Barra condutora chata em alumínio de 7/8´ x 1/8´, inclusive acessórios de fixação</v>
          </cell>
          <cell r="C2735" t="str">
            <v>M</v>
          </cell>
          <cell r="D2735">
            <v>6.94</v>
          </cell>
          <cell r="E2735">
            <v>21</v>
          </cell>
          <cell r="F2735">
            <v>27.94</v>
          </cell>
        </row>
        <row r="2736">
          <cell r="A2736" t="str">
            <v>42.05.450</v>
          </cell>
          <cell r="B2736" t="str">
            <v>Conector com rabicho e porca em latão para cabo de 16 a 35 mm²</v>
          </cell>
          <cell r="C2736" t="str">
            <v>UN</v>
          </cell>
          <cell r="D2736">
            <v>15.14</v>
          </cell>
          <cell r="E2736">
            <v>4.2</v>
          </cell>
          <cell r="F2736">
            <v>19.34</v>
          </cell>
        </row>
        <row r="2737">
          <cell r="A2737" t="str">
            <v>42.05.510</v>
          </cell>
          <cell r="B2737" t="str">
            <v>Suporte para fixação de fita de alumínio 7/8" x 1/8" e/ou cabo de cobre nu, com base ondulada</v>
          </cell>
          <cell r="C2737" t="str">
            <v>UN</v>
          </cell>
          <cell r="D2737">
            <v>5.55</v>
          </cell>
          <cell r="E2737">
            <v>10.5</v>
          </cell>
          <cell r="F2737">
            <v>16.05</v>
          </cell>
        </row>
        <row r="2738">
          <cell r="A2738" t="str">
            <v>42.05.520</v>
          </cell>
          <cell r="B2738" t="str">
            <v>Suporte para fixação de fita de alumínio 7/8" x 1/8", com base plana</v>
          </cell>
          <cell r="C2738" t="str">
            <v>UN</v>
          </cell>
          <cell r="D2738">
            <v>4.34</v>
          </cell>
          <cell r="E2738">
            <v>10.5</v>
          </cell>
          <cell r="F2738">
            <v>14.84</v>
          </cell>
        </row>
        <row r="2739">
          <cell r="A2739" t="str">
            <v>42.05.542</v>
          </cell>
          <cell r="B2739" t="str">
            <v>Tela equipotencial em aço inoxidável, largura de 200 mm, espessura de 1,4 mm</v>
          </cell>
          <cell r="C2739" t="str">
            <v>M</v>
          </cell>
          <cell r="D2739">
            <v>61.59</v>
          </cell>
          <cell r="E2739">
            <v>10.5</v>
          </cell>
          <cell r="F2739">
            <v>72.09</v>
          </cell>
        </row>
        <row r="2740">
          <cell r="A2740" t="str">
            <v>42.05.550</v>
          </cell>
          <cell r="B2740" t="str">
            <v>Cordoalha flexível "Jumpers" de 25 x 235 mm, com 4 furos de 11 mm</v>
          </cell>
          <cell r="C2740" t="str">
            <v>UN</v>
          </cell>
          <cell r="D2740">
            <v>56.03</v>
          </cell>
          <cell r="E2740">
            <v>10.5</v>
          </cell>
          <cell r="F2740">
            <v>66.53</v>
          </cell>
        </row>
        <row r="2741">
          <cell r="A2741" t="str">
            <v>42.05.560</v>
          </cell>
          <cell r="B2741" t="str">
            <v>Cordoalha flexível "Jumpers" de 25 x 300 mm, com 4 furos de 11 mm</v>
          </cell>
          <cell r="C2741" t="str">
            <v>UN</v>
          </cell>
          <cell r="D2741">
            <v>65.08</v>
          </cell>
          <cell r="E2741">
            <v>10.5</v>
          </cell>
          <cell r="F2741">
            <v>75.58</v>
          </cell>
        </row>
        <row r="2742">
          <cell r="A2742" t="str">
            <v>42.05.570</v>
          </cell>
          <cell r="B2742" t="str">
            <v>Terminal estanhado com 1 furo e 1 compressão - 16 mm²</v>
          </cell>
          <cell r="C2742" t="str">
            <v>UN</v>
          </cell>
          <cell r="D2742">
            <v>5.08</v>
          </cell>
          <cell r="E2742">
            <v>10.5</v>
          </cell>
          <cell r="F2742">
            <v>15.58</v>
          </cell>
        </row>
        <row r="2743">
          <cell r="A2743" t="str">
            <v>42.05.580</v>
          </cell>
          <cell r="B2743" t="str">
            <v>Terminal estanhado com 1 furo e 1 compressão - 35 mm²</v>
          </cell>
          <cell r="C2743" t="str">
            <v>UN</v>
          </cell>
          <cell r="D2743">
            <v>7.26</v>
          </cell>
          <cell r="E2743">
            <v>10.5</v>
          </cell>
          <cell r="F2743">
            <v>17.760000000000002</v>
          </cell>
        </row>
        <row r="2744">
          <cell r="A2744" t="str">
            <v>42.05.590</v>
          </cell>
          <cell r="B2744" t="str">
            <v>Terminal estanhado com 1 furo e 1 compressão - 50 mm²</v>
          </cell>
          <cell r="C2744" t="str">
            <v>UN</v>
          </cell>
          <cell r="D2744">
            <v>9.6</v>
          </cell>
          <cell r="E2744">
            <v>10.5</v>
          </cell>
          <cell r="F2744">
            <v>20.100000000000001</v>
          </cell>
        </row>
        <row r="2745">
          <cell r="A2745" t="str">
            <v>42.05.620</v>
          </cell>
          <cell r="B2745" t="str">
            <v>Terminal estanhado com 2 furos e 1 compressão - 50 mm²</v>
          </cell>
          <cell r="C2745" t="str">
            <v>UN</v>
          </cell>
          <cell r="D2745">
            <v>18.62</v>
          </cell>
          <cell r="E2745">
            <v>10.5</v>
          </cell>
          <cell r="F2745">
            <v>29.12</v>
          </cell>
        </row>
        <row r="2746">
          <cell r="A2746" t="str">
            <v>42.05.630</v>
          </cell>
          <cell r="B2746" t="str">
            <v>Conector tipo ´X´ para aterramento de telas, acabamento estanhado, para cabo de 16 - 50 mm²</v>
          </cell>
          <cell r="C2746" t="str">
            <v>UN</v>
          </cell>
          <cell r="D2746">
            <v>75.33</v>
          </cell>
          <cell r="E2746">
            <v>10.5</v>
          </cell>
          <cell r="F2746">
            <v>85.83</v>
          </cell>
        </row>
        <row r="2747">
          <cell r="A2747" t="str">
            <v>42.05.650</v>
          </cell>
          <cell r="B2747" t="str">
            <v>Malha fechada pré-fabricada em fio de cobre de 16mm e mesch 30 x 30cm para aterramento</v>
          </cell>
          <cell r="C2747" t="str">
            <v>M2</v>
          </cell>
          <cell r="D2747">
            <v>161.30000000000001</v>
          </cell>
          <cell r="E2747">
            <v>4.1900000000000004</v>
          </cell>
          <cell r="F2747">
            <v>165.49</v>
          </cell>
        </row>
        <row r="2748">
          <cell r="A2748" t="str">
            <v>42.20</v>
          </cell>
          <cell r="B2748" t="str">
            <v>Reparos, conservacoes e complementos - GRUPO 42</v>
          </cell>
          <cell r="C2748"/>
          <cell r="D2748"/>
          <cell r="E2748"/>
          <cell r="F2748"/>
        </row>
        <row r="2749">
          <cell r="A2749" t="str">
            <v>42.20.080</v>
          </cell>
          <cell r="B2749" t="str">
            <v>Solda exotérmica conexão cabo-cabo horizontal em X, bitola do cabo de 16-16mm² a 35-35mm²</v>
          </cell>
          <cell r="C2749" t="str">
            <v>UN</v>
          </cell>
          <cell r="D2749">
            <v>6.93</v>
          </cell>
          <cell r="E2749">
            <v>21</v>
          </cell>
          <cell r="F2749">
            <v>27.93</v>
          </cell>
        </row>
        <row r="2750">
          <cell r="A2750" t="str">
            <v>42.20.090</v>
          </cell>
          <cell r="B2750" t="str">
            <v>Solda exotérmica conexão cabo-cabo horizontal em X, bitola do cabo de 50-25mm² a 95-50mm²</v>
          </cell>
          <cell r="C2750" t="str">
            <v>UN</v>
          </cell>
          <cell r="D2750">
            <v>13.35</v>
          </cell>
          <cell r="E2750">
            <v>21</v>
          </cell>
          <cell r="F2750">
            <v>34.35</v>
          </cell>
        </row>
        <row r="2751">
          <cell r="A2751" t="str">
            <v>42.20.120</v>
          </cell>
          <cell r="B2751" t="str">
            <v>Solda exotérmica conexão cabo-cabo horizontal em X sobreposto, bitola do cabo de 35-35mm² a 50-35mm²</v>
          </cell>
          <cell r="C2751" t="str">
            <v>UN</v>
          </cell>
          <cell r="D2751">
            <v>13.3</v>
          </cell>
          <cell r="E2751">
            <v>21</v>
          </cell>
          <cell r="F2751">
            <v>34.299999999999997</v>
          </cell>
        </row>
        <row r="2752">
          <cell r="A2752" t="str">
            <v>42.20.130</v>
          </cell>
          <cell r="B2752" t="str">
            <v>Solda exotérmica conexão cabo-cabo horizontal em X sobreposto, bitola do cabo de 50-50mm² a 95-50mm²</v>
          </cell>
          <cell r="C2752" t="str">
            <v>UN</v>
          </cell>
          <cell r="D2752">
            <v>23.43</v>
          </cell>
          <cell r="E2752">
            <v>21</v>
          </cell>
          <cell r="F2752">
            <v>44.43</v>
          </cell>
        </row>
        <row r="2753">
          <cell r="A2753" t="str">
            <v>42.20.150</v>
          </cell>
          <cell r="B2753" t="str">
            <v>Solda exotérmica conexão cabo-cabo horizontal em T, bitola do cabo de 16-16mm² a 50-35mm², 70-35mm² e 95-35mm²</v>
          </cell>
          <cell r="C2753" t="str">
            <v>UN</v>
          </cell>
          <cell r="D2753">
            <v>6.99</v>
          </cell>
          <cell r="E2753">
            <v>21</v>
          </cell>
          <cell r="F2753">
            <v>27.99</v>
          </cell>
        </row>
        <row r="2754">
          <cell r="A2754" t="str">
            <v>42.20.160</v>
          </cell>
          <cell r="B2754" t="str">
            <v>Solda exotérmica conexão cabo-cabo horizontal em T, bitola do cabo de 50-50mm² a 95-50mm²</v>
          </cell>
          <cell r="C2754" t="str">
            <v>UN</v>
          </cell>
          <cell r="D2754">
            <v>13.28</v>
          </cell>
          <cell r="E2754">
            <v>21</v>
          </cell>
          <cell r="F2754">
            <v>34.28</v>
          </cell>
        </row>
        <row r="2755">
          <cell r="A2755" t="str">
            <v>42.20.170</v>
          </cell>
          <cell r="B2755" t="str">
            <v>Solda exotérmica conexão cabo-cabo horizontal reto, bitola do cabo de 16mm² a 70mm²</v>
          </cell>
          <cell r="C2755" t="str">
            <v>UN</v>
          </cell>
          <cell r="D2755">
            <v>6.85</v>
          </cell>
          <cell r="E2755">
            <v>21</v>
          </cell>
          <cell r="F2755">
            <v>27.85</v>
          </cell>
        </row>
        <row r="2756">
          <cell r="A2756" t="str">
            <v>42.20.190</v>
          </cell>
          <cell r="B2756" t="str">
            <v>Solda exotérmica conexão cabo-haste em X sobreposto, bitola do cabo de 35mm² a 50mm² para haste de 5/8" e 3/4"</v>
          </cell>
          <cell r="C2756" t="str">
            <v>UN</v>
          </cell>
          <cell r="D2756">
            <v>23.73</v>
          </cell>
          <cell r="E2756">
            <v>21</v>
          </cell>
          <cell r="F2756">
            <v>44.73</v>
          </cell>
        </row>
        <row r="2757">
          <cell r="A2757" t="str">
            <v>42.20.210</v>
          </cell>
          <cell r="B2757" t="str">
            <v>Solda exotérmica conexão cabo-haste em T, bitola do cabo de 35mm² para haste de 5/8" e 3/4"</v>
          </cell>
          <cell r="C2757" t="str">
            <v>UN</v>
          </cell>
          <cell r="D2757">
            <v>13.58</v>
          </cell>
          <cell r="E2757">
            <v>21</v>
          </cell>
          <cell r="F2757">
            <v>34.58</v>
          </cell>
        </row>
        <row r="2758">
          <cell r="A2758" t="str">
            <v>42.20.220</v>
          </cell>
          <cell r="B2758" t="str">
            <v>Solda exotérmica conexão cabo-haste em T, bitola do cabo de 50mm² a 95mm² para haste de 5/8" e 3/4"</v>
          </cell>
          <cell r="C2758" t="str">
            <v>UN</v>
          </cell>
          <cell r="D2758">
            <v>23.64</v>
          </cell>
          <cell r="E2758">
            <v>21</v>
          </cell>
          <cell r="F2758">
            <v>44.64</v>
          </cell>
        </row>
        <row r="2759">
          <cell r="A2759" t="str">
            <v>42.20.230</v>
          </cell>
          <cell r="B2759" t="str">
            <v>Solda exotérmica conexão cabo-haste na lateral, bitola do cabo de 25mm² a 70mm² para haste de 5/8" e 3/4"</v>
          </cell>
          <cell r="C2759" t="str">
            <v>UN</v>
          </cell>
          <cell r="D2759">
            <v>13.86</v>
          </cell>
          <cell r="E2759">
            <v>21</v>
          </cell>
          <cell r="F2759">
            <v>34.86</v>
          </cell>
        </row>
        <row r="2760">
          <cell r="A2760" t="str">
            <v>42.20.240</v>
          </cell>
          <cell r="B2760" t="str">
            <v>Solda exotérmica conexão cabo-haste no topo, bitola do cabo de 25mm² a 35mm² para haste de 5/8"</v>
          </cell>
          <cell r="C2760" t="str">
            <v>UN</v>
          </cell>
          <cell r="D2760">
            <v>12.82</v>
          </cell>
          <cell r="E2760">
            <v>21</v>
          </cell>
          <cell r="F2760">
            <v>33.82</v>
          </cell>
        </row>
        <row r="2761">
          <cell r="A2761" t="str">
            <v>42.20.250</v>
          </cell>
          <cell r="B2761" t="str">
            <v>Solda exotérmica conexão cabo-haste no topo, bitola do cabo de 50mm² a 95mm² para haste de 5/8" e 3/4"</v>
          </cell>
          <cell r="C2761" t="str">
            <v>UN</v>
          </cell>
          <cell r="D2761">
            <v>13.39</v>
          </cell>
          <cell r="E2761">
            <v>21</v>
          </cell>
          <cell r="F2761">
            <v>34.39</v>
          </cell>
        </row>
        <row r="2762">
          <cell r="A2762" t="str">
            <v>42.20.260</v>
          </cell>
          <cell r="B2762" t="str">
            <v>Solda exotérmica conexão cabo-ferro de construção com cabo paralelo, bitola do cabo de 35mm² para haste de 5/8" e 3/4"</v>
          </cell>
          <cell r="C2762" t="str">
            <v>UN</v>
          </cell>
          <cell r="D2762">
            <v>7.13</v>
          </cell>
          <cell r="E2762">
            <v>21</v>
          </cell>
          <cell r="F2762">
            <v>28.13</v>
          </cell>
        </row>
        <row r="2763">
          <cell r="A2763" t="str">
            <v>42.20.270</v>
          </cell>
          <cell r="B2763" t="str">
            <v>Solda exotérmica conexão cabo-ferro de construção com cabo paralelo, bitola do cabo de 50mm² a 70mm² para haste de 5/8" e 3/4"</v>
          </cell>
          <cell r="C2763" t="str">
            <v>UN</v>
          </cell>
          <cell r="D2763">
            <v>14.74</v>
          </cell>
          <cell r="E2763">
            <v>21</v>
          </cell>
          <cell r="F2763">
            <v>35.74</v>
          </cell>
        </row>
        <row r="2764">
          <cell r="A2764" t="str">
            <v>42.20.280</v>
          </cell>
          <cell r="B2764" t="str">
            <v>Solda exotérmica conexão cabo-ferro de construção com cabo em X sobreposto, bitola do cabo de 35mm² a 70mm² para haste de 5/8"</v>
          </cell>
          <cell r="C2764" t="str">
            <v>UN</v>
          </cell>
          <cell r="D2764">
            <v>13.46</v>
          </cell>
          <cell r="E2764">
            <v>21</v>
          </cell>
          <cell r="F2764">
            <v>34.46</v>
          </cell>
        </row>
        <row r="2765">
          <cell r="A2765" t="str">
            <v>42.20.290</v>
          </cell>
          <cell r="B2765" t="str">
            <v>Solda exotérmica conexão cabo-ferro de construção com cabo em X sobreposto, bitola do cabo de 35mm² a 70mm² para haste de 3/8"</v>
          </cell>
          <cell r="C2765" t="str">
            <v>UN</v>
          </cell>
          <cell r="D2765">
            <v>13.47</v>
          </cell>
          <cell r="E2765">
            <v>21</v>
          </cell>
          <cell r="F2765">
            <v>34.47</v>
          </cell>
        </row>
        <row r="2766">
          <cell r="A2766" t="str">
            <v>42.20.300</v>
          </cell>
          <cell r="B2766" t="str">
            <v>Solda exotérmica conexão cabo-terminal com duas fixações, bitola do cabo de 25mm² a 50mm² para terminal 3x25</v>
          </cell>
          <cell r="C2766" t="str">
            <v>UN</v>
          </cell>
          <cell r="D2766">
            <v>6.81</v>
          </cell>
          <cell r="E2766">
            <v>21</v>
          </cell>
          <cell r="F2766">
            <v>27.81</v>
          </cell>
        </row>
        <row r="2767">
          <cell r="A2767" t="str">
            <v>42.20.310</v>
          </cell>
          <cell r="B2767" t="str">
            <v>Solda exotérmica conexão cabo-superfície de aço, bitola do cabo de 16mm² a 35mm²</v>
          </cell>
          <cell r="C2767" t="str">
            <v>UN</v>
          </cell>
          <cell r="D2767">
            <v>7.25</v>
          </cell>
          <cell r="E2767">
            <v>21</v>
          </cell>
          <cell r="F2767">
            <v>28.25</v>
          </cell>
        </row>
        <row r="2768">
          <cell r="A2768" t="str">
            <v>42.20.320</v>
          </cell>
          <cell r="B2768" t="str">
            <v>Solda exotérmica conexão cabo-superfície de aço, bitola do cabo de 50mm² a 95mm²</v>
          </cell>
          <cell r="C2768" t="str">
            <v>UN</v>
          </cell>
          <cell r="D2768">
            <v>13.54</v>
          </cell>
          <cell r="E2768">
            <v>21</v>
          </cell>
          <cell r="F2768">
            <v>34.54</v>
          </cell>
        </row>
        <row r="2769">
          <cell r="A2769" t="str">
            <v>43</v>
          </cell>
          <cell r="B2769" t="str">
            <v>APARELHOS ELETRICOS, HIDRAULICOS E A GAS.</v>
          </cell>
          <cell r="C2769"/>
          <cell r="D2769"/>
          <cell r="E2769"/>
          <cell r="F2769"/>
        </row>
        <row r="2770">
          <cell r="A2770" t="str">
            <v>43.01</v>
          </cell>
          <cell r="B2770" t="str">
            <v>Bebedouros</v>
          </cell>
          <cell r="C2770"/>
          <cell r="D2770"/>
          <cell r="E2770"/>
          <cell r="F2770"/>
        </row>
        <row r="2771">
          <cell r="A2771" t="str">
            <v>43.01.012</v>
          </cell>
          <cell r="B2771" t="str">
            <v>Purificador de pressão elétrico em chapa eletrozincado pré-pintada e tampo em aço inoxidável, tipo coluna, capacidade de refrigeração de 2 l/h - simples</v>
          </cell>
          <cell r="C2771" t="str">
            <v>UN</v>
          </cell>
          <cell r="D2771">
            <v>989.11</v>
          </cell>
          <cell r="E2771">
            <v>58.74</v>
          </cell>
          <cell r="F2771">
            <v>1047.8499999999999</v>
          </cell>
        </row>
        <row r="2772">
          <cell r="A2772" t="str">
            <v>43.01.032</v>
          </cell>
          <cell r="B2772" t="str">
            <v>Purificador de pressão elétrico em chapa eletrozincado pré-pintada e tampo em aço inoxidável, tipo coluna, capacidade de refrigeração de 2 l/h - conjugado</v>
          </cell>
          <cell r="C2772" t="str">
            <v>UN</v>
          </cell>
          <cell r="D2772">
            <v>1277.6400000000001</v>
          </cell>
          <cell r="E2772">
            <v>58.74</v>
          </cell>
          <cell r="F2772">
            <v>1336.38</v>
          </cell>
        </row>
        <row r="2773">
          <cell r="A2773" t="str">
            <v>43.02</v>
          </cell>
          <cell r="B2773" t="str">
            <v>Chuveiros</v>
          </cell>
          <cell r="C2773"/>
          <cell r="D2773"/>
          <cell r="E2773"/>
          <cell r="F2773"/>
        </row>
        <row r="2774">
          <cell r="A2774" t="str">
            <v>43.02.010</v>
          </cell>
          <cell r="B2774" t="str">
            <v>Chuveiro frio em PVC, diâmetro de 10 cm</v>
          </cell>
          <cell r="C2774" t="str">
            <v>UN</v>
          </cell>
          <cell r="D2774">
            <v>10.32</v>
          </cell>
          <cell r="E2774">
            <v>21</v>
          </cell>
          <cell r="F2774">
            <v>31.32</v>
          </cell>
        </row>
        <row r="2775">
          <cell r="A2775" t="str">
            <v>43.02.070</v>
          </cell>
          <cell r="B2775" t="str">
            <v>Chuveiro com válvula de acionamento antivandalismo, DN= 3/4´</v>
          </cell>
          <cell r="C2775" t="str">
            <v>UN</v>
          </cell>
          <cell r="D2775">
            <v>556.95000000000005</v>
          </cell>
          <cell r="E2775">
            <v>39.89</v>
          </cell>
          <cell r="F2775">
            <v>596.84</v>
          </cell>
        </row>
        <row r="2776">
          <cell r="A2776" t="str">
            <v>43.02.080</v>
          </cell>
          <cell r="B2776" t="str">
            <v>Chuveiro elétrico de 6.500W / 220V com resistência blindada</v>
          </cell>
          <cell r="C2776" t="str">
            <v>UN</v>
          </cell>
          <cell r="D2776">
            <v>414.15</v>
          </cell>
          <cell r="E2776">
            <v>33.619999999999997</v>
          </cell>
          <cell r="F2776">
            <v>447.77</v>
          </cell>
        </row>
        <row r="2777">
          <cell r="A2777" t="str">
            <v>43.02.100</v>
          </cell>
          <cell r="B2777" t="str">
            <v>Chuveiro com jato regulável em metal com acabamento cromado</v>
          </cell>
          <cell r="C2777" t="str">
            <v>UN</v>
          </cell>
          <cell r="D2777">
            <v>140.74</v>
          </cell>
          <cell r="E2777">
            <v>21</v>
          </cell>
          <cell r="F2777">
            <v>161.74</v>
          </cell>
        </row>
        <row r="2778">
          <cell r="A2778" t="str">
            <v>43.02.122</v>
          </cell>
          <cell r="B2778" t="str">
            <v>Chuveiro frio em PVC, com registro e tubo de ligação acoplados</v>
          </cell>
          <cell r="C2778" t="str">
            <v>UN</v>
          </cell>
          <cell r="D2778">
            <v>14.56</v>
          </cell>
          <cell r="E2778">
            <v>25.18</v>
          </cell>
          <cell r="F2778">
            <v>39.74</v>
          </cell>
        </row>
        <row r="2779">
          <cell r="A2779" t="str">
            <v>43.02.140</v>
          </cell>
          <cell r="B2779" t="str">
            <v>Chuveiro elétrico de 5.500 W / 220 V em PVC</v>
          </cell>
          <cell r="C2779" t="str">
            <v>UN</v>
          </cell>
          <cell r="D2779">
            <v>74.62</v>
          </cell>
          <cell r="E2779">
            <v>33.619999999999997</v>
          </cell>
          <cell r="F2779">
            <v>108.24</v>
          </cell>
        </row>
        <row r="2780">
          <cell r="A2780" t="str">
            <v>43.02.160</v>
          </cell>
          <cell r="B2780" t="str">
            <v>Chuveiro lava-olhos, acionamento manual, tubulação em ferro galvanizado com pintura epóxi cor verde</v>
          </cell>
          <cell r="C2780" t="str">
            <v>UN</v>
          </cell>
          <cell r="D2780">
            <v>2705.5</v>
          </cell>
          <cell r="E2780">
            <v>83.98</v>
          </cell>
          <cell r="F2780">
            <v>2789.48</v>
          </cell>
        </row>
        <row r="2781">
          <cell r="A2781" t="str">
            <v>43.02.170</v>
          </cell>
          <cell r="B2781" t="str">
            <v>Chuveiro elétrico de 7.500W / 220 V, com resistência blindada</v>
          </cell>
          <cell r="C2781" t="str">
            <v>UN</v>
          </cell>
          <cell r="D2781">
            <v>440.35</v>
          </cell>
          <cell r="E2781">
            <v>33.619999999999997</v>
          </cell>
          <cell r="F2781">
            <v>473.97</v>
          </cell>
        </row>
        <row r="2782">
          <cell r="A2782" t="str">
            <v>43.02.180</v>
          </cell>
          <cell r="B2782" t="str">
            <v>Ducha eletrônica de 6.800W até 7.900 W / 220 V</v>
          </cell>
          <cell r="C2782" t="str">
            <v>UN</v>
          </cell>
          <cell r="D2782">
            <v>136.80000000000001</v>
          </cell>
          <cell r="E2782">
            <v>33.619999999999997</v>
          </cell>
          <cell r="F2782">
            <v>170.42</v>
          </cell>
        </row>
        <row r="2783">
          <cell r="A2783" t="str">
            <v>43.03</v>
          </cell>
          <cell r="B2783" t="str">
            <v>Aquecedores</v>
          </cell>
          <cell r="C2783"/>
          <cell r="D2783"/>
          <cell r="E2783"/>
          <cell r="F2783"/>
        </row>
        <row r="2784">
          <cell r="A2784" t="str">
            <v>43.03.050</v>
          </cell>
          <cell r="B2784" t="str">
            <v>Aquecedor a gás de acumulação, capacidade 300 l</v>
          </cell>
          <cell r="C2784" t="str">
            <v>UN</v>
          </cell>
          <cell r="D2784">
            <v>14520.16</v>
          </cell>
          <cell r="E2784">
            <v>167.96</v>
          </cell>
          <cell r="F2784">
            <v>14688.12</v>
          </cell>
        </row>
        <row r="2785">
          <cell r="A2785" t="str">
            <v>43.03.130</v>
          </cell>
          <cell r="B2785" t="str">
            <v>Aquecedor a gás de acumulação, capacidade 500 l</v>
          </cell>
          <cell r="C2785" t="str">
            <v>UN</v>
          </cell>
          <cell r="D2785">
            <v>12700.34</v>
          </cell>
          <cell r="E2785">
            <v>188.96</v>
          </cell>
          <cell r="F2785">
            <v>12889.3</v>
          </cell>
        </row>
        <row r="2786">
          <cell r="A2786" t="str">
            <v>43.03.212</v>
          </cell>
          <cell r="B2786" t="str">
            <v>Aquecedor de passagem elétrico individual, baixa pressão - 5.000 W / 6.400 W</v>
          </cell>
          <cell r="C2786" t="str">
            <v>UN</v>
          </cell>
          <cell r="D2786">
            <v>491.13</v>
          </cell>
          <cell r="E2786">
            <v>209.95</v>
          </cell>
          <cell r="F2786">
            <v>701.08</v>
          </cell>
        </row>
        <row r="2787">
          <cell r="A2787" t="str">
            <v>43.03.220</v>
          </cell>
          <cell r="B2787" t="str">
            <v>Sistema de aquecimento de passagem a gás com sistema misturador para abastecimento de até 08 duchas</v>
          </cell>
          <cell r="C2787" t="str">
            <v>CJ</v>
          </cell>
          <cell r="D2787">
            <v>11149.81</v>
          </cell>
          <cell r="E2787">
            <v>4431.2</v>
          </cell>
          <cell r="F2787">
            <v>15581.01</v>
          </cell>
        </row>
        <row r="2788">
          <cell r="A2788" t="str">
            <v>43.03.230</v>
          </cell>
          <cell r="B2788" t="str">
            <v>Sistema de aquecimento de passagem a gás com sistema misturador para abastecimento de até 16 duchas</v>
          </cell>
          <cell r="C2788" t="str">
            <v>CJ</v>
          </cell>
          <cell r="D2788">
            <v>20091.47</v>
          </cell>
          <cell r="E2788">
            <v>4985.1000000000004</v>
          </cell>
          <cell r="F2788">
            <v>25076.57</v>
          </cell>
        </row>
        <row r="2789">
          <cell r="A2789" t="str">
            <v>43.03.240</v>
          </cell>
          <cell r="B2789" t="str">
            <v>Sistema de aquecimento de passagem a gás com sistema misturador para abastecimento de até 24 duchas</v>
          </cell>
          <cell r="C2789" t="str">
            <v>CJ</v>
          </cell>
          <cell r="D2789">
            <v>25086.65</v>
          </cell>
          <cell r="E2789">
            <v>5862.22</v>
          </cell>
          <cell r="F2789">
            <v>30948.87</v>
          </cell>
        </row>
        <row r="2790">
          <cell r="A2790" t="str">
            <v>43.03.500</v>
          </cell>
          <cell r="B2790" t="str">
            <v>Coletor em alumínio para sistema de aquecimento solar com área coletora até 1,60 m²</v>
          </cell>
          <cell r="C2790" t="str">
            <v>UN</v>
          </cell>
          <cell r="D2790">
            <v>930.85</v>
          </cell>
          <cell r="E2790">
            <v>43.69</v>
          </cell>
          <cell r="F2790">
            <v>974.54</v>
          </cell>
        </row>
        <row r="2791">
          <cell r="A2791" t="str">
            <v>43.03.510</v>
          </cell>
          <cell r="B2791" t="str">
            <v>Coletor em alumínio para sistema de aquecimento solar com área coletora até 2,00 m²</v>
          </cell>
          <cell r="C2791" t="str">
            <v>UN</v>
          </cell>
          <cell r="D2791">
            <v>1199.98</v>
          </cell>
          <cell r="E2791">
            <v>54.61</v>
          </cell>
          <cell r="F2791">
            <v>1254.5899999999999</v>
          </cell>
        </row>
        <row r="2792">
          <cell r="A2792" t="str">
            <v>43.03.550</v>
          </cell>
          <cell r="B2792" t="str">
            <v>Reservatório térmico horizontal em aço inoxidável AISI 304, capacidade de 500 litros</v>
          </cell>
          <cell r="C2792" t="str">
            <v>UN</v>
          </cell>
          <cell r="D2792">
            <v>2541.4</v>
          </cell>
          <cell r="E2792">
            <v>58.74</v>
          </cell>
          <cell r="F2792">
            <v>2600.14</v>
          </cell>
        </row>
        <row r="2793">
          <cell r="A2793" t="str">
            <v>43.04</v>
          </cell>
          <cell r="B2793" t="str">
            <v>Torneiras eletricas</v>
          </cell>
          <cell r="C2793"/>
          <cell r="D2793"/>
          <cell r="E2793"/>
          <cell r="F2793"/>
        </row>
        <row r="2794">
          <cell r="A2794" t="str">
            <v>43.04.020</v>
          </cell>
          <cell r="B2794" t="str">
            <v>Torneira elétrica</v>
          </cell>
          <cell r="C2794" t="str">
            <v>UN</v>
          </cell>
          <cell r="D2794">
            <v>172.98</v>
          </cell>
          <cell r="E2794">
            <v>33.619999999999997</v>
          </cell>
          <cell r="F2794">
            <v>206.6</v>
          </cell>
        </row>
        <row r="2795">
          <cell r="A2795" t="str">
            <v>43.05</v>
          </cell>
          <cell r="B2795" t="str">
            <v>Exaustor, ventilador e circulador de ar</v>
          </cell>
          <cell r="C2795"/>
          <cell r="D2795"/>
          <cell r="E2795"/>
          <cell r="F2795"/>
        </row>
        <row r="2796">
          <cell r="A2796" t="str">
            <v>43.05.030</v>
          </cell>
          <cell r="B2796" t="str">
            <v>Exaustor elétrico em plástico, vazão de 150 a 190m³/h</v>
          </cell>
          <cell r="C2796" t="str">
            <v>UN</v>
          </cell>
          <cell r="D2796">
            <v>381.03</v>
          </cell>
          <cell r="E2796">
            <v>41.99</v>
          </cell>
          <cell r="F2796">
            <v>423.02</v>
          </cell>
        </row>
        <row r="2797">
          <cell r="A2797" t="str">
            <v>43.06</v>
          </cell>
          <cell r="B2797" t="str">
            <v>Emissores de som</v>
          </cell>
          <cell r="C2797"/>
          <cell r="D2797"/>
          <cell r="E2797"/>
          <cell r="F2797"/>
        </row>
        <row r="2798">
          <cell r="A2798" t="str">
            <v>43.06.010</v>
          </cell>
          <cell r="B2798" t="str">
            <v>Cigarra de embutir 50/60HZ até 127V, com placa</v>
          </cell>
          <cell r="C2798" t="str">
            <v>UN</v>
          </cell>
          <cell r="D2798">
            <v>33.18</v>
          </cell>
          <cell r="E2798">
            <v>21</v>
          </cell>
          <cell r="F2798">
            <v>54.18</v>
          </cell>
        </row>
        <row r="2799">
          <cell r="A2799" t="str">
            <v>43.07</v>
          </cell>
          <cell r="B2799" t="str">
            <v>Aparelho condicionador de ar</v>
          </cell>
          <cell r="C2799"/>
          <cell r="D2799"/>
          <cell r="E2799"/>
          <cell r="F2799"/>
        </row>
        <row r="2800">
          <cell r="A2800" t="str">
            <v>43.07.070</v>
          </cell>
          <cell r="B2800" t="str">
            <v>Ar condicionado a frio, tipo split piso-teto, capacidade 48.000 BTU</v>
          </cell>
          <cell r="C2800" t="str">
            <v>CJ</v>
          </cell>
          <cell r="D2800">
            <v>7074.51</v>
          </cell>
          <cell r="E2800">
            <v>343.51</v>
          </cell>
          <cell r="F2800">
            <v>7418.02</v>
          </cell>
        </row>
        <row r="2801">
          <cell r="A2801" t="str">
            <v>43.07.300</v>
          </cell>
          <cell r="B2801" t="str">
            <v>Ar condicionado a frio, tipo split cassete com capacidade de 18.000 BTU/h</v>
          </cell>
          <cell r="C2801" t="str">
            <v>CJ</v>
          </cell>
          <cell r="D2801">
            <v>6397.9</v>
          </cell>
          <cell r="E2801">
            <v>332.81</v>
          </cell>
          <cell r="F2801">
            <v>6730.71</v>
          </cell>
        </row>
        <row r="2802">
          <cell r="A2802" t="str">
            <v>43.07.310</v>
          </cell>
          <cell r="B2802" t="str">
            <v>Ar condicionado a frio, tipo split cassete com capacidade de 24.000 BTU/h</v>
          </cell>
          <cell r="C2802" t="str">
            <v>CJ</v>
          </cell>
          <cell r="D2802">
            <v>7740.91</v>
          </cell>
          <cell r="E2802">
            <v>343.51</v>
          </cell>
          <cell r="F2802">
            <v>8084.42</v>
          </cell>
        </row>
        <row r="2803">
          <cell r="A2803" t="str">
            <v>43.07.320</v>
          </cell>
          <cell r="B2803" t="str">
            <v>Ar condicionado a frio, tipo split cassete com capacidade de 36.000 BTU/h</v>
          </cell>
          <cell r="C2803" t="str">
            <v>CJ</v>
          </cell>
          <cell r="D2803">
            <v>11289.34</v>
          </cell>
          <cell r="E2803">
            <v>343.51</v>
          </cell>
          <cell r="F2803">
            <v>11632.85</v>
          </cell>
        </row>
        <row r="2804">
          <cell r="A2804" t="str">
            <v>43.07.330</v>
          </cell>
          <cell r="B2804" t="str">
            <v>Ar condicionado a frio, tipo split parede com capacidade de 12.000 BTU/h</v>
          </cell>
          <cell r="C2804" t="str">
            <v>CJ</v>
          </cell>
          <cell r="D2804">
            <v>2762.27</v>
          </cell>
          <cell r="E2804">
            <v>332.81</v>
          </cell>
          <cell r="F2804">
            <v>3095.08</v>
          </cell>
        </row>
        <row r="2805">
          <cell r="A2805" t="str">
            <v>43.07.340</v>
          </cell>
          <cell r="B2805" t="str">
            <v>Ar condicionado a frio, tipo split parede com capacidade de 18.000 BTU/h</v>
          </cell>
          <cell r="C2805" t="str">
            <v>CJ</v>
          </cell>
          <cell r="D2805">
            <v>3743.03</v>
          </cell>
          <cell r="E2805">
            <v>332.81</v>
          </cell>
          <cell r="F2805">
            <v>4075.84</v>
          </cell>
        </row>
        <row r="2806">
          <cell r="A2806" t="str">
            <v>43.07.350</v>
          </cell>
          <cell r="B2806" t="str">
            <v>Ar condicionado a frio, tipo split parede com capacidade de 24.000 BTU/h</v>
          </cell>
          <cell r="C2806" t="str">
            <v>CJ</v>
          </cell>
          <cell r="D2806">
            <v>5647.68</v>
          </cell>
          <cell r="E2806">
            <v>343.51</v>
          </cell>
          <cell r="F2806">
            <v>5991.19</v>
          </cell>
        </row>
        <row r="2807">
          <cell r="A2807" t="str">
            <v>43.07.360</v>
          </cell>
          <cell r="B2807" t="str">
            <v>Ar condicionado a frio, tipo split parede com capacidade de 30.000 BTU/h</v>
          </cell>
          <cell r="C2807" t="str">
            <v>CJ</v>
          </cell>
          <cell r="D2807">
            <v>6152.09</v>
          </cell>
          <cell r="E2807">
            <v>343.51</v>
          </cell>
          <cell r="F2807">
            <v>6495.6</v>
          </cell>
        </row>
        <row r="2808">
          <cell r="A2808" t="str">
            <v>43.07.370</v>
          </cell>
          <cell r="B2808" t="str">
            <v>Ar condicionado a frio, tipo split piso teto com capacidade de 18.000 BTU/h</v>
          </cell>
          <cell r="C2808" t="str">
            <v>CJ</v>
          </cell>
          <cell r="D2808">
            <v>5287.56</v>
          </cell>
          <cell r="E2808">
            <v>332.81</v>
          </cell>
          <cell r="F2808">
            <v>5620.37</v>
          </cell>
        </row>
        <row r="2809">
          <cell r="A2809" t="str">
            <v>43.07.380</v>
          </cell>
          <cell r="B2809" t="str">
            <v>Ar condicionado a frio, tipo split piso teto com capacidade de 24.000 BTU/h</v>
          </cell>
          <cell r="C2809" t="str">
            <v>CJ</v>
          </cell>
          <cell r="D2809">
            <v>6195.73</v>
          </cell>
          <cell r="E2809">
            <v>343.51</v>
          </cell>
          <cell r="F2809">
            <v>6539.24</v>
          </cell>
        </row>
        <row r="2810">
          <cell r="A2810" t="str">
            <v>43.07.390</v>
          </cell>
          <cell r="B2810" t="str">
            <v>Ar condicionado a frio, tipo split piso teto com capacidade de 36.000 BTU/h</v>
          </cell>
          <cell r="C2810" t="str">
            <v>CJ</v>
          </cell>
          <cell r="D2810">
            <v>9303.26</v>
          </cell>
          <cell r="E2810">
            <v>343.51</v>
          </cell>
          <cell r="F2810">
            <v>9646.77</v>
          </cell>
        </row>
        <row r="2811">
          <cell r="A2811" t="str">
            <v>43.08</v>
          </cell>
          <cell r="B2811" t="str">
            <v>Equipamentos para sistema VRF ar condicionado</v>
          </cell>
          <cell r="C2811"/>
          <cell r="D2811"/>
          <cell r="E2811"/>
          <cell r="F2811"/>
        </row>
        <row r="2812">
          <cell r="A2812" t="str">
            <v>43.08.001</v>
          </cell>
          <cell r="B2812" t="str">
            <v>Condensador para sistema VRF de ar condicionado, capacidade até 6 TR</v>
          </cell>
          <cell r="C2812" t="str">
            <v>UN</v>
          </cell>
          <cell r="D2812">
            <v>36238.230000000003</v>
          </cell>
          <cell r="E2812">
            <v>779.44</v>
          </cell>
          <cell r="F2812">
            <v>37017.67</v>
          </cell>
        </row>
        <row r="2813">
          <cell r="A2813" t="str">
            <v>43.08.002</v>
          </cell>
          <cell r="B2813" t="str">
            <v>Condensador para sistema VRF de ar condicionado, capacidade de 8 TR a 10 TR</v>
          </cell>
          <cell r="C2813" t="str">
            <v>UN</v>
          </cell>
          <cell r="D2813">
            <v>41889.769999999997</v>
          </cell>
          <cell r="E2813">
            <v>779.44</v>
          </cell>
          <cell r="F2813">
            <v>42669.21</v>
          </cell>
        </row>
        <row r="2814">
          <cell r="A2814" t="str">
            <v>43.08.003</v>
          </cell>
          <cell r="B2814" t="str">
            <v>Condensador para sistema VRF de ar condicionado, capacidade de 11 TR a 13 TR</v>
          </cell>
          <cell r="C2814" t="str">
            <v>UN</v>
          </cell>
          <cell r="D2814">
            <v>48400.55</v>
          </cell>
          <cell r="E2814">
            <v>779.44</v>
          </cell>
          <cell r="F2814">
            <v>49179.99</v>
          </cell>
        </row>
        <row r="2815">
          <cell r="A2815" t="str">
            <v>43.08.004</v>
          </cell>
          <cell r="B2815" t="str">
            <v>Condensador para sistema VRF de ar condicionado, capacidade de 14 TR a 16 TR</v>
          </cell>
          <cell r="C2815" t="str">
            <v>UN</v>
          </cell>
          <cell r="D2815">
            <v>53936.94</v>
          </cell>
          <cell r="E2815">
            <v>779.44</v>
          </cell>
          <cell r="F2815">
            <v>54716.38</v>
          </cell>
        </row>
        <row r="2816">
          <cell r="A2816" t="str">
            <v>43.08.020</v>
          </cell>
          <cell r="B2816" t="str">
            <v>Evaporador para sistema VRF de ar condicionado, tipo parede, capacidade de 1 TR</v>
          </cell>
          <cell r="C2816" t="str">
            <v>UN</v>
          </cell>
          <cell r="D2816">
            <v>3484.32</v>
          </cell>
          <cell r="E2816">
            <v>682.01</v>
          </cell>
          <cell r="F2816">
            <v>4166.33</v>
          </cell>
        </row>
        <row r="2817">
          <cell r="A2817" t="str">
            <v>43.08.021</v>
          </cell>
          <cell r="B2817" t="str">
            <v>Evaporador para sistema VRF de ar condicionado, tipo parede, capacidade de 2 TR</v>
          </cell>
          <cell r="C2817" t="str">
            <v>UN</v>
          </cell>
          <cell r="D2817">
            <v>4504.6099999999997</v>
          </cell>
          <cell r="E2817">
            <v>682.01</v>
          </cell>
          <cell r="F2817">
            <v>5186.62</v>
          </cell>
        </row>
        <row r="2818">
          <cell r="A2818" t="str">
            <v>43.08.022</v>
          </cell>
          <cell r="B2818" t="str">
            <v>Evaporador para sistema VRF de ar condicionado, tipo parede, capacidade de 3 TR</v>
          </cell>
          <cell r="C2818" t="str">
            <v>UN</v>
          </cell>
          <cell r="D2818">
            <v>6056.92</v>
          </cell>
          <cell r="E2818">
            <v>682.01</v>
          </cell>
          <cell r="F2818">
            <v>6738.93</v>
          </cell>
        </row>
        <row r="2819">
          <cell r="A2819" t="str">
            <v>43.08.030</v>
          </cell>
          <cell r="B2819" t="str">
            <v>Evaporador para sistema VRF de ar condicionado, tipo piso teto, capacidade de 1 TR</v>
          </cell>
          <cell r="C2819" t="str">
            <v>UN</v>
          </cell>
          <cell r="D2819">
            <v>3878.83</v>
          </cell>
          <cell r="E2819">
            <v>682.01</v>
          </cell>
          <cell r="F2819">
            <v>4560.84</v>
          </cell>
        </row>
        <row r="2820">
          <cell r="A2820" t="str">
            <v>43.08.031</v>
          </cell>
          <cell r="B2820" t="str">
            <v>Evaporador para sistema VRF de ar condicionado, tipo piso teto, capacidade de 2 TR</v>
          </cell>
          <cell r="C2820" t="str">
            <v>UN</v>
          </cell>
          <cell r="D2820">
            <v>4466.3500000000004</v>
          </cell>
          <cell r="E2820">
            <v>682.01</v>
          </cell>
          <cell r="F2820">
            <v>5148.3599999999997</v>
          </cell>
        </row>
        <row r="2821">
          <cell r="A2821" t="str">
            <v>43.08.032</v>
          </cell>
          <cell r="B2821" t="str">
            <v>Evaporador para sistema VRF de ar condicionado, tipo piso teto, capacidade de 3 TR</v>
          </cell>
          <cell r="C2821" t="str">
            <v>UN</v>
          </cell>
          <cell r="D2821">
            <v>5302.67</v>
          </cell>
          <cell r="E2821">
            <v>682.01</v>
          </cell>
          <cell r="F2821">
            <v>5984.68</v>
          </cell>
        </row>
        <row r="2822">
          <cell r="A2822" t="str">
            <v>43.08.033</v>
          </cell>
          <cell r="B2822" t="str">
            <v>Evaporador para sistema VRF de ar condicionado, tipo piso teto, capacidade de 4 TR</v>
          </cell>
          <cell r="C2822" t="str">
            <v>UN</v>
          </cell>
          <cell r="D2822">
            <v>6141.67</v>
          </cell>
          <cell r="E2822">
            <v>682.01</v>
          </cell>
          <cell r="F2822">
            <v>6823.68</v>
          </cell>
        </row>
        <row r="2823">
          <cell r="A2823" t="str">
            <v>43.08.040</v>
          </cell>
          <cell r="B2823" t="str">
            <v>Evaporador para sistema VRF de ar condicionado, tipo cassete, capacidade de 1 TR</v>
          </cell>
          <cell r="C2823" t="str">
            <v>UN</v>
          </cell>
          <cell r="D2823">
            <v>3579.83</v>
          </cell>
          <cell r="E2823">
            <v>682.01</v>
          </cell>
          <cell r="F2823">
            <v>4261.84</v>
          </cell>
        </row>
        <row r="2824">
          <cell r="A2824" t="str">
            <v>43.08.041</v>
          </cell>
          <cell r="B2824" t="str">
            <v>Evaporador para sistema VRF de ar condicionado, tipo cassete, capacidade de 2 TR</v>
          </cell>
          <cell r="C2824" t="str">
            <v>UN</v>
          </cell>
          <cell r="D2824">
            <v>4067.14</v>
          </cell>
          <cell r="E2824">
            <v>682.01</v>
          </cell>
          <cell r="F2824">
            <v>4749.1499999999996</v>
          </cell>
        </row>
        <row r="2825">
          <cell r="A2825" t="str">
            <v>43.08.042</v>
          </cell>
          <cell r="B2825" t="str">
            <v>Evaporador para sistema VRF de ar condicionado, tipo cassete, capacidade de 3 TR</v>
          </cell>
          <cell r="C2825" t="str">
            <v>UN</v>
          </cell>
          <cell r="D2825">
            <v>4414.43</v>
          </cell>
          <cell r="E2825">
            <v>682.01</v>
          </cell>
          <cell r="F2825">
            <v>5096.4399999999996</v>
          </cell>
        </row>
        <row r="2826">
          <cell r="A2826" t="str">
            <v>43.08.043</v>
          </cell>
          <cell r="B2826" t="str">
            <v>Evaporador para sistema VRF de ar condicionado, tipo cassete, capacidade de 4 TR</v>
          </cell>
          <cell r="C2826" t="str">
            <v>UN</v>
          </cell>
          <cell r="D2826">
            <v>4559.24</v>
          </cell>
          <cell r="E2826">
            <v>682.01</v>
          </cell>
          <cell r="F2826">
            <v>5241.25</v>
          </cell>
        </row>
        <row r="2827">
          <cell r="A2827" t="str">
            <v>43.10</v>
          </cell>
          <cell r="B2827" t="str">
            <v>Bombas centrifugas, uso geral</v>
          </cell>
          <cell r="C2827"/>
          <cell r="D2827"/>
          <cell r="E2827"/>
          <cell r="F2827"/>
        </row>
        <row r="2828">
          <cell r="A2828" t="str">
            <v>43.10.050</v>
          </cell>
          <cell r="B2828" t="str">
            <v>Conjunto motor-bomba (centrífuga) 10 cv, monoestágio, Hman= 24 a 36 mca, Q= 53 a 45 m³/h</v>
          </cell>
          <cell r="C2828" t="str">
            <v>UN</v>
          </cell>
          <cell r="D2828">
            <v>7451.83</v>
          </cell>
          <cell r="E2828">
            <v>234.96</v>
          </cell>
          <cell r="F2828">
            <v>7686.79</v>
          </cell>
        </row>
        <row r="2829">
          <cell r="A2829" t="str">
            <v>43.10.090</v>
          </cell>
          <cell r="B2829" t="str">
            <v>Conjunto motor-bomba (centrífuga) 20 cv, monoestágio, Hman= 40 a 70 mca, Q= 76 a 28 m³/h</v>
          </cell>
          <cell r="C2829" t="str">
            <v>UN</v>
          </cell>
          <cell r="D2829">
            <v>13123.81</v>
          </cell>
          <cell r="E2829">
            <v>234.96</v>
          </cell>
          <cell r="F2829">
            <v>13358.77</v>
          </cell>
        </row>
        <row r="2830">
          <cell r="A2830" t="str">
            <v>43.10.110</v>
          </cell>
          <cell r="B2830" t="str">
            <v>Conjunto motor-bomba (centrífuga) 5 cv, monoestágio, Hmam= 14 a 26 mca, Q= 56 a 30 m³/h</v>
          </cell>
          <cell r="C2830" t="str">
            <v>UN</v>
          </cell>
          <cell r="D2830">
            <v>3600.62</v>
          </cell>
          <cell r="E2830">
            <v>234.96</v>
          </cell>
          <cell r="F2830">
            <v>3835.58</v>
          </cell>
        </row>
        <row r="2831">
          <cell r="A2831" t="str">
            <v>43.10.130</v>
          </cell>
          <cell r="B2831" t="str">
            <v>Conjunto motor-bomba (centrífuga) 3/4 cv, monoestágio, Hman= 10 a 16 mca, Q= 12,7 a 8 m³/h</v>
          </cell>
          <cell r="C2831" t="str">
            <v>UN</v>
          </cell>
          <cell r="D2831">
            <v>1924.37</v>
          </cell>
          <cell r="E2831">
            <v>234.96</v>
          </cell>
          <cell r="F2831">
            <v>2159.33</v>
          </cell>
        </row>
        <row r="2832">
          <cell r="A2832" t="str">
            <v>43.10.210</v>
          </cell>
          <cell r="B2832" t="str">
            <v>Conjunto motor-bomba (centrífuga) 60 cv, monoestágio, Hman= 90 a 125 mca, Q= 115 a 50 m³/h</v>
          </cell>
          <cell r="C2832" t="str">
            <v>UN</v>
          </cell>
          <cell r="D2832">
            <v>32710.93</v>
          </cell>
          <cell r="E2832">
            <v>234.96</v>
          </cell>
          <cell r="F2832">
            <v>32945.89</v>
          </cell>
        </row>
        <row r="2833">
          <cell r="A2833" t="str">
            <v>43.10.230</v>
          </cell>
          <cell r="B2833" t="str">
            <v>Conjunto motor-bomba (centrífuga) 2 cv, monoestágio, Hman= 12 a 27 mca, Q= 25 a 8 m³/h</v>
          </cell>
          <cell r="C2833" t="str">
            <v>UN</v>
          </cell>
          <cell r="D2833">
            <v>2380.16</v>
          </cell>
          <cell r="E2833">
            <v>234.96</v>
          </cell>
          <cell r="F2833">
            <v>2615.12</v>
          </cell>
        </row>
        <row r="2834">
          <cell r="A2834" t="str">
            <v>43.10.250</v>
          </cell>
          <cell r="B2834" t="str">
            <v>Conjunto motor-bomba (centrífuga) 15 cv, monoestágio, Hman= 30 a 60 mca, Q= 82 a 20 m³/h</v>
          </cell>
          <cell r="C2834" t="str">
            <v>UN</v>
          </cell>
          <cell r="D2834">
            <v>7656.78</v>
          </cell>
          <cell r="E2834">
            <v>234.96</v>
          </cell>
          <cell r="F2834">
            <v>7891.74</v>
          </cell>
        </row>
        <row r="2835">
          <cell r="A2835" t="str">
            <v>43.10.290</v>
          </cell>
          <cell r="B2835" t="str">
            <v>Conjunto motor-bomba (centrífuga) 5 cv, monoestágio, Hman= 24 a 33 mca, Q= 41,6 a 35,2 m³/h</v>
          </cell>
          <cell r="C2835" t="str">
            <v>UN</v>
          </cell>
          <cell r="D2835">
            <v>3669.46</v>
          </cell>
          <cell r="E2835">
            <v>234.96</v>
          </cell>
          <cell r="F2835">
            <v>3904.42</v>
          </cell>
        </row>
        <row r="2836">
          <cell r="A2836" t="str">
            <v>43.10.450</v>
          </cell>
          <cell r="B2836" t="str">
            <v>Conjunto motor-bomba (centrífuga) 30 cv, monoestágio, Hman= 20 a 50 mca, Q= 197 a 112 m³/h</v>
          </cell>
          <cell r="C2836" t="str">
            <v>UN</v>
          </cell>
          <cell r="D2836">
            <v>13958.95</v>
          </cell>
          <cell r="E2836">
            <v>234.96</v>
          </cell>
          <cell r="F2836">
            <v>14193.91</v>
          </cell>
        </row>
        <row r="2837">
          <cell r="A2837" t="str">
            <v>43.10.452</v>
          </cell>
          <cell r="B2837" t="str">
            <v>Conjunto motor-bomba (centrífuga) 1,5 cv, multiestágio, Hman= 20 a 35 mca, Q= 7,1 a 4,5 m³/h</v>
          </cell>
          <cell r="C2837" t="str">
            <v>UN</v>
          </cell>
          <cell r="D2837">
            <v>2953.74</v>
          </cell>
          <cell r="E2837">
            <v>234.96</v>
          </cell>
          <cell r="F2837">
            <v>3188.7</v>
          </cell>
        </row>
        <row r="2838">
          <cell r="A2838" t="str">
            <v>43.10.454</v>
          </cell>
          <cell r="B2838" t="str">
            <v>Conjunto motor-bomba (centrífuga) 3 cv, multiestágio, Hman= 30 a 45 mca, Q= 12,4 a 8,4 m³/h</v>
          </cell>
          <cell r="C2838" t="str">
            <v>UN</v>
          </cell>
          <cell r="D2838">
            <v>4070.81</v>
          </cell>
          <cell r="E2838">
            <v>234.96</v>
          </cell>
          <cell r="F2838">
            <v>4305.7700000000004</v>
          </cell>
        </row>
        <row r="2839">
          <cell r="A2839" t="str">
            <v>43.10.456</v>
          </cell>
          <cell r="B2839" t="str">
            <v>Conjunto motor-bomba (centrífuga) 3 cv, multiestágio, Hman= 35 a 60 mca, Q= 7,8 a 5,8 m³/h</v>
          </cell>
          <cell r="C2839" t="str">
            <v>UN</v>
          </cell>
          <cell r="D2839">
            <v>4510.05</v>
          </cell>
          <cell r="E2839">
            <v>234.96</v>
          </cell>
          <cell r="F2839">
            <v>4745.01</v>
          </cell>
        </row>
        <row r="2840">
          <cell r="A2840" t="str">
            <v>43.10.480</v>
          </cell>
          <cell r="B2840" t="str">
            <v>Conjunto motor-bomba (centrífuga) 7,5 cv, multiestágio, Hman= 30 a 80 mca, Q= 21,6 a 12,0 m³/h</v>
          </cell>
          <cell r="C2840" t="str">
            <v>UN</v>
          </cell>
          <cell r="D2840">
            <v>6210.39</v>
          </cell>
          <cell r="E2840">
            <v>234.96</v>
          </cell>
          <cell r="F2840">
            <v>6445.35</v>
          </cell>
        </row>
        <row r="2841">
          <cell r="A2841" t="str">
            <v>43.10.490</v>
          </cell>
          <cell r="B2841" t="str">
            <v>Conjunto motor-bomba (centrífuga) 5 cv, multiestágio, Hman= 25 a 50 mca, Q= 21,0 a 13,3 m³/h</v>
          </cell>
          <cell r="C2841" t="str">
            <v>UN</v>
          </cell>
          <cell r="D2841">
            <v>4733.93</v>
          </cell>
          <cell r="E2841">
            <v>234.96</v>
          </cell>
          <cell r="F2841">
            <v>4968.8900000000003</v>
          </cell>
        </row>
        <row r="2842">
          <cell r="A2842" t="str">
            <v>43.10.620</v>
          </cell>
          <cell r="B2842" t="str">
            <v>Conjunto motor-bomba (centrífuga), 0,5 cv, monoestágio, Hman= 10 a 20 mca, Q= 7,5 a 1,5 m³/h</v>
          </cell>
          <cell r="C2842" t="str">
            <v>UN</v>
          </cell>
          <cell r="D2842">
            <v>1194.72</v>
          </cell>
          <cell r="E2842">
            <v>234.96</v>
          </cell>
          <cell r="F2842">
            <v>1429.68</v>
          </cell>
        </row>
        <row r="2843">
          <cell r="A2843" t="str">
            <v>43.10.670</v>
          </cell>
          <cell r="B2843" t="str">
            <v>Conjunto motor-bomba (centrífuga) 0,5 cv, monoestágio, trifásico, Hman= 9 a 21 mca, Q= 8,3 a 2,0 m³/h</v>
          </cell>
          <cell r="C2843" t="str">
            <v>UN</v>
          </cell>
          <cell r="D2843">
            <v>976.61</v>
          </cell>
          <cell r="E2843">
            <v>234.96</v>
          </cell>
          <cell r="F2843">
            <v>1211.57</v>
          </cell>
        </row>
        <row r="2844">
          <cell r="A2844" t="str">
            <v>43.10.730</v>
          </cell>
          <cell r="B2844" t="str">
            <v>Conjunto motor-bomba (centrífuga) 30 cv, monoestágio trifásico, Hman= 70 a 94 mca, Q= 34,80 a 61,7 m³/h</v>
          </cell>
          <cell r="C2844" t="str">
            <v>UN</v>
          </cell>
          <cell r="D2844">
            <v>13217.39</v>
          </cell>
          <cell r="E2844">
            <v>234.96</v>
          </cell>
          <cell r="F2844">
            <v>13452.35</v>
          </cell>
        </row>
        <row r="2845">
          <cell r="A2845" t="str">
            <v>43.10.740</v>
          </cell>
          <cell r="B2845" t="str">
            <v>Conjunto motor-bomba (centrífuga) 20 cv, monoestágio trifásico, Hman= 62 a 90 mca, Q= 21,1 a 43,8 m³/h</v>
          </cell>
          <cell r="C2845" t="str">
            <v>UN</v>
          </cell>
          <cell r="D2845">
            <v>9600.0300000000007</v>
          </cell>
          <cell r="E2845">
            <v>234.96</v>
          </cell>
          <cell r="F2845">
            <v>9834.99</v>
          </cell>
        </row>
        <row r="2846">
          <cell r="A2846" t="str">
            <v>43.10.750</v>
          </cell>
          <cell r="B2846" t="str">
            <v>Conjunto motor-bomba (centrífuga) 1 cv, monoestágio trifásico, Hman= 8 a 25 mca e Q= 11 a 1,50 m³/h</v>
          </cell>
          <cell r="C2846" t="str">
            <v>UN</v>
          </cell>
          <cell r="D2846">
            <v>1210.6199999999999</v>
          </cell>
          <cell r="E2846">
            <v>234.96</v>
          </cell>
          <cell r="F2846">
            <v>1445.58</v>
          </cell>
        </row>
        <row r="2847">
          <cell r="A2847" t="str">
            <v>43.10.770</v>
          </cell>
          <cell r="B2847" t="str">
            <v>Conjunto motor-bomba (centrífuga) 40 cv, monoestágio trifásico, Hman= 45 a 75 mca e Q= 120 a 75 m³/h</v>
          </cell>
          <cell r="C2847" t="str">
            <v>UN</v>
          </cell>
          <cell r="D2847">
            <v>22788.35</v>
          </cell>
          <cell r="E2847">
            <v>234.96</v>
          </cell>
          <cell r="F2847">
            <v>23023.31</v>
          </cell>
        </row>
        <row r="2848">
          <cell r="A2848" t="str">
            <v>43.10.780</v>
          </cell>
          <cell r="B2848" t="str">
            <v>Conjunto motor-bomba (centrífuga) 50 cv, monoestágio trifásico, Hman= 61 a 81 mca e Q= 170 a 80 m³/h</v>
          </cell>
          <cell r="C2848" t="str">
            <v>UN</v>
          </cell>
          <cell r="D2848">
            <v>25487.31</v>
          </cell>
          <cell r="E2848">
            <v>234.96</v>
          </cell>
          <cell r="F2848">
            <v>25722.27</v>
          </cell>
        </row>
        <row r="2849">
          <cell r="A2849" t="str">
            <v>43.10.790</v>
          </cell>
          <cell r="B2849" t="str">
            <v>Conjunto motor-bomba (centrífuga) 1 cv, multiestágio trifásico, Hman= 15 a 30 mca, Q= 6,5 a 4,2 m³/h</v>
          </cell>
          <cell r="C2849" t="str">
            <v>UN</v>
          </cell>
          <cell r="D2849">
            <v>1515.73</v>
          </cell>
          <cell r="E2849">
            <v>234.96</v>
          </cell>
          <cell r="F2849">
            <v>1750.69</v>
          </cell>
        </row>
        <row r="2850">
          <cell r="A2850" t="str">
            <v>43.10.794</v>
          </cell>
          <cell r="B2850" t="str">
            <v>Conjunto motor-bomba (centrífuga) 1 cv, multiestágio trifásico, Hman= 70 a 115 mca e Q= 1,0 a 1,6 m³/h</v>
          </cell>
          <cell r="C2850" t="str">
            <v>UN</v>
          </cell>
          <cell r="D2850">
            <v>2522.86</v>
          </cell>
          <cell r="E2850">
            <v>234.96</v>
          </cell>
          <cell r="F2850">
            <v>2757.82</v>
          </cell>
        </row>
        <row r="2851">
          <cell r="A2851" t="str">
            <v>43.11</v>
          </cell>
          <cell r="B2851" t="str">
            <v>Bombas submersiveis</v>
          </cell>
          <cell r="C2851"/>
          <cell r="D2851"/>
          <cell r="E2851"/>
          <cell r="F2851"/>
        </row>
        <row r="2852">
          <cell r="A2852" t="str">
            <v>43.11.050</v>
          </cell>
          <cell r="B2852" t="str">
            <v>Conjunto motor-bomba submersível para poço profundo de 6´, Q= 10 a 20m³/h, Hman= 80 a 48 mca, até 6 HP</v>
          </cell>
          <cell r="C2852" t="str">
            <v>UN</v>
          </cell>
          <cell r="D2852">
            <v>6589.24</v>
          </cell>
          <cell r="E2852">
            <v>503.88</v>
          </cell>
          <cell r="F2852">
            <v>7093.12</v>
          </cell>
        </row>
        <row r="2853">
          <cell r="A2853" t="str">
            <v>43.11.060</v>
          </cell>
          <cell r="B2853" t="str">
            <v>Conjunto motor-bomba submersível para poço profundo de 6´, Q= 10 a 20m³/h, Hman= 108 a 64,5 mca, 8 HP</v>
          </cell>
          <cell r="C2853" t="str">
            <v>UN</v>
          </cell>
          <cell r="D2853">
            <v>7420.76</v>
          </cell>
          <cell r="E2853">
            <v>503.88</v>
          </cell>
          <cell r="F2853">
            <v>7924.64</v>
          </cell>
        </row>
        <row r="2854">
          <cell r="A2854" t="str">
            <v>43.11.100</v>
          </cell>
          <cell r="B2854" t="str">
            <v>Conjunto motor-bomba submersível para poço profundo de 6´, Q= 10 a 20m³/h, Hman= 274 a 170 mca, 20 HP</v>
          </cell>
          <cell r="C2854" t="str">
            <v>UN</v>
          </cell>
          <cell r="D2854">
            <v>15469.27</v>
          </cell>
          <cell r="E2854">
            <v>503.88</v>
          </cell>
          <cell r="F2854">
            <v>15973.15</v>
          </cell>
        </row>
        <row r="2855">
          <cell r="A2855" t="str">
            <v>43.11.110</v>
          </cell>
          <cell r="B2855" t="str">
            <v>Conjunto motor-bomba submersível para poço profundo de 6´, Q= 20 a 34m³/h, Hman= 56,5 a 32 mca, até 8 HP</v>
          </cell>
          <cell r="C2855" t="str">
            <v>UN</v>
          </cell>
          <cell r="D2855">
            <v>6985.16</v>
          </cell>
          <cell r="E2855">
            <v>503.88</v>
          </cell>
          <cell r="F2855">
            <v>7489.04</v>
          </cell>
        </row>
        <row r="2856">
          <cell r="A2856" t="str">
            <v>43.11.130</v>
          </cell>
          <cell r="B2856" t="str">
            <v>Conjunto motor-bomba submersível para poço profundo de 6´, Q= 20 a 34m³/h, Hman= 92,5 a 53 mca, 12,5 HP</v>
          </cell>
          <cell r="C2856" t="str">
            <v>UN</v>
          </cell>
          <cell r="D2856">
            <v>8243.17</v>
          </cell>
          <cell r="E2856">
            <v>503.88</v>
          </cell>
          <cell r="F2856">
            <v>8747.0499999999993</v>
          </cell>
        </row>
        <row r="2857">
          <cell r="A2857" t="str">
            <v>43.11.150</v>
          </cell>
          <cell r="B2857" t="str">
            <v>Conjunto motor-bomba submersível para poço profundo de 6´, Q= 20 a 34m³/h, Hman= 152 a 88 mca, 20 HP</v>
          </cell>
          <cell r="C2857" t="str">
            <v>UN</v>
          </cell>
          <cell r="D2857">
            <v>13958.36</v>
          </cell>
          <cell r="E2857">
            <v>503.88</v>
          </cell>
          <cell r="F2857">
            <v>14462.24</v>
          </cell>
        </row>
        <row r="2858">
          <cell r="A2858" t="str">
            <v>43.11.320</v>
          </cell>
          <cell r="B2858" t="str">
            <v>Conjunto motor-bomba submersível vertical para esgoto, Q= 4,8 a 25,8 m³/h, Hmam= 19 a 5 mca, potência 1 cv, diâmetro de sólidos até 20mm</v>
          </cell>
          <cell r="C2858" t="str">
            <v>UN</v>
          </cell>
          <cell r="D2858">
            <v>4767.4399999999996</v>
          </cell>
          <cell r="E2858">
            <v>335.92</v>
          </cell>
          <cell r="F2858">
            <v>5103.3599999999997</v>
          </cell>
        </row>
        <row r="2859">
          <cell r="A2859" t="str">
            <v>43.11.330</v>
          </cell>
          <cell r="B2859" t="str">
            <v>Conjunto motor-bomba submersível vertical para esgoto, Q= 4,6 a 57,2 m³/h, Hman= 13 a 4 mca, potência 2 a 3,5 cv, diâmetro de sólidos até 50mm</v>
          </cell>
          <cell r="C2859" t="str">
            <v>UN</v>
          </cell>
          <cell r="D2859">
            <v>6409.53</v>
          </cell>
          <cell r="E2859">
            <v>335.92</v>
          </cell>
          <cell r="F2859">
            <v>6745.45</v>
          </cell>
        </row>
        <row r="2860">
          <cell r="A2860" t="str">
            <v>43.11.360</v>
          </cell>
          <cell r="B2860" t="str">
            <v>Conjunto motor-bomba submersível vertical para águas residuais, Q= 2 a16 m³/h, Hman= 12 a 2 mca, potência de 0,5 cv</v>
          </cell>
          <cell r="C2860" t="str">
            <v>UN</v>
          </cell>
          <cell r="D2860">
            <v>1893.89</v>
          </cell>
          <cell r="E2860">
            <v>335.92</v>
          </cell>
          <cell r="F2860">
            <v>2229.81</v>
          </cell>
        </row>
        <row r="2861">
          <cell r="A2861" t="str">
            <v>43.11.370</v>
          </cell>
          <cell r="B2861" t="str">
            <v>Conjunto motor-bomba submersível vertical para águas residuais, Q= 3 a 20 m³/h, Hman= 13 a 5 mca, potência de 1 cv</v>
          </cell>
          <cell r="C2861" t="str">
            <v>UN</v>
          </cell>
          <cell r="D2861">
            <v>2266.8000000000002</v>
          </cell>
          <cell r="E2861">
            <v>335.92</v>
          </cell>
          <cell r="F2861">
            <v>2602.7199999999998</v>
          </cell>
        </row>
        <row r="2862">
          <cell r="A2862" t="str">
            <v>43.11.380</v>
          </cell>
          <cell r="B2862" t="str">
            <v>Conjunto motor-bomba submersível vertical para águas residuais, Q= 10 a 50 m³/h, Hman= 22 a 4 mca, potência 4 cv</v>
          </cell>
          <cell r="C2862" t="str">
            <v>UN</v>
          </cell>
          <cell r="D2862">
            <v>4849.47</v>
          </cell>
          <cell r="E2862">
            <v>335.92</v>
          </cell>
          <cell r="F2862">
            <v>5185.3900000000003</v>
          </cell>
        </row>
        <row r="2863">
          <cell r="A2863" t="str">
            <v>43.11.390</v>
          </cell>
          <cell r="B2863" t="str">
            <v>Conjunto motor-bomba submersível vertical para águas residuais, Q= 8 a 45 m³/h, Hman= 10,5 a 3,5 mca, potência 1,5 cv</v>
          </cell>
          <cell r="C2863" t="str">
            <v>UN</v>
          </cell>
          <cell r="D2863">
            <v>3273.24</v>
          </cell>
          <cell r="E2863">
            <v>335.92</v>
          </cell>
          <cell r="F2863">
            <v>3609.16</v>
          </cell>
        </row>
        <row r="2864">
          <cell r="A2864" t="str">
            <v>43.11.400</v>
          </cell>
          <cell r="B2864" t="str">
            <v>Conjunto motor-bomba submersível vertical para esgoto, Q= 3,4 a 86,3 m³/h, Hman= 14 a 5 mca, potência 5 cv</v>
          </cell>
          <cell r="C2864" t="str">
            <v>UN</v>
          </cell>
          <cell r="D2864">
            <v>11779.09</v>
          </cell>
          <cell r="E2864">
            <v>335.92</v>
          </cell>
          <cell r="F2864">
            <v>12115.01</v>
          </cell>
        </row>
        <row r="2865">
          <cell r="A2865" t="str">
            <v>43.11.410</v>
          </cell>
          <cell r="B2865" t="str">
            <v>Conjunto motor-bomba submersível vertical para esgoto, Q= 9,1 a 113,6m³/h, Hman= 20 a 15 mca, potência 10 cv</v>
          </cell>
          <cell r="C2865" t="str">
            <v>UN</v>
          </cell>
          <cell r="D2865">
            <v>19355.23</v>
          </cell>
          <cell r="E2865">
            <v>335.92</v>
          </cell>
          <cell r="F2865">
            <v>19691.150000000001</v>
          </cell>
        </row>
        <row r="2866">
          <cell r="A2866" t="str">
            <v>43.11.420</v>
          </cell>
          <cell r="B2866" t="str">
            <v>Conjunto motor-bomba submersível vertical para esgoto, Q=9,3 a 69,0 m³/h, Hman=15 a 7 mca, potência 3cv, diâmetro de sólidos 50/65mm</v>
          </cell>
          <cell r="C2866" t="str">
            <v>UN</v>
          </cell>
          <cell r="D2866">
            <v>5737.76</v>
          </cell>
          <cell r="E2866">
            <v>335.92</v>
          </cell>
          <cell r="F2866">
            <v>6073.68</v>
          </cell>
        </row>
        <row r="2867">
          <cell r="A2867" t="str">
            <v>43.11.460</v>
          </cell>
          <cell r="B2867" t="str">
            <v>Conjunto motor-bomba submersível vertical para esgoto, Q= 40 m³/h, Hman= 40 mca, diâmetro de sólidos até 50 mm</v>
          </cell>
          <cell r="C2867" t="str">
            <v>UN</v>
          </cell>
          <cell r="D2867">
            <v>20755.939999999999</v>
          </cell>
          <cell r="E2867">
            <v>335.92</v>
          </cell>
          <cell r="F2867">
            <v>21091.86</v>
          </cell>
        </row>
        <row r="2868">
          <cell r="A2868" t="str">
            <v>43.12</v>
          </cell>
          <cell r="B2868" t="str">
            <v>Bombas especiais, uso industrial</v>
          </cell>
          <cell r="C2868"/>
          <cell r="D2868"/>
          <cell r="E2868"/>
          <cell r="F2868"/>
        </row>
        <row r="2869">
          <cell r="A2869" t="str">
            <v>43.12.500</v>
          </cell>
          <cell r="B2869" t="str">
            <v>Filtro de areia com carga de areia filtrante, vazão de 16,9 m³/h</v>
          </cell>
          <cell r="C2869" t="str">
            <v>UN</v>
          </cell>
          <cell r="D2869">
            <v>3065.14</v>
          </cell>
          <cell r="E2869">
            <v>117.48</v>
          </cell>
          <cell r="F2869">
            <v>3182.62</v>
          </cell>
        </row>
        <row r="2870">
          <cell r="A2870" t="str">
            <v>43.20</v>
          </cell>
          <cell r="B2870" t="str">
            <v>Reparos, conservacoes e complementos - GRUPO 43</v>
          </cell>
          <cell r="C2870"/>
          <cell r="D2870"/>
          <cell r="E2870"/>
          <cell r="F2870"/>
        </row>
        <row r="2871">
          <cell r="A2871" t="str">
            <v>43.20.130</v>
          </cell>
          <cell r="B2871" t="str">
            <v>Caixa de passagem para condicionamento de ar tipo Split, com saída de dreno único na vertical - 39 x 22 x 6 cm</v>
          </cell>
          <cell r="C2871" t="str">
            <v>UN</v>
          </cell>
          <cell r="D2871">
            <v>25.48</v>
          </cell>
          <cell r="E2871">
            <v>11.14</v>
          </cell>
          <cell r="F2871">
            <v>36.619999999999997</v>
          </cell>
        </row>
        <row r="2872">
          <cell r="A2872" t="str">
            <v>43.20.140</v>
          </cell>
          <cell r="B2872" t="str">
            <v>Bomba de remoção de condensados para condicionadores de ar</v>
          </cell>
          <cell r="C2872" t="str">
            <v>UN</v>
          </cell>
          <cell r="D2872">
            <v>649.45000000000005</v>
          </cell>
          <cell r="E2872">
            <v>41.99</v>
          </cell>
          <cell r="F2872">
            <v>691.44</v>
          </cell>
        </row>
        <row r="2873">
          <cell r="A2873" t="str">
            <v>43.20.200</v>
          </cell>
          <cell r="B2873" t="str">
            <v>Controlador de temperatura analógico</v>
          </cell>
          <cell r="C2873" t="str">
            <v>UN</v>
          </cell>
          <cell r="D2873">
            <v>207.38</v>
          </cell>
          <cell r="E2873">
            <v>21</v>
          </cell>
          <cell r="F2873">
            <v>228.38</v>
          </cell>
        </row>
        <row r="2874">
          <cell r="A2874" t="str">
            <v>43.20.210</v>
          </cell>
          <cell r="B2874" t="str">
            <v>Bomba de circulação para água quente</v>
          </cell>
          <cell r="C2874" t="str">
            <v>UN</v>
          </cell>
          <cell r="D2874">
            <v>567.08000000000004</v>
          </cell>
          <cell r="E2874">
            <v>21</v>
          </cell>
          <cell r="F2874">
            <v>588.08000000000004</v>
          </cell>
        </row>
        <row r="2875">
          <cell r="A2875" t="str">
            <v>44</v>
          </cell>
          <cell r="B2875" t="str">
            <v>APARELHOS E METAIS HIDRAULICOS</v>
          </cell>
          <cell r="C2875"/>
          <cell r="D2875"/>
          <cell r="E2875"/>
          <cell r="F2875"/>
        </row>
        <row r="2876">
          <cell r="A2876" t="str">
            <v>44.01</v>
          </cell>
          <cell r="B2876" t="str">
            <v>Aparelhos e loucas</v>
          </cell>
          <cell r="C2876"/>
          <cell r="D2876"/>
          <cell r="E2876"/>
          <cell r="F2876"/>
        </row>
        <row r="2877">
          <cell r="A2877" t="str">
            <v>44.01.030</v>
          </cell>
          <cell r="B2877" t="str">
            <v>Bacia turca de louça - 6 litros</v>
          </cell>
          <cell r="C2877" t="str">
            <v>UN</v>
          </cell>
          <cell r="D2877">
            <v>454.97</v>
          </cell>
          <cell r="E2877">
            <v>50.37</v>
          </cell>
          <cell r="F2877">
            <v>505.34</v>
          </cell>
        </row>
        <row r="2878">
          <cell r="A2878" t="str">
            <v>44.01.040</v>
          </cell>
          <cell r="B2878" t="str">
            <v xml:space="preserve">Bacia sifonada com caixa de descarga acoplada e tampa - infantil	</v>
          </cell>
          <cell r="C2878" t="str">
            <v>UN</v>
          </cell>
          <cell r="D2878">
            <v>725.71</v>
          </cell>
          <cell r="E2878">
            <v>58.74</v>
          </cell>
          <cell r="F2878">
            <v>784.45</v>
          </cell>
        </row>
        <row r="2879">
          <cell r="A2879" t="str">
            <v>44.01.050</v>
          </cell>
          <cell r="B2879" t="str">
            <v>Bacia sifonada de louça sem tampa - 6 litros</v>
          </cell>
          <cell r="C2879" t="str">
            <v>UN</v>
          </cell>
          <cell r="D2879">
            <v>180.99</v>
          </cell>
          <cell r="E2879">
            <v>50.37</v>
          </cell>
          <cell r="F2879">
            <v>231.36</v>
          </cell>
        </row>
        <row r="2880">
          <cell r="A2880" t="str">
            <v>44.01.070</v>
          </cell>
          <cell r="B2880" t="str">
            <v>Bacia sifonada de louça sem tampa com saída horizontal - 6 litros</v>
          </cell>
          <cell r="C2880" t="str">
            <v>UN</v>
          </cell>
          <cell r="D2880">
            <v>357.91</v>
          </cell>
          <cell r="E2880">
            <v>50.37</v>
          </cell>
          <cell r="F2880">
            <v>408.28</v>
          </cell>
        </row>
        <row r="2881">
          <cell r="A2881" t="str">
            <v>44.01.100</v>
          </cell>
          <cell r="B2881" t="str">
            <v>Lavatório de louça sem coluna</v>
          </cell>
          <cell r="C2881" t="str">
            <v>UN</v>
          </cell>
          <cell r="D2881">
            <v>66.989999999999995</v>
          </cell>
          <cell r="E2881">
            <v>58.74</v>
          </cell>
          <cell r="F2881">
            <v>125.73</v>
          </cell>
        </row>
        <row r="2882">
          <cell r="A2882" t="str">
            <v>44.01.110</v>
          </cell>
          <cell r="B2882" t="str">
            <v>Lavatório de louça com coluna</v>
          </cell>
          <cell r="C2882" t="str">
            <v>UN</v>
          </cell>
          <cell r="D2882">
            <v>176.51</v>
          </cell>
          <cell r="E2882">
            <v>58.74</v>
          </cell>
          <cell r="F2882">
            <v>235.25</v>
          </cell>
        </row>
        <row r="2883">
          <cell r="A2883" t="str">
            <v>44.01.160</v>
          </cell>
          <cell r="B2883" t="str">
            <v>Lavatório de louça pequeno com coluna suspensa - linha especial</v>
          </cell>
          <cell r="C2883" t="str">
            <v>UN</v>
          </cell>
          <cell r="D2883">
            <v>493.76</v>
          </cell>
          <cell r="E2883">
            <v>58.74</v>
          </cell>
          <cell r="F2883">
            <v>552.5</v>
          </cell>
        </row>
        <row r="2884">
          <cell r="A2884" t="str">
            <v>44.01.170</v>
          </cell>
          <cell r="B2884" t="str">
            <v>Lavatório em polipropileno</v>
          </cell>
          <cell r="C2884" t="str">
            <v>UN</v>
          </cell>
          <cell r="D2884">
            <v>35.950000000000003</v>
          </cell>
          <cell r="E2884">
            <v>21</v>
          </cell>
          <cell r="F2884">
            <v>56.95</v>
          </cell>
        </row>
        <row r="2885">
          <cell r="A2885" t="str">
            <v>44.01.200</v>
          </cell>
          <cell r="B2885" t="str">
            <v>Mictório de louça sifonado auto aspirante</v>
          </cell>
          <cell r="C2885" t="str">
            <v>UN</v>
          </cell>
          <cell r="D2885">
            <v>277.85000000000002</v>
          </cell>
          <cell r="E2885">
            <v>58.74</v>
          </cell>
          <cell r="F2885">
            <v>336.59</v>
          </cell>
        </row>
        <row r="2886">
          <cell r="A2886" t="str">
            <v>44.01.240</v>
          </cell>
          <cell r="B2886" t="str">
            <v>Lavatório em louça com coluna suspensa</v>
          </cell>
          <cell r="C2886" t="str">
            <v>UN</v>
          </cell>
          <cell r="D2886">
            <v>339.43</v>
          </cell>
          <cell r="E2886">
            <v>58.74</v>
          </cell>
          <cell r="F2886">
            <v>398.17</v>
          </cell>
        </row>
        <row r="2887">
          <cell r="A2887" t="str">
            <v>44.01.270</v>
          </cell>
          <cell r="B2887" t="str">
            <v>Cuba de louça de embutir oval</v>
          </cell>
          <cell r="C2887" t="str">
            <v>UN</v>
          </cell>
          <cell r="D2887">
            <v>76.989999999999995</v>
          </cell>
          <cell r="E2887">
            <v>21</v>
          </cell>
          <cell r="F2887">
            <v>97.99</v>
          </cell>
        </row>
        <row r="2888">
          <cell r="A2888" t="str">
            <v>44.01.310</v>
          </cell>
          <cell r="B2888" t="str">
            <v>Tanque de louça com coluna de 30 litros</v>
          </cell>
          <cell r="C2888" t="str">
            <v>UN</v>
          </cell>
          <cell r="D2888">
            <v>529.25</v>
          </cell>
          <cell r="E2888">
            <v>125.97</v>
          </cell>
          <cell r="F2888">
            <v>655.22</v>
          </cell>
        </row>
        <row r="2889">
          <cell r="A2889" t="str">
            <v>44.01.360</v>
          </cell>
          <cell r="B2889" t="str">
            <v>Tanque de louça com coluna de 18 a 20 litros</v>
          </cell>
          <cell r="C2889" t="str">
            <v>UN</v>
          </cell>
          <cell r="D2889">
            <v>429.85</v>
          </cell>
          <cell r="E2889">
            <v>125.97</v>
          </cell>
          <cell r="F2889">
            <v>555.82000000000005</v>
          </cell>
        </row>
        <row r="2890">
          <cell r="A2890" t="str">
            <v>44.01.370</v>
          </cell>
          <cell r="B2890" t="str">
            <v>Tanque em granito sintético, linha comercial - sem pertences</v>
          </cell>
          <cell r="C2890" t="str">
            <v>UN</v>
          </cell>
          <cell r="D2890">
            <v>188.99</v>
          </cell>
          <cell r="E2890">
            <v>41.99</v>
          </cell>
          <cell r="F2890">
            <v>230.98</v>
          </cell>
        </row>
        <row r="2891">
          <cell r="A2891" t="str">
            <v>44.01.610</v>
          </cell>
          <cell r="B2891" t="str">
            <v>Lavatório de louça para canto, sem coluna - sem pertences</v>
          </cell>
          <cell r="C2891" t="str">
            <v>UN</v>
          </cell>
          <cell r="D2891">
            <v>152.61000000000001</v>
          </cell>
          <cell r="E2891">
            <v>21</v>
          </cell>
          <cell r="F2891">
            <v>173.61</v>
          </cell>
        </row>
        <row r="2892">
          <cell r="A2892" t="str">
            <v>44.01.680</v>
          </cell>
          <cell r="B2892" t="str">
            <v>Caixa de descarga em plástico, de sobrepor, capacidade 9 litros com engate flexível</v>
          </cell>
          <cell r="C2892" t="str">
            <v>UN</v>
          </cell>
          <cell r="D2892">
            <v>75.400000000000006</v>
          </cell>
          <cell r="E2892">
            <v>13.86</v>
          </cell>
          <cell r="F2892">
            <v>89.26</v>
          </cell>
        </row>
        <row r="2893">
          <cell r="A2893" t="str">
            <v>44.01.690</v>
          </cell>
          <cell r="B2893" t="str">
            <v>Tanque de louça sem coluna de 30 litros</v>
          </cell>
          <cell r="C2893" t="str">
            <v>UN</v>
          </cell>
          <cell r="D2893">
            <v>414.03</v>
          </cell>
          <cell r="E2893">
            <v>125.97</v>
          </cell>
          <cell r="F2893">
            <v>540</v>
          </cell>
        </row>
        <row r="2894">
          <cell r="A2894" t="str">
            <v>44.01.800</v>
          </cell>
          <cell r="B2894" t="str">
            <v>Bacia sifonada com caixa de descarga acoplada sem tampa - 6 litros</v>
          </cell>
          <cell r="C2894" t="str">
            <v>CJ</v>
          </cell>
          <cell r="D2894">
            <v>503.39</v>
          </cell>
          <cell r="E2894">
            <v>50.37</v>
          </cell>
          <cell r="F2894">
            <v>553.76</v>
          </cell>
        </row>
        <row r="2895">
          <cell r="A2895" t="str">
            <v>44.01.850</v>
          </cell>
          <cell r="B2895" t="str">
            <v>Cuba de louça de embutir redonda</v>
          </cell>
          <cell r="C2895" t="str">
            <v>UN</v>
          </cell>
          <cell r="D2895">
            <v>86.65</v>
          </cell>
          <cell r="E2895">
            <v>21</v>
          </cell>
          <cell r="F2895">
            <v>107.65</v>
          </cell>
        </row>
        <row r="2896">
          <cell r="A2896" t="str">
            <v>44.02</v>
          </cell>
          <cell r="B2896" t="str">
            <v>Bancadas e tampos</v>
          </cell>
          <cell r="C2896"/>
          <cell r="D2896"/>
          <cell r="E2896"/>
          <cell r="F2896"/>
        </row>
        <row r="2897">
          <cell r="A2897" t="str">
            <v>44.02.062</v>
          </cell>
          <cell r="B2897" t="str">
            <v>Tampo/bancada em granito, com frontão, espessura de 2 cm, acabamento polido</v>
          </cell>
          <cell r="C2897" t="str">
            <v>M2</v>
          </cell>
          <cell r="D2897">
            <v>476.41</v>
          </cell>
          <cell r="E2897">
            <v>69.569999999999993</v>
          </cell>
          <cell r="F2897">
            <v>545.98</v>
          </cell>
        </row>
        <row r="2898">
          <cell r="A2898" t="str">
            <v>44.02.100</v>
          </cell>
          <cell r="B2898" t="str">
            <v>Tampo/bancada em mármore nacional espessura de 3 cm</v>
          </cell>
          <cell r="C2898" t="str">
            <v>M2</v>
          </cell>
          <cell r="D2898">
            <v>985.68</v>
          </cell>
          <cell r="E2898">
            <v>74.22</v>
          </cell>
          <cell r="F2898">
            <v>1059.9000000000001</v>
          </cell>
        </row>
        <row r="2899">
          <cell r="A2899" t="str">
            <v>44.02.200</v>
          </cell>
          <cell r="B2899" t="str">
            <v>Tampo/bancada em concreto armado, revestido em aço inoxidável fosco polido</v>
          </cell>
          <cell r="C2899" t="str">
            <v>M2</v>
          </cell>
          <cell r="D2899">
            <v>1097.4000000000001</v>
          </cell>
          <cell r="E2899">
            <v>150.36000000000001</v>
          </cell>
          <cell r="F2899">
            <v>1247.76</v>
          </cell>
        </row>
        <row r="2900">
          <cell r="A2900" t="str">
            <v>44.02.300</v>
          </cell>
          <cell r="B2900" t="str">
            <v>Superfície sólido mineral para bancadas, saias, frontões e/ou cubas</v>
          </cell>
          <cell r="C2900" t="str">
            <v>M2</v>
          </cell>
          <cell r="D2900">
            <v>2274.84</v>
          </cell>
          <cell r="E2900"/>
          <cell r="F2900">
            <v>2274.84</v>
          </cell>
        </row>
        <row r="2901">
          <cell r="A2901" t="str">
            <v>44.03</v>
          </cell>
          <cell r="B2901" t="str">
            <v>Acessorios e metais</v>
          </cell>
          <cell r="C2901"/>
          <cell r="D2901"/>
          <cell r="E2901"/>
          <cell r="F2901"/>
        </row>
        <row r="2902">
          <cell r="A2902" t="str">
            <v>44.03.010</v>
          </cell>
          <cell r="B2902" t="str">
            <v>Dispenser toalheiro em ABS e policarbonato para bobina de 20 cm x 200 m, com alavanca</v>
          </cell>
          <cell r="C2902" t="str">
            <v>UN</v>
          </cell>
          <cell r="D2902">
            <v>217.93</v>
          </cell>
          <cell r="E2902">
            <v>5.09</v>
          </cell>
          <cell r="F2902">
            <v>223.02</v>
          </cell>
        </row>
        <row r="2903">
          <cell r="A2903" t="str">
            <v>44.03.020</v>
          </cell>
          <cell r="B2903" t="str">
            <v>Meia saboneteira de louça de embutir</v>
          </cell>
          <cell r="C2903" t="str">
            <v>UN</v>
          </cell>
          <cell r="D2903">
            <v>30</v>
          </cell>
          <cell r="E2903">
            <v>12.25</v>
          </cell>
          <cell r="F2903">
            <v>42.25</v>
          </cell>
        </row>
        <row r="2904">
          <cell r="A2904" t="str">
            <v>44.03.030</v>
          </cell>
          <cell r="B2904" t="str">
            <v>Dispenser toalheiro metálico esmaltado para bobina de 25cm x 50m, sem alavanca</v>
          </cell>
          <cell r="C2904" t="str">
            <v>UN</v>
          </cell>
          <cell r="D2904">
            <v>46.5</v>
          </cell>
          <cell r="E2904">
            <v>5.09</v>
          </cell>
          <cell r="F2904">
            <v>51.59</v>
          </cell>
        </row>
        <row r="2905">
          <cell r="A2905" t="str">
            <v>44.03.040</v>
          </cell>
          <cell r="B2905" t="str">
            <v>Saboneteira de louça de embutir</v>
          </cell>
          <cell r="C2905" t="str">
            <v>UN</v>
          </cell>
          <cell r="D2905">
            <v>38.61</v>
          </cell>
          <cell r="E2905">
            <v>12.25</v>
          </cell>
          <cell r="F2905">
            <v>50.86</v>
          </cell>
        </row>
        <row r="2906">
          <cell r="A2906" t="str">
            <v>44.03.050</v>
          </cell>
          <cell r="B2906" t="str">
            <v>Dispenser papel higiênico em ABS para rolão 300 / 600 m, com visor</v>
          </cell>
          <cell r="C2906" t="str">
            <v>UN</v>
          </cell>
          <cell r="D2906">
            <v>66.45</v>
          </cell>
          <cell r="E2906">
            <v>5.09</v>
          </cell>
          <cell r="F2906">
            <v>71.540000000000006</v>
          </cell>
        </row>
        <row r="2907">
          <cell r="A2907" t="str">
            <v>44.03.080</v>
          </cell>
          <cell r="B2907" t="str">
            <v>Porta-papel de louça de embutir</v>
          </cell>
          <cell r="C2907" t="str">
            <v>UN</v>
          </cell>
          <cell r="D2907">
            <v>38.340000000000003</v>
          </cell>
          <cell r="E2907">
            <v>12.25</v>
          </cell>
          <cell r="F2907">
            <v>50.59</v>
          </cell>
        </row>
        <row r="2908">
          <cell r="A2908" t="str">
            <v>44.03.090</v>
          </cell>
          <cell r="B2908" t="str">
            <v>Cabide cromado para banheiro</v>
          </cell>
          <cell r="C2908" t="str">
            <v>UN</v>
          </cell>
          <cell r="D2908">
            <v>37.590000000000003</v>
          </cell>
          <cell r="E2908">
            <v>5.09</v>
          </cell>
          <cell r="F2908">
            <v>42.68</v>
          </cell>
        </row>
        <row r="2909">
          <cell r="A2909" t="str">
            <v>44.03.130</v>
          </cell>
          <cell r="B2909" t="str">
            <v>Saboneteira tipo dispenser, para refil de 800 ml</v>
          </cell>
          <cell r="C2909" t="str">
            <v>UN</v>
          </cell>
          <cell r="D2909">
            <v>35.869999999999997</v>
          </cell>
          <cell r="E2909">
            <v>5.09</v>
          </cell>
          <cell r="F2909">
            <v>40.96</v>
          </cell>
        </row>
        <row r="2910">
          <cell r="A2910" t="str">
            <v>44.03.180</v>
          </cell>
          <cell r="B2910" t="str">
            <v>Dispenser toalheiro em ABS, para folhas</v>
          </cell>
          <cell r="C2910" t="str">
            <v>UN</v>
          </cell>
          <cell r="D2910">
            <v>51.74</v>
          </cell>
          <cell r="E2910">
            <v>5.09</v>
          </cell>
          <cell r="F2910">
            <v>56.83</v>
          </cell>
        </row>
        <row r="2911">
          <cell r="A2911" t="str">
            <v>44.03.210</v>
          </cell>
          <cell r="B2911" t="str">
            <v>Ducha cromada simples</v>
          </cell>
          <cell r="C2911" t="str">
            <v>UN</v>
          </cell>
          <cell r="D2911">
            <v>53.65</v>
          </cell>
          <cell r="E2911">
            <v>21</v>
          </cell>
          <cell r="F2911">
            <v>74.650000000000006</v>
          </cell>
        </row>
        <row r="2912">
          <cell r="A2912" t="str">
            <v>44.03.260</v>
          </cell>
          <cell r="B2912" t="str">
            <v>Armário de plástico de embutir, para lavatório</v>
          </cell>
          <cell r="C2912" t="str">
            <v>UN</v>
          </cell>
          <cell r="D2912">
            <v>104.67</v>
          </cell>
          <cell r="E2912">
            <v>37.11</v>
          </cell>
          <cell r="F2912">
            <v>141.78</v>
          </cell>
        </row>
        <row r="2913">
          <cell r="A2913" t="str">
            <v>44.03.300</v>
          </cell>
          <cell r="B2913" t="str">
            <v>Torneira volante tipo alavanca</v>
          </cell>
          <cell r="C2913" t="str">
            <v>UN</v>
          </cell>
          <cell r="D2913">
            <v>189.99</v>
          </cell>
          <cell r="E2913">
            <v>15.95</v>
          </cell>
          <cell r="F2913">
            <v>205.94</v>
          </cell>
        </row>
        <row r="2914">
          <cell r="A2914" t="str">
            <v>44.03.310</v>
          </cell>
          <cell r="B2914" t="str">
            <v>Torneira de mesa para lavatório, acionamento hidromecânico, com registro integrado regulador de vazão, em latão cromado, DN= 1/2´</v>
          </cell>
          <cell r="C2914" t="str">
            <v>UN</v>
          </cell>
          <cell r="D2914">
            <v>776.88</v>
          </cell>
          <cell r="E2914">
            <v>15.95</v>
          </cell>
          <cell r="F2914">
            <v>792.83</v>
          </cell>
        </row>
        <row r="2915">
          <cell r="A2915" t="str">
            <v>44.03.315</v>
          </cell>
          <cell r="B2915" t="str">
            <v>Torneira de mesa com bica móvel e alavanca</v>
          </cell>
          <cell r="C2915" t="str">
            <v>UN</v>
          </cell>
          <cell r="D2915">
            <v>142.13999999999999</v>
          </cell>
          <cell r="E2915">
            <v>15.95</v>
          </cell>
          <cell r="F2915">
            <v>158.09</v>
          </cell>
        </row>
        <row r="2916">
          <cell r="A2916" t="str">
            <v>44.03.360</v>
          </cell>
          <cell r="B2916" t="str">
            <v>Ducha higiênica cromada</v>
          </cell>
          <cell r="C2916" t="str">
            <v>UN</v>
          </cell>
          <cell r="D2916">
            <v>376.49</v>
          </cell>
          <cell r="E2916">
            <v>21</v>
          </cell>
          <cell r="F2916">
            <v>397.49</v>
          </cell>
        </row>
        <row r="2917">
          <cell r="A2917" t="str">
            <v>44.03.370</v>
          </cell>
          <cell r="B2917" t="str">
            <v>Torneira curta com rosca para uso geral, em latão fundido sem acabamento, DN= 1/2´</v>
          </cell>
          <cell r="C2917" t="str">
            <v>UN</v>
          </cell>
          <cell r="D2917">
            <v>25.75</v>
          </cell>
          <cell r="E2917">
            <v>14.69</v>
          </cell>
          <cell r="F2917">
            <v>40.44</v>
          </cell>
        </row>
        <row r="2918">
          <cell r="A2918" t="str">
            <v>44.03.380</v>
          </cell>
          <cell r="B2918" t="str">
            <v>Torneira curta com rosca para uso geral, em latão fundido sem acabamento, DN= 3/4´</v>
          </cell>
          <cell r="C2918" t="str">
            <v>UN</v>
          </cell>
          <cell r="D2918">
            <v>25.47</v>
          </cell>
          <cell r="E2918">
            <v>14.69</v>
          </cell>
          <cell r="F2918">
            <v>40.159999999999997</v>
          </cell>
        </row>
        <row r="2919">
          <cell r="A2919" t="str">
            <v>44.03.400</v>
          </cell>
          <cell r="B2919" t="str">
            <v>Torneira curta com rosca para uso geral, em latão fundido cromado, DN= 3/4´</v>
          </cell>
          <cell r="C2919" t="str">
            <v>UN</v>
          </cell>
          <cell r="D2919">
            <v>32.549999999999997</v>
          </cell>
          <cell r="E2919">
            <v>14.69</v>
          </cell>
          <cell r="F2919">
            <v>47.24</v>
          </cell>
        </row>
        <row r="2920">
          <cell r="A2920" t="str">
            <v>44.03.420</v>
          </cell>
          <cell r="B2920" t="str">
            <v>Torneira curta sem rosca para uso geral, em latão fundido sem acabamento, DN= 3/4´</v>
          </cell>
          <cell r="C2920" t="str">
            <v>UN</v>
          </cell>
          <cell r="D2920">
            <v>18.96</v>
          </cell>
          <cell r="E2920">
            <v>14.69</v>
          </cell>
          <cell r="F2920">
            <v>33.65</v>
          </cell>
        </row>
        <row r="2921">
          <cell r="A2921" t="str">
            <v>44.03.430</v>
          </cell>
          <cell r="B2921" t="str">
            <v>Torneira curta sem rosca para uso geral, em latão fundido cromado, DN= 1/2´</v>
          </cell>
          <cell r="C2921" t="str">
            <v>UN</v>
          </cell>
          <cell r="D2921">
            <v>22.85</v>
          </cell>
          <cell r="E2921">
            <v>14.69</v>
          </cell>
          <cell r="F2921">
            <v>37.54</v>
          </cell>
        </row>
        <row r="2922">
          <cell r="A2922" t="str">
            <v>44.03.440</v>
          </cell>
          <cell r="B2922" t="str">
            <v>Torneira curta sem rosca para uso geral, em latão fundido cromado, DN= 3/4´</v>
          </cell>
          <cell r="C2922" t="str">
            <v>UN</v>
          </cell>
          <cell r="D2922">
            <v>24.72</v>
          </cell>
          <cell r="E2922">
            <v>14.69</v>
          </cell>
          <cell r="F2922">
            <v>39.409999999999997</v>
          </cell>
        </row>
        <row r="2923">
          <cell r="A2923" t="str">
            <v>44.03.450</v>
          </cell>
          <cell r="B2923" t="str">
            <v>Torneira longa sem rosca para uso geral, em latão fundido cromado</v>
          </cell>
          <cell r="C2923" t="str">
            <v>UN</v>
          </cell>
          <cell r="D2923">
            <v>46.64</v>
          </cell>
          <cell r="E2923">
            <v>14.69</v>
          </cell>
          <cell r="F2923">
            <v>61.33</v>
          </cell>
        </row>
        <row r="2924">
          <cell r="A2924" t="str">
            <v>44.03.470</v>
          </cell>
          <cell r="B2924" t="str">
            <v>Torneira de parede para pia com bica móvel e arejador, em latão fundido cromado</v>
          </cell>
          <cell r="C2924" t="str">
            <v>UN</v>
          </cell>
          <cell r="D2924">
            <v>68.84</v>
          </cell>
          <cell r="E2924">
            <v>14.69</v>
          </cell>
          <cell r="F2924">
            <v>83.53</v>
          </cell>
        </row>
        <row r="2925">
          <cell r="A2925" t="str">
            <v>44.03.480</v>
          </cell>
          <cell r="B2925" t="str">
            <v>Torneira de mesa para lavatório compacta, acionamento hidromecânico, em latão cromado, DN= 1/2´</v>
          </cell>
          <cell r="C2925" t="str">
            <v>UN</v>
          </cell>
          <cell r="D2925">
            <v>174.1</v>
          </cell>
          <cell r="E2925">
            <v>15.95</v>
          </cell>
          <cell r="F2925">
            <v>190.05</v>
          </cell>
        </row>
        <row r="2926">
          <cell r="A2926" t="str">
            <v>44.03.500</v>
          </cell>
          <cell r="B2926" t="str">
            <v>Aparelho misturador de parede, para pia, com bica móvel, acabamento cromado</v>
          </cell>
          <cell r="C2926" t="str">
            <v>UN</v>
          </cell>
          <cell r="D2926">
            <v>455.71</v>
          </cell>
          <cell r="E2926">
            <v>58.79</v>
          </cell>
          <cell r="F2926">
            <v>514.5</v>
          </cell>
        </row>
        <row r="2927">
          <cell r="A2927" t="str">
            <v>44.03.510</v>
          </cell>
          <cell r="B2927" t="str">
            <v>Torneira de parede antivandalismo, DN= 3/4´</v>
          </cell>
          <cell r="C2927" t="str">
            <v>UN</v>
          </cell>
          <cell r="D2927">
            <v>342.08</v>
          </cell>
          <cell r="E2927">
            <v>33.58</v>
          </cell>
          <cell r="F2927">
            <v>375.66</v>
          </cell>
        </row>
        <row r="2928">
          <cell r="A2928" t="str">
            <v>44.03.590</v>
          </cell>
          <cell r="B2928" t="str">
            <v>Torneira de mesa para pia com bica móvel e arejador em latão fundido cromado</v>
          </cell>
          <cell r="C2928" t="str">
            <v>UN</v>
          </cell>
          <cell r="D2928">
            <v>153.76</v>
          </cell>
          <cell r="E2928">
            <v>15.95</v>
          </cell>
          <cell r="F2928">
            <v>169.71</v>
          </cell>
        </row>
        <row r="2929">
          <cell r="A2929" t="str">
            <v>44.03.630</v>
          </cell>
          <cell r="B2929" t="str">
            <v>Torneira de acionamento restrito em latão cromado, DN= 1/2´ com adaptador para 3/4´</v>
          </cell>
          <cell r="C2929" t="str">
            <v>UN</v>
          </cell>
          <cell r="D2929">
            <v>46.65</v>
          </cell>
          <cell r="E2929">
            <v>14.69</v>
          </cell>
          <cell r="F2929">
            <v>61.34</v>
          </cell>
        </row>
        <row r="2930">
          <cell r="A2930" t="str">
            <v>44.03.640</v>
          </cell>
          <cell r="B2930" t="str">
            <v>Torneira de parede acionamento hidromecânico, em latão cromado, DN= 1/2´ ou 3/4´</v>
          </cell>
          <cell r="C2930" t="str">
            <v>UN</v>
          </cell>
          <cell r="D2930">
            <v>340.29</v>
          </cell>
          <cell r="E2930">
            <v>14.69</v>
          </cell>
          <cell r="F2930">
            <v>354.98</v>
          </cell>
        </row>
        <row r="2931">
          <cell r="A2931" t="str">
            <v>44.03.670</v>
          </cell>
          <cell r="B2931" t="str">
            <v>Caixa de descarga de embutir, acionamento frontal, completa</v>
          </cell>
          <cell r="C2931" t="str">
            <v>CJ</v>
          </cell>
          <cell r="D2931">
            <v>808.87</v>
          </cell>
          <cell r="E2931">
            <v>58.11</v>
          </cell>
          <cell r="F2931">
            <v>866.98</v>
          </cell>
        </row>
        <row r="2932">
          <cell r="A2932" t="str">
            <v>44.03.690</v>
          </cell>
          <cell r="B2932" t="str">
            <v>Torneira de parede em ABS, DN 1/2´ ou 3/4´, 10cm</v>
          </cell>
          <cell r="C2932" t="str">
            <v>UN</v>
          </cell>
          <cell r="D2932">
            <v>3.51</v>
          </cell>
          <cell r="E2932">
            <v>14.69</v>
          </cell>
          <cell r="F2932">
            <v>18.2</v>
          </cell>
        </row>
        <row r="2933">
          <cell r="A2933" t="str">
            <v>44.03.700</v>
          </cell>
          <cell r="B2933" t="str">
            <v>Torneira de parede em ABS, DN 1/2´ ou 3/4´, 15cm</v>
          </cell>
          <cell r="C2933" t="str">
            <v>UN</v>
          </cell>
          <cell r="D2933">
            <v>3.87</v>
          </cell>
          <cell r="E2933">
            <v>14.69</v>
          </cell>
          <cell r="F2933">
            <v>18.559999999999999</v>
          </cell>
        </row>
        <row r="2934">
          <cell r="A2934" t="str">
            <v>44.03.720</v>
          </cell>
          <cell r="B2934" t="str">
            <v>Torneira de mesa para lavatório, acionamento hidromecânico com alavanca, registro integrado regulador de vazão, em latão cromado, DN= 1/2´</v>
          </cell>
          <cell r="C2934" t="str">
            <v>UN</v>
          </cell>
          <cell r="D2934">
            <v>556.22</v>
          </cell>
          <cell r="E2934">
            <v>15.95</v>
          </cell>
          <cell r="F2934">
            <v>572.16999999999996</v>
          </cell>
        </row>
        <row r="2935">
          <cell r="A2935" t="str">
            <v>44.03.825</v>
          </cell>
          <cell r="B2935" t="str">
            <v>Misturador termostato para chuveiro ou ducha, acabamento cromado</v>
          </cell>
          <cell r="C2935" t="str">
            <v>UN</v>
          </cell>
          <cell r="D2935">
            <v>1357.12</v>
          </cell>
          <cell r="E2935">
            <v>58.79</v>
          </cell>
          <cell r="F2935">
            <v>1415.91</v>
          </cell>
        </row>
        <row r="2936">
          <cell r="A2936" t="str">
            <v>44.03.900</v>
          </cell>
          <cell r="B2936" t="str">
            <v>Secador de mãos em ABS</v>
          </cell>
          <cell r="C2936" t="str">
            <v>UN</v>
          </cell>
          <cell r="D2936">
            <v>1033.6500000000001</v>
          </cell>
          <cell r="E2936">
            <v>5.09</v>
          </cell>
          <cell r="F2936">
            <v>1038.74</v>
          </cell>
        </row>
        <row r="2937">
          <cell r="A2937" t="str">
            <v>44.03.920</v>
          </cell>
          <cell r="B2937" t="str">
            <v>Ducha higiênica com registro</v>
          </cell>
          <cell r="C2937" t="str">
            <v>UN</v>
          </cell>
          <cell r="D2937">
            <v>352.05</v>
          </cell>
          <cell r="E2937">
            <v>21</v>
          </cell>
          <cell r="F2937">
            <v>373.05</v>
          </cell>
        </row>
        <row r="2938">
          <cell r="A2938" t="str">
            <v>44.03.931</v>
          </cell>
          <cell r="B2938" t="str">
            <v>Desviador para duchas e chuveiros</v>
          </cell>
          <cell r="C2938" t="str">
            <v>UN</v>
          </cell>
          <cell r="D2938">
            <v>42.15</v>
          </cell>
          <cell r="E2938">
            <v>25.24</v>
          </cell>
          <cell r="F2938">
            <v>67.39</v>
          </cell>
        </row>
        <row r="2939">
          <cell r="A2939" t="str">
            <v>44.03.940</v>
          </cell>
          <cell r="B2939" t="str">
            <v>Válvula dupla para bancada de laboratório, uso em GLP, com bico para mangueira - diâmetro de 1/4´ a 1/2´</v>
          </cell>
          <cell r="C2939" t="str">
            <v>UN</v>
          </cell>
          <cell r="D2939">
            <v>249.93</v>
          </cell>
          <cell r="E2939">
            <v>21</v>
          </cell>
          <cell r="F2939">
            <v>270.93</v>
          </cell>
        </row>
        <row r="2940">
          <cell r="A2940" t="str">
            <v>44.03.950</v>
          </cell>
          <cell r="B2940" t="str">
            <v>Válvula para cuba de laboratório, com nuca giratória e bico escalonado para mangueira</v>
          </cell>
          <cell r="C2940" t="str">
            <v>UN</v>
          </cell>
          <cell r="D2940">
            <v>391.12</v>
          </cell>
          <cell r="E2940">
            <v>21</v>
          </cell>
          <cell r="F2940">
            <v>412.12</v>
          </cell>
        </row>
        <row r="2941">
          <cell r="A2941" t="str">
            <v>44.04</v>
          </cell>
          <cell r="B2941" t="str">
            <v>Prateleiras</v>
          </cell>
          <cell r="C2941"/>
          <cell r="D2941"/>
          <cell r="E2941"/>
          <cell r="F2941"/>
        </row>
        <row r="2942">
          <cell r="A2942" t="str">
            <v>44.04.030</v>
          </cell>
          <cell r="B2942" t="str">
            <v>Prateleira em granito com espessura de 2 cm</v>
          </cell>
          <cell r="C2942" t="str">
            <v>M2</v>
          </cell>
          <cell r="D2942">
            <v>374.97</v>
          </cell>
          <cell r="E2942">
            <v>24.12</v>
          </cell>
          <cell r="F2942">
            <v>399.09</v>
          </cell>
        </row>
        <row r="2943">
          <cell r="A2943" t="str">
            <v>44.04.040</v>
          </cell>
          <cell r="B2943" t="str">
            <v>Prateleira em granilite</v>
          </cell>
          <cell r="C2943" t="str">
            <v>M2</v>
          </cell>
          <cell r="D2943">
            <v>185.15</v>
          </cell>
          <cell r="E2943">
            <v>74.22</v>
          </cell>
          <cell r="F2943">
            <v>259.37</v>
          </cell>
        </row>
        <row r="2944">
          <cell r="A2944" t="str">
            <v>44.04.050</v>
          </cell>
          <cell r="B2944" t="str">
            <v>Prateleira em granito com espessura de 3 cm</v>
          </cell>
          <cell r="C2944" t="str">
            <v>M2</v>
          </cell>
          <cell r="D2944">
            <v>723.32</v>
          </cell>
          <cell r="E2944">
            <v>24.12</v>
          </cell>
          <cell r="F2944">
            <v>747.44</v>
          </cell>
        </row>
        <row r="2945">
          <cell r="A2945" t="str">
            <v>44.06</v>
          </cell>
          <cell r="B2945" t="str">
            <v>Aparelhos de aco inoxidavel</v>
          </cell>
          <cell r="C2945"/>
          <cell r="D2945"/>
          <cell r="E2945"/>
          <cell r="F2945"/>
        </row>
        <row r="2946">
          <cell r="A2946" t="str">
            <v>44.06.010</v>
          </cell>
          <cell r="B2946" t="str">
            <v>Lavatório coletivo em aço inoxidável</v>
          </cell>
          <cell r="C2946" t="str">
            <v>M</v>
          </cell>
          <cell r="D2946">
            <v>1154.2</v>
          </cell>
          <cell r="E2946">
            <v>58.74</v>
          </cell>
          <cell r="F2946">
            <v>1212.94</v>
          </cell>
        </row>
        <row r="2947">
          <cell r="A2947" t="str">
            <v>44.06.100</v>
          </cell>
          <cell r="B2947" t="str">
            <v>Mictório coletivo em aço inoxidável</v>
          </cell>
          <cell r="C2947" t="str">
            <v>M</v>
          </cell>
          <cell r="D2947">
            <v>708.74</v>
          </cell>
          <cell r="E2947">
            <v>58.74</v>
          </cell>
          <cell r="F2947">
            <v>767.48</v>
          </cell>
        </row>
        <row r="2948">
          <cell r="A2948" t="str">
            <v>44.06.200</v>
          </cell>
          <cell r="B2948" t="str">
            <v>Tanque em aço inoxidável</v>
          </cell>
          <cell r="C2948" t="str">
            <v>UN</v>
          </cell>
          <cell r="D2948">
            <v>825.55</v>
          </cell>
          <cell r="E2948">
            <v>125.97</v>
          </cell>
          <cell r="F2948">
            <v>951.52</v>
          </cell>
        </row>
        <row r="2949">
          <cell r="A2949" t="str">
            <v>44.06.250</v>
          </cell>
          <cell r="B2949" t="str">
            <v>Cuba em aço inoxidável simples de 300 x 140mm</v>
          </cell>
          <cell r="C2949" t="str">
            <v>UN</v>
          </cell>
          <cell r="D2949">
            <v>142.21</v>
          </cell>
          <cell r="E2949">
            <v>21</v>
          </cell>
          <cell r="F2949">
            <v>163.21</v>
          </cell>
        </row>
        <row r="2950">
          <cell r="A2950" t="str">
            <v>44.06.300</v>
          </cell>
          <cell r="B2950" t="str">
            <v>Cuba em aço inoxidável simples de 400x340x140mm</v>
          </cell>
          <cell r="C2950" t="str">
            <v>UN</v>
          </cell>
          <cell r="D2950">
            <v>193.78</v>
          </cell>
          <cell r="E2950">
            <v>21</v>
          </cell>
          <cell r="F2950">
            <v>214.78</v>
          </cell>
        </row>
        <row r="2951">
          <cell r="A2951" t="str">
            <v>44.06.310</v>
          </cell>
          <cell r="B2951" t="str">
            <v>Cuba em aço inoxidável simples de 465x300x140mm</v>
          </cell>
          <cell r="C2951" t="str">
            <v>UN</v>
          </cell>
          <cell r="D2951">
            <v>209.82</v>
          </cell>
          <cell r="E2951">
            <v>21</v>
          </cell>
          <cell r="F2951">
            <v>230.82</v>
          </cell>
        </row>
        <row r="2952">
          <cell r="A2952" t="str">
            <v>44.06.320</v>
          </cell>
          <cell r="B2952" t="str">
            <v>Cuba em aço inoxidável simples de 560x330x140mm</v>
          </cell>
          <cell r="C2952" t="str">
            <v>UN</v>
          </cell>
          <cell r="D2952">
            <v>273.62</v>
          </cell>
          <cell r="E2952">
            <v>21</v>
          </cell>
          <cell r="F2952">
            <v>294.62</v>
          </cell>
        </row>
        <row r="2953">
          <cell r="A2953" t="str">
            <v>44.06.330</v>
          </cell>
          <cell r="B2953" t="str">
            <v>Cuba em aço inoxidável simples de 500x400x400mm</v>
          </cell>
          <cell r="C2953" t="str">
            <v>UN</v>
          </cell>
          <cell r="D2953">
            <v>638.29</v>
          </cell>
          <cell r="E2953">
            <v>21</v>
          </cell>
          <cell r="F2953">
            <v>659.29</v>
          </cell>
        </row>
        <row r="2954">
          <cell r="A2954" t="str">
            <v>44.06.360</v>
          </cell>
          <cell r="B2954" t="str">
            <v>Cuba em aço inoxidável simples de 500x400x200mm</v>
          </cell>
          <cell r="C2954" t="str">
            <v>UN</v>
          </cell>
          <cell r="D2954">
            <v>335.85</v>
          </cell>
          <cell r="E2954">
            <v>21</v>
          </cell>
          <cell r="F2954">
            <v>356.85</v>
          </cell>
        </row>
        <row r="2955">
          <cell r="A2955" t="str">
            <v>44.06.370</v>
          </cell>
          <cell r="B2955" t="str">
            <v>Cuba em aço inoxidável simples de 500x400x250mm</v>
          </cell>
          <cell r="C2955" t="str">
            <v>UN</v>
          </cell>
          <cell r="D2955">
            <v>428</v>
          </cell>
          <cell r="E2955">
            <v>21</v>
          </cell>
          <cell r="F2955">
            <v>449</v>
          </cell>
        </row>
        <row r="2956">
          <cell r="A2956" t="str">
            <v>44.06.400</v>
          </cell>
          <cell r="B2956" t="str">
            <v>Cuba em aço inoxidável simples de 500x400x300mm</v>
          </cell>
          <cell r="C2956" t="str">
            <v>UN</v>
          </cell>
          <cell r="D2956">
            <v>561.51</v>
          </cell>
          <cell r="E2956">
            <v>21</v>
          </cell>
          <cell r="F2956">
            <v>582.51</v>
          </cell>
        </row>
        <row r="2957">
          <cell r="A2957" t="str">
            <v>44.06.410</v>
          </cell>
          <cell r="B2957" t="str">
            <v>Cuba em aço inoxidável simples de 600x500x300mm</v>
          </cell>
          <cell r="C2957" t="str">
            <v>UN</v>
          </cell>
          <cell r="D2957">
            <v>715.2</v>
          </cell>
          <cell r="E2957">
            <v>21</v>
          </cell>
          <cell r="F2957">
            <v>736.2</v>
          </cell>
        </row>
        <row r="2958">
          <cell r="A2958" t="str">
            <v>44.06.470</v>
          </cell>
          <cell r="B2958" t="str">
            <v>Cuba em aço inoxidável simples de 600x500x350mm</v>
          </cell>
          <cell r="C2958" t="str">
            <v>UN</v>
          </cell>
          <cell r="D2958">
            <v>883.19</v>
          </cell>
          <cell r="E2958">
            <v>21</v>
          </cell>
          <cell r="F2958">
            <v>904.19</v>
          </cell>
        </row>
        <row r="2959">
          <cell r="A2959" t="str">
            <v>44.06.520</v>
          </cell>
          <cell r="B2959" t="str">
            <v>Cuba em aço inoxidável simples de 600x500x400mm</v>
          </cell>
          <cell r="C2959" t="str">
            <v>UN</v>
          </cell>
          <cell r="D2959">
            <v>938.49</v>
          </cell>
          <cell r="E2959">
            <v>21</v>
          </cell>
          <cell r="F2959">
            <v>959.49</v>
          </cell>
        </row>
        <row r="2960">
          <cell r="A2960" t="str">
            <v>44.06.570</v>
          </cell>
          <cell r="B2960" t="str">
            <v>Cuba em aço inoxidável simples de 700x600x450mm</v>
          </cell>
          <cell r="C2960" t="str">
            <v>UN</v>
          </cell>
          <cell r="D2960">
            <v>1408.76</v>
          </cell>
          <cell r="E2960">
            <v>21</v>
          </cell>
          <cell r="F2960">
            <v>1429.76</v>
          </cell>
        </row>
        <row r="2961">
          <cell r="A2961" t="str">
            <v>44.06.600</v>
          </cell>
          <cell r="B2961" t="str">
            <v>Cuba em aço inoxidável simples de 1400x900x500mm</v>
          </cell>
          <cell r="C2961" t="str">
            <v>UN</v>
          </cell>
          <cell r="D2961">
            <v>3845.5</v>
          </cell>
          <cell r="E2961">
            <v>21</v>
          </cell>
          <cell r="F2961">
            <v>3866.5</v>
          </cell>
        </row>
        <row r="2962">
          <cell r="A2962" t="str">
            <v>44.06.610</v>
          </cell>
          <cell r="B2962" t="str">
            <v>Cuba em aço inoxidável simples de 1100x600x400mm</v>
          </cell>
          <cell r="C2962" t="str">
            <v>UN</v>
          </cell>
          <cell r="D2962">
            <v>1630.3</v>
          </cell>
          <cell r="E2962">
            <v>21</v>
          </cell>
          <cell r="F2962">
            <v>1651.3</v>
          </cell>
        </row>
        <row r="2963">
          <cell r="A2963" t="str">
            <v>44.06.700</v>
          </cell>
          <cell r="B2963" t="str">
            <v>Cuba em aço inoxidável dupla de 715x400x140mm</v>
          </cell>
          <cell r="C2963" t="str">
            <v>UN</v>
          </cell>
          <cell r="D2963">
            <v>546.58000000000004</v>
          </cell>
          <cell r="E2963">
            <v>21</v>
          </cell>
          <cell r="F2963">
            <v>567.58000000000004</v>
          </cell>
        </row>
        <row r="2964">
          <cell r="A2964" t="str">
            <v>44.06.710</v>
          </cell>
          <cell r="B2964" t="str">
            <v>Cuba em aço inoxidável dupla de 835x340x140mm</v>
          </cell>
          <cell r="C2964" t="str">
            <v>UN</v>
          </cell>
          <cell r="D2964">
            <v>561.64</v>
          </cell>
          <cell r="E2964">
            <v>21</v>
          </cell>
          <cell r="F2964">
            <v>582.64</v>
          </cell>
        </row>
        <row r="2965">
          <cell r="A2965" t="str">
            <v>44.06.750</v>
          </cell>
          <cell r="B2965" t="str">
            <v>Cuba em aço inoxidável dupla de 1020x400x250mm</v>
          </cell>
          <cell r="C2965" t="str">
            <v>UN</v>
          </cell>
          <cell r="D2965">
            <v>1010.59</v>
          </cell>
          <cell r="E2965">
            <v>21</v>
          </cell>
          <cell r="F2965">
            <v>1031.5899999999999</v>
          </cell>
        </row>
        <row r="2966">
          <cell r="A2966" t="str">
            <v>44.20</v>
          </cell>
          <cell r="B2966" t="str">
            <v>Reparos, conservacoes e complementos - GRUPO 44</v>
          </cell>
          <cell r="C2966"/>
          <cell r="D2966"/>
          <cell r="E2966"/>
          <cell r="F2966"/>
        </row>
        <row r="2967">
          <cell r="A2967" t="str">
            <v>44.20.010</v>
          </cell>
          <cell r="B2967" t="str">
            <v>Sifão plástico sanfonado universal de 1´</v>
          </cell>
          <cell r="C2967" t="str">
            <v>UN</v>
          </cell>
          <cell r="D2967">
            <v>15.19</v>
          </cell>
          <cell r="E2967">
            <v>16.8</v>
          </cell>
          <cell r="F2967">
            <v>31.99</v>
          </cell>
        </row>
        <row r="2968">
          <cell r="A2968" t="str">
            <v>44.20.020</v>
          </cell>
          <cell r="B2968" t="str">
            <v>Recolocação de torneiras</v>
          </cell>
          <cell r="C2968" t="str">
            <v>UN</v>
          </cell>
          <cell r="D2968">
            <v>0.06</v>
          </cell>
          <cell r="E2968">
            <v>21</v>
          </cell>
          <cell r="F2968">
            <v>21.06</v>
          </cell>
        </row>
        <row r="2969">
          <cell r="A2969" t="str">
            <v>44.20.040</v>
          </cell>
          <cell r="B2969" t="str">
            <v>Recolocação de sifões</v>
          </cell>
          <cell r="C2969" t="str">
            <v>UN</v>
          </cell>
          <cell r="D2969">
            <v>7.0000000000000007E-2</v>
          </cell>
          <cell r="E2969">
            <v>21</v>
          </cell>
          <cell r="F2969">
            <v>21.07</v>
          </cell>
        </row>
        <row r="2970">
          <cell r="A2970" t="str">
            <v>44.20.060</v>
          </cell>
          <cell r="B2970" t="str">
            <v>Recolocação de aparelhos sanitários, incluindo acessórios</v>
          </cell>
          <cell r="C2970" t="str">
            <v>UN</v>
          </cell>
          <cell r="D2970">
            <v>0.75</v>
          </cell>
          <cell r="E2970">
            <v>58.74</v>
          </cell>
          <cell r="F2970">
            <v>59.49</v>
          </cell>
        </row>
        <row r="2971">
          <cell r="A2971" t="str">
            <v>44.20.080</v>
          </cell>
          <cell r="B2971" t="str">
            <v>Recolocação de caixas de descarga de sobrepor</v>
          </cell>
          <cell r="C2971" t="str">
            <v>UN</v>
          </cell>
          <cell r="D2971"/>
          <cell r="E2971">
            <v>104.98</v>
          </cell>
          <cell r="F2971">
            <v>104.98</v>
          </cell>
        </row>
        <row r="2972">
          <cell r="A2972" t="str">
            <v>44.20.100</v>
          </cell>
          <cell r="B2972" t="str">
            <v>Engate flexível metálico DN= 1/2´</v>
          </cell>
          <cell r="C2972" t="str">
            <v>UN</v>
          </cell>
          <cell r="D2972">
            <v>33.47</v>
          </cell>
          <cell r="E2972">
            <v>5.03</v>
          </cell>
          <cell r="F2972">
            <v>38.5</v>
          </cell>
        </row>
        <row r="2973">
          <cell r="A2973" t="str">
            <v>44.20.110</v>
          </cell>
          <cell r="B2973" t="str">
            <v>Engate flexível de PVC DN= 1/2´</v>
          </cell>
          <cell r="C2973" t="str">
            <v>UN</v>
          </cell>
          <cell r="D2973">
            <v>7.66</v>
          </cell>
          <cell r="E2973">
            <v>5.03</v>
          </cell>
          <cell r="F2973">
            <v>12.69</v>
          </cell>
        </row>
        <row r="2974">
          <cell r="A2974" t="str">
            <v>44.20.120</v>
          </cell>
          <cell r="B2974" t="str">
            <v>Canopla para válvula de descarga</v>
          </cell>
          <cell r="C2974" t="str">
            <v>UN</v>
          </cell>
          <cell r="D2974">
            <v>104.36</v>
          </cell>
          <cell r="E2974">
            <v>2.85</v>
          </cell>
          <cell r="F2974">
            <v>107.21</v>
          </cell>
        </row>
        <row r="2975">
          <cell r="A2975" t="str">
            <v>44.20.121</v>
          </cell>
          <cell r="B2975" t="str">
            <v>Arejador com articulador em ABS cromado para torneira padrão, completo</v>
          </cell>
          <cell r="C2975" t="str">
            <v>UN</v>
          </cell>
          <cell r="D2975">
            <v>32.58</v>
          </cell>
          <cell r="E2975">
            <v>1.68</v>
          </cell>
          <cell r="F2975">
            <v>34.26</v>
          </cell>
        </row>
        <row r="2976">
          <cell r="A2976" t="str">
            <v>44.20.130</v>
          </cell>
          <cell r="B2976" t="str">
            <v>Tubo de ligação para mictório, DN= 1/2´</v>
          </cell>
          <cell r="C2976" t="str">
            <v>UN</v>
          </cell>
          <cell r="D2976">
            <v>55.45</v>
          </cell>
          <cell r="E2976">
            <v>5.03</v>
          </cell>
          <cell r="F2976">
            <v>60.48</v>
          </cell>
        </row>
        <row r="2977">
          <cell r="A2977" t="str">
            <v>44.20.150</v>
          </cell>
          <cell r="B2977" t="str">
            <v>Acabamento cromado para registro</v>
          </cell>
          <cell r="C2977" t="str">
            <v>UN</v>
          </cell>
          <cell r="D2977">
            <v>41.67</v>
          </cell>
          <cell r="E2977">
            <v>2.85</v>
          </cell>
          <cell r="F2977">
            <v>44.52</v>
          </cell>
        </row>
        <row r="2978">
          <cell r="A2978" t="str">
            <v>44.20.160</v>
          </cell>
          <cell r="B2978" t="str">
            <v>Botão para válvula de descarga</v>
          </cell>
          <cell r="C2978" t="str">
            <v>UN</v>
          </cell>
          <cell r="D2978">
            <v>51</v>
          </cell>
          <cell r="E2978">
            <v>2.85</v>
          </cell>
          <cell r="F2978">
            <v>53.85</v>
          </cell>
        </row>
        <row r="2979">
          <cell r="A2979" t="str">
            <v>44.20.180</v>
          </cell>
          <cell r="B2979" t="str">
            <v>Reparo para válvula de descarga</v>
          </cell>
          <cell r="C2979" t="str">
            <v>UN</v>
          </cell>
          <cell r="D2979">
            <v>54.5</v>
          </cell>
          <cell r="E2979">
            <v>37.799999999999997</v>
          </cell>
          <cell r="F2979">
            <v>92.3</v>
          </cell>
        </row>
        <row r="2980">
          <cell r="A2980" t="str">
            <v>44.20.200</v>
          </cell>
          <cell r="B2980" t="str">
            <v>Sifão de metal cromado de 1 1/2´ x 2´</v>
          </cell>
          <cell r="C2980" t="str">
            <v>UN</v>
          </cell>
          <cell r="D2980">
            <v>135.86000000000001</v>
          </cell>
          <cell r="E2980">
            <v>21</v>
          </cell>
          <cell r="F2980">
            <v>156.86000000000001</v>
          </cell>
        </row>
        <row r="2981">
          <cell r="A2981" t="str">
            <v>44.20.220</v>
          </cell>
          <cell r="B2981" t="str">
            <v>Sifão de metal cromado de 1´ x 1 1/2´</v>
          </cell>
          <cell r="C2981" t="str">
            <v>UN</v>
          </cell>
          <cell r="D2981">
            <v>134.31</v>
          </cell>
          <cell r="E2981">
            <v>21</v>
          </cell>
          <cell r="F2981">
            <v>155.31</v>
          </cell>
        </row>
        <row r="2982">
          <cell r="A2982" t="str">
            <v>44.20.230</v>
          </cell>
          <cell r="B2982" t="str">
            <v>Tubo de ligação para sanitário</v>
          </cell>
          <cell r="C2982" t="str">
            <v>UN</v>
          </cell>
          <cell r="D2982">
            <v>37.25</v>
          </cell>
          <cell r="E2982">
            <v>5.03</v>
          </cell>
          <cell r="F2982">
            <v>42.28</v>
          </cell>
        </row>
        <row r="2983">
          <cell r="A2983" t="str">
            <v>44.20.240</v>
          </cell>
          <cell r="B2983" t="str">
            <v>Sifão plástico com copo, rígido, de 1´ x 1 1/2´</v>
          </cell>
          <cell r="C2983" t="str">
            <v>UN</v>
          </cell>
          <cell r="D2983">
            <v>24.68</v>
          </cell>
          <cell r="E2983">
            <v>16.8</v>
          </cell>
          <cell r="F2983">
            <v>41.48</v>
          </cell>
        </row>
        <row r="2984">
          <cell r="A2984" t="str">
            <v>44.20.260</v>
          </cell>
          <cell r="B2984" t="str">
            <v>Sifão plástico com copo, rígido, de 1 1/4´ x 2´</v>
          </cell>
          <cell r="C2984" t="str">
            <v>UN</v>
          </cell>
          <cell r="D2984">
            <v>15.13</v>
          </cell>
          <cell r="E2984">
            <v>16.8</v>
          </cell>
          <cell r="F2984">
            <v>31.93</v>
          </cell>
        </row>
        <row r="2985">
          <cell r="A2985" t="str">
            <v>44.20.280</v>
          </cell>
          <cell r="B2985" t="str">
            <v>Tampa de plástico para bacia sanitária</v>
          </cell>
          <cell r="C2985" t="str">
            <v>UN</v>
          </cell>
          <cell r="D2985">
            <v>31.75</v>
          </cell>
          <cell r="E2985">
            <v>2.5099999999999998</v>
          </cell>
          <cell r="F2985">
            <v>34.26</v>
          </cell>
        </row>
        <row r="2986">
          <cell r="A2986" t="str">
            <v>44.20.300</v>
          </cell>
          <cell r="B2986" t="str">
            <v>Bolsa para bacia sanitária</v>
          </cell>
          <cell r="C2986" t="str">
            <v>UN</v>
          </cell>
          <cell r="D2986">
            <v>6.07</v>
          </cell>
          <cell r="E2986">
            <v>7.14</v>
          </cell>
          <cell r="F2986">
            <v>13.21</v>
          </cell>
        </row>
        <row r="2987">
          <cell r="A2987" t="str">
            <v>44.20.310</v>
          </cell>
          <cell r="B2987" t="str">
            <v>Filtro de pressão em ABS, para 360 l/h</v>
          </cell>
          <cell r="C2987" t="str">
            <v>UN</v>
          </cell>
          <cell r="D2987">
            <v>295.19</v>
          </cell>
          <cell r="E2987">
            <v>29.37</v>
          </cell>
          <cell r="F2987">
            <v>324.56</v>
          </cell>
        </row>
        <row r="2988">
          <cell r="A2988" t="str">
            <v>44.20.390</v>
          </cell>
          <cell r="B2988" t="str">
            <v>Válvula de PVC para lavatório</v>
          </cell>
          <cell r="C2988" t="str">
            <v>UN</v>
          </cell>
          <cell r="D2988">
            <v>4.71</v>
          </cell>
          <cell r="E2988">
            <v>1.68</v>
          </cell>
          <cell r="F2988">
            <v>6.39</v>
          </cell>
        </row>
        <row r="2989">
          <cell r="A2989" t="str">
            <v>44.20.620</v>
          </cell>
          <cell r="B2989" t="str">
            <v>Válvula americana</v>
          </cell>
          <cell r="C2989" t="str">
            <v>UN</v>
          </cell>
          <cell r="D2989">
            <v>46.47</v>
          </cell>
          <cell r="E2989">
            <v>1.68</v>
          </cell>
          <cell r="F2989">
            <v>48.15</v>
          </cell>
        </row>
        <row r="2990">
          <cell r="A2990" t="str">
            <v>44.20.640</v>
          </cell>
          <cell r="B2990" t="str">
            <v>Válvula de metal cromado de 1 1/2´</v>
          </cell>
          <cell r="C2990" t="str">
            <v>UN</v>
          </cell>
          <cell r="D2990">
            <v>93.25</v>
          </cell>
          <cell r="E2990">
            <v>8.4</v>
          </cell>
          <cell r="F2990">
            <v>101.65</v>
          </cell>
        </row>
        <row r="2991">
          <cell r="A2991" t="str">
            <v>44.20.650</v>
          </cell>
          <cell r="B2991" t="str">
            <v>Válvula de metal cromado de 1´</v>
          </cell>
          <cell r="C2991" t="str">
            <v>UN</v>
          </cell>
          <cell r="D2991">
            <v>31.43</v>
          </cell>
          <cell r="E2991">
            <v>8.4</v>
          </cell>
          <cell r="F2991">
            <v>39.83</v>
          </cell>
        </row>
        <row r="2992">
          <cell r="A2992" t="str">
            <v>45</v>
          </cell>
          <cell r="B2992" t="str">
            <v>ENTRADA DE AGUA, INCÊNDIO E GAS</v>
          </cell>
          <cell r="C2992"/>
          <cell r="D2992"/>
          <cell r="E2992"/>
          <cell r="F2992"/>
        </row>
        <row r="2993">
          <cell r="A2993" t="str">
            <v>45.01</v>
          </cell>
          <cell r="B2993" t="str">
            <v>Entrada de agua</v>
          </cell>
          <cell r="C2993"/>
          <cell r="D2993"/>
          <cell r="E2993"/>
          <cell r="F2993"/>
        </row>
        <row r="2994">
          <cell r="A2994" t="str">
            <v>45.01.020</v>
          </cell>
          <cell r="B2994" t="str">
            <v>Entrada completa de água com abrigo e registro de gaveta, DN= 3/4´</v>
          </cell>
          <cell r="C2994" t="str">
            <v>UN</v>
          </cell>
          <cell r="D2994">
            <v>790.03</v>
          </cell>
          <cell r="E2994">
            <v>509.72</v>
          </cell>
          <cell r="F2994">
            <v>1299.75</v>
          </cell>
        </row>
        <row r="2995">
          <cell r="A2995" t="str">
            <v>45.01.040</v>
          </cell>
          <cell r="B2995" t="str">
            <v>Entrada completa de água com abrigo e registro de gaveta, DN= 1´</v>
          </cell>
          <cell r="C2995" t="str">
            <v>UN</v>
          </cell>
          <cell r="D2995">
            <v>841.14</v>
          </cell>
          <cell r="E2995">
            <v>509.72</v>
          </cell>
          <cell r="F2995">
            <v>1350.86</v>
          </cell>
        </row>
        <row r="2996">
          <cell r="A2996" t="str">
            <v>45.01.060</v>
          </cell>
          <cell r="B2996" t="str">
            <v>Entrada completa de água com abrigo e registro de gaveta, DN= 1 1/2´</v>
          </cell>
          <cell r="C2996" t="str">
            <v>UN</v>
          </cell>
          <cell r="D2996">
            <v>2380.65</v>
          </cell>
          <cell r="E2996">
            <v>896.31</v>
          </cell>
          <cell r="F2996">
            <v>3276.96</v>
          </cell>
        </row>
        <row r="2997">
          <cell r="A2997" t="str">
            <v>45.01.066</v>
          </cell>
          <cell r="B2997" t="str">
            <v>Entrada completa de água com abrigo e registro de gaveta, DN= 2´</v>
          </cell>
          <cell r="C2997" t="str">
            <v>UN</v>
          </cell>
          <cell r="D2997">
            <v>2580.98</v>
          </cell>
          <cell r="E2997">
            <v>896.31</v>
          </cell>
          <cell r="F2997">
            <v>3477.29</v>
          </cell>
        </row>
        <row r="2998">
          <cell r="A2998" t="str">
            <v>45.01.080</v>
          </cell>
          <cell r="B2998" t="str">
            <v>Entrada completa de água com abrigo e registro de gaveta, DN= 2 1/2´</v>
          </cell>
          <cell r="C2998" t="str">
            <v>UN</v>
          </cell>
          <cell r="D2998">
            <v>2856.2</v>
          </cell>
          <cell r="E2998">
            <v>896.31</v>
          </cell>
          <cell r="F2998">
            <v>3752.51</v>
          </cell>
        </row>
        <row r="2999">
          <cell r="A2999" t="str">
            <v>45.01.082</v>
          </cell>
          <cell r="B2999" t="str">
            <v>Entrada completa de água com abrigo e registro de gaveta, DN= 3´</v>
          </cell>
          <cell r="C2999" t="str">
            <v>UN</v>
          </cell>
          <cell r="D2999">
            <v>3109.92</v>
          </cell>
          <cell r="E2999">
            <v>896.31</v>
          </cell>
          <cell r="F2999">
            <v>4006.23</v>
          </cell>
        </row>
        <row r="3000">
          <cell r="A3000" t="str">
            <v>45.02</v>
          </cell>
          <cell r="B3000" t="str">
            <v>Entrada de gas</v>
          </cell>
          <cell r="C3000"/>
          <cell r="D3000"/>
          <cell r="E3000"/>
          <cell r="F3000"/>
        </row>
        <row r="3001">
          <cell r="A3001" t="str">
            <v>45.02.020</v>
          </cell>
          <cell r="B3001" t="str">
            <v>Entrada completa de gás GLP domiciliar com 2 bujões de 13 kg</v>
          </cell>
          <cell r="C3001" t="str">
            <v>UN</v>
          </cell>
          <cell r="D3001">
            <v>1752.39</v>
          </cell>
          <cell r="E3001">
            <v>645.49</v>
          </cell>
          <cell r="F3001">
            <v>2397.88</v>
          </cell>
        </row>
        <row r="3002">
          <cell r="A3002" t="str">
            <v>45.02.040</v>
          </cell>
          <cell r="B3002" t="str">
            <v>Entrada completa de gás GLP com 2 cilindros de 45 kg</v>
          </cell>
          <cell r="C3002" t="str">
            <v>UN</v>
          </cell>
          <cell r="D3002">
            <v>3890.61</v>
          </cell>
          <cell r="E3002">
            <v>1381.04</v>
          </cell>
          <cell r="F3002">
            <v>5271.65</v>
          </cell>
        </row>
        <row r="3003">
          <cell r="A3003" t="str">
            <v>45.02.060</v>
          </cell>
          <cell r="B3003" t="str">
            <v>Entrada completa de gás GLP com 4 cilindros de 45 kg</v>
          </cell>
          <cell r="C3003" t="str">
            <v>UN</v>
          </cell>
          <cell r="D3003">
            <v>6510.19</v>
          </cell>
          <cell r="E3003">
            <v>1820.49</v>
          </cell>
          <cell r="F3003">
            <v>8330.68</v>
          </cell>
        </row>
        <row r="3004">
          <cell r="A3004" t="str">
            <v>45.02.080</v>
          </cell>
          <cell r="B3004" t="str">
            <v>Entrada completa de gás GLP com 6 cilindros de 45 kg</v>
          </cell>
          <cell r="C3004" t="str">
            <v>UN</v>
          </cell>
          <cell r="D3004">
            <v>9109.26</v>
          </cell>
          <cell r="E3004">
            <v>2207.29</v>
          </cell>
          <cell r="F3004">
            <v>11316.55</v>
          </cell>
        </row>
        <row r="3005">
          <cell r="A3005" t="str">
            <v>45.02.200</v>
          </cell>
          <cell r="B3005" t="str">
            <v>Abrigo padronizado de gás GLP encanado</v>
          </cell>
          <cell r="C3005" t="str">
            <v>UN</v>
          </cell>
          <cell r="D3005">
            <v>597.97</v>
          </cell>
          <cell r="E3005">
            <v>440.9</v>
          </cell>
          <cell r="F3005">
            <v>1038.8699999999999</v>
          </cell>
        </row>
        <row r="3006">
          <cell r="A3006" t="str">
            <v>45.03</v>
          </cell>
          <cell r="B3006" t="str">
            <v>Hidrômetro</v>
          </cell>
          <cell r="C3006"/>
          <cell r="D3006"/>
          <cell r="E3006"/>
          <cell r="F3006"/>
        </row>
        <row r="3007">
          <cell r="A3007" t="str">
            <v>45.03.010</v>
          </cell>
          <cell r="B3007" t="str">
            <v>Hidrômetro em ferro fundido, diâmetro 50 mm (2´)</v>
          </cell>
          <cell r="C3007" t="str">
            <v>UN</v>
          </cell>
          <cell r="D3007">
            <v>2392.69</v>
          </cell>
          <cell r="E3007">
            <v>31.49</v>
          </cell>
          <cell r="F3007">
            <v>2424.1799999999998</v>
          </cell>
        </row>
        <row r="3008">
          <cell r="A3008" t="str">
            <v>45.03.030</v>
          </cell>
          <cell r="B3008" t="str">
            <v>Hidrômetro em ferro fundido, diâmetro 100 mm (4´)</v>
          </cell>
          <cell r="C3008" t="str">
            <v>UN</v>
          </cell>
          <cell r="D3008">
            <v>3266.48</v>
          </cell>
          <cell r="E3008">
            <v>31.49</v>
          </cell>
          <cell r="F3008">
            <v>3297.97</v>
          </cell>
        </row>
        <row r="3009">
          <cell r="A3009" t="str">
            <v>45.03.100</v>
          </cell>
          <cell r="B3009" t="str">
            <v>Hidrômetro em bronze, diâmetro de 25 mm (1´)</v>
          </cell>
          <cell r="C3009" t="str">
            <v>UN</v>
          </cell>
          <cell r="D3009">
            <v>553.27</v>
          </cell>
          <cell r="E3009">
            <v>50.39</v>
          </cell>
          <cell r="F3009">
            <v>603.66</v>
          </cell>
        </row>
        <row r="3010">
          <cell r="A3010" t="str">
            <v>45.03.110</v>
          </cell>
          <cell r="B3010" t="str">
            <v>Hidrômetro em bronze, diâmetro de 40 mm (1 1/2´)</v>
          </cell>
          <cell r="C3010" t="str">
            <v>UN</v>
          </cell>
          <cell r="D3010">
            <v>855.5</v>
          </cell>
          <cell r="E3010">
            <v>50.39</v>
          </cell>
          <cell r="F3010">
            <v>905.89</v>
          </cell>
        </row>
        <row r="3011">
          <cell r="A3011" t="str">
            <v>45.03.200</v>
          </cell>
          <cell r="B3011" t="str">
            <v>Filtro tipo cesto para hidrômetro de 50 mm (2´)</v>
          </cell>
          <cell r="C3011" t="str">
            <v>UN</v>
          </cell>
          <cell r="D3011">
            <v>2052.63</v>
          </cell>
          <cell r="E3011">
            <v>31.49</v>
          </cell>
          <cell r="F3011">
            <v>2084.12</v>
          </cell>
        </row>
        <row r="3012">
          <cell r="A3012" t="str">
            <v>45.20</v>
          </cell>
          <cell r="B3012" t="str">
            <v>Reparos, conservacoes e complementos - GRUPO 45</v>
          </cell>
          <cell r="C3012"/>
          <cell r="D3012"/>
          <cell r="E3012"/>
          <cell r="F3012"/>
        </row>
        <row r="3013">
          <cell r="A3013" t="str">
            <v>45.20.020</v>
          </cell>
          <cell r="B3013" t="str">
            <v>Cilindro de gás (GLP) de 45 kg, com carga</v>
          </cell>
          <cell r="C3013" t="str">
            <v>UN</v>
          </cell>
          <cell r="D3013">
            <v>810.13</v>
          </cell>
          <cell r="E3013"/>
          <cell r="F3013">
            <v>810.13</v>
          </cell>
        </row>
        <row r="3014">
          <cell r="A3014" t="str">
            <v>46</v>
          </cell>
          <cell r="B3014" t="str">
            <v>TUBULACAO E CONDUTORES PARA LIQUIDOS E GASES.</v>
          </cell>
          <cell r="C3014"/>
          <cell r="D3014"/>
          <cell r="E3014"/>
          <cell r="F3014"/>
        </row>
        <row r="3015">
          <cell r="A3015" t="str">
            <v>46.01</v>
          </cell>
          <cell r="B3015" t="str">
            <v>Tubulacao em PVC rigido marrom para sistemas prediais de agua fria</v>
          </cell>
          <cell r="C3015"/>
          <cell r="D3015"/>
          <cell r="E3015"/>
          <cell r="F3015"/>
        </row>
        <row r="3016">
          <cell r="A3016" t="str">
            <v>46.01.010</v>
          </cell>
          <cell r="B3016" t="str">
            <v>Tubo de PVC rígido soldável marrom, DN= 20 mm, (1/2´), inclusive conexões</v>
          </cell>
          <cell r="C3016" t="str">
            <v>M</v>
          </cell>
          <cell r="D3016">
            <v>5.66</v>
          </cell>
          <cell r="E3016">
            <v>21</v>
          </cell>
          <cell r="F3016">
            <v>26.66</v>
          </cell>
        </row>
        <row r="3017">
          <cell r="A3017" t="str">
            <v>46.01.020</v>
          </cell>
          <cell r="B3017" t="str">
            <v>Tubo de PVC rígido soldável marrom, DN= 25 mm, (3/4´), inclusive conexões</v>
          </cell>
          <cell r="C3017" t="str">
            <v>M</v>
          </cell>
          <cell r="D3017">
            <v>6.74</v>
          </cell>
          <cell r="E3017">
            <v>21</v>
          </cell>
          <cell r="F3017">
            <v>27.74</v>
          </cell>
        </row>
        <row r="3018">
          <cell r="A3018" t="str">
            <v>46.01.030</v>
          </cell>
          <cell r="B3018" t="str">
            <v>Tubo de PVC rígido soldável marrom, DN= 32 mm, (1´), inclusive conexões</v>
          </cell>
          <cell r="C3018" t="str">
            <v>M</v>
          </cell>
          <cell r="D3018">
            <v>14.91</v>
          </cell>
          <cell r="E3018">
            <v>21</v>
          </cell>
          <cell r="F3018">
            <v>35.909999999999997</v>
          </cell>
        </row>
        <row r="3019">
          <cell r="A3019" t="str">
            <v>46.01.040</v>
          </cell>
          <cell r="B3019" t="str">
            <v>Tubo de PVC rígido soldável marrom, DN= 40 mm, (1 1/4´), inclusive conexões</v>
          </cell>
          <cell r="C3019" t="str">
            <v>M</v>
          </cell>
          <cell r="D3019">
            <v>21.66</v>
          </cell>
          <cell r="E3019">
            <v>21</v>
          </cell>
          <cell r="F3019">
            <v>42.66</v>
          </cell>
        </row>
        <row r="3020">
          <cell r="A3020" t="str">
            <v>46.01.050</v>
          </cell>
          <cell r="B3020" t="str">
            <v>Tubo de PVC rígido soldável marrom, DN= 50 mm, (1 1/2´), inclusive conexões</v>
          </cell>
          <cell r="C3020" t="str">
            <v>M</v>
          </cell>
          <cell r="D3020">
            <v>22.81</v>
          </cell>
          <cell r="E3020">
            <v>25.19</v>
          </cell>
          <cell r="F3020">
            <v>48</v>
          </cell>
        </row>
        <row r="3021">
          <cell r="A3021" t="str">
            <v>46.01.060</v>
          </cell>
          <cell r="B3021" t="str">
            <v>Tubo de PVC rígido soldável marrom, DN= 60 mm, (2´), inclusive conexões</v>
          </cell>
          <cell r="C3021" t="str">
            <v>M</v>
          </cell>
          <cell r="D3021">
            <v>39.21</v>
          </cell>
          <cell r="E3021">
            <v>29.4</v>
          </cell>
          <cell r="F3021">
            <v>68.61</v>
          </cell>
        </row>
        <row r="3022">
          <cell r="A3022" t="str">
            <v>46.01.070</v>
          </cell>
          <cell r="B3022" t="str">
            <v>Tubo de PVC rígido soldável marrom, DN= 75 mm, (2 1/2´), inclusive conexões</v>
          </cell>
          <cell r="C3022" t="str">
            <v>M</v>
          </cell>
          <cell r="D3022">
            <v>62.34</v>
          </cell>
          <cell r="E3022">
            <v>37.799999999999997</v>
          </cell>
          <cell r="F3022">
            <v>100.14</v>
          </cell>
        </row>
        <row r="3023">
          <cell r="A3023" t="str">
            <v>46.01.080</v>
          </cell>
          <cell r="B3023" t="str">
            <v>Tubo de PVC rígido soldável marrom, DN= 85 mm, (3´), inclusive conexões</v>
          </cell>
          <cell r="C3023" t="str">
            <v>M</v>
          </cell>
          <cell r="D3023">
            <v>74.209999999999994</v>
          </cell>
          <cell r="E3023">
            <v>41.99</v>
          </cell>
          <cell r="F3023">
            <v>116.2</v>
          </cell>
        </row>
        <row r="3024">
          <cell r="A3024" t="str">
            <v>46.01.090</v>
          </cell>
          <cell r="B3024" t="str">
            <v>Tubo de PVC rígido soldável marrom, DN= 110 mm, (4´), inclusive conexões</v>
          </cell>
          <cell r="C3024" t="str">
            <v>M</v>
          </cell>
          <cell r="D3024">
            <v>134.15</v>
          </cell>
          <cell r="E3024">
            <v>46.19</v>
          </cell>
          <cell r="F3024">
            <v>180.34</v>
          </cell>
        </row>
        <row r="3025">
          <cell r="A3025" t="str">
            <v>46.02</v>
          </cell>
          <cell r="B3025" t="str">
            <v>Tubulacao em PVC rigido branco para esgoto domiciliar</v>
          </cell>
          <cell r="C3025"/>
          <cell r="D3025"/>
          <cell r="E3025"/>
          <cell r="F3025"/>
        </row>
        <row r="3026">
          <cell r="A3026" t="str">
            <v>46.02.010</v>
          </cell>
          <cell r="B3026" t="str">
            <v>Tubo de PVC rígido branco, pontas lisas, soldável, linha esgoto série normal, DN= 40 mm, inclusive conexões</v>
          </cell>
          <cell r="C3026" t="str">
            <v>M</v>
          </cell>
          <cell r="D3026">
            <v>11.22</v>
          </cell>
          <cell r="E3026">
            <v>21</v>
          </cell>
          <cell r="F3026">
            <v>32.22</v>
          </cell>
        </row>
        <row r="3027">
          <cell r="A3027" t="str">
            <v>46.02.050</v>
          </cell>
          <cell r="B3027" t="str">
            <v>Tubo de PVC rígido branco PxB com virola e anel de borracha, linha esgoto série normal, DN= 50 mm, inclusive conexões</v>
          </cell>
          <cell r="C3027" t="str">
            <v>M</v>
          </cell>
          <cell r="D3027">
            <v>15.44</v>
          </cell>
          <cell r="E3027">
            <v>25.19</v>
          </cell>
          <cell r="F3027">
            <v>40.630000000000003</v>
          </cell>
        </row>
        <row r="3028">
          <cell r="A3028" t="str">
            <v>46.02.060</v>
          </cell>
          <cell r="B3028" t="str">
            <v>Tubo de PVC rígido branco PxB com virola e anel de borracha, linha esgoto série normal, DN= 75 mm, inclusive conexões</v>
          </cell>
          <cell r="C3028" t="str">
            <v>M</v>
          </cell>
          <cell r="D3028">
            <v>26.27</v>
          </cell>
          <cell r="E3028">
            <v>37.799999999999997</v>
          </cell>
          <cell r="F3028">
            <v>64.069999999999993</v>
          </cell>
        </row>
        <row r="3029">
          <cell r="A3029" t="str">
            <v>46.02.070</v>
          </cell>
          <cell r="B3029" t="str">
            <v>Tubo de PVC rígido branco PxB com virola e anel de borracha, linha esgoto série normal, DN= 100 mm, inclusive conexões</v>
          </cell>
          <cell r="C3029" t="str">
            <v>M</v>
          </cell>
          <cell r="D3029">
            <v>23.37</v>
          </cell>
          <cell r="E3029">
            <v>46.19</v>
          </cell>
          <cell r="F3029">
            <v>69.56</v>
          </cell>
        </row>
        <row r="3030">
          <cell r="A3030" t="str">
            <v>46.03</v>
          </cell>
          <cell r="B3030" t="str">
            <v>Tubulacao em PVC rigido branco serie R - A.P e esgoto domiciliar</v>
          </cell>
          <cell r="C3030"/>
          <cell r="D3030"/>
          <cell r="E3030"/>
          <cell r="F3030"/>
        </row>
        <row r="3031">
          <cell r="A3031" t="str">
            <v>46.03.038</v>
          </cell>
          <cell r="B3031" t="str">
            <v>Tubo de PVC rígido PxB com virola e anel de borracha, linha esgoto série reforçada ´R´, DN= 50 mm, inclusive conexões</v>
          </cell>
          <cell r="C3031" t="str">
            <v>M</v>
          </cell>
          <cell r="D3031">
            <v>22.47</v>
          </cell>
          <cell r="E3031">
            <v>25.19</v>
          </cell>
          <cell r="F3031">
            <v>47.66</v>
          </cell>
        </row>
        <row r="3032">
          <cell r="A3032" t="str">
            <v>46.03.040</v>
          </cell>
          <cell r="B3032" t="str">
            <v>Tubo de PVC rígido PxB com virola e anel de borracha, linha esgoto série reforçada ´R´, DN= 75 mm, inclusive conexões</v>
          </cell>
          <cell r="C3032" t="str">
            <v>M</v>
          </cell>
          <cell r="D3032">
            <v>33.090000000000003</v>
          </cell>
          <cell r="E3032">
            <v>37.799999999999997</v>
          </cell>
          <cell r="F3032">
            <v>70.89</v>
          </cell>
        </row>
        <row r="3033">
          <cell r="A3033" t="str">
            <v>46.03.050</v>
          </cell>
          <cell r="B3033" t="str">
            <v>Tubo de PVC rígido PxB com virola e anel de borracha, linha esgoto série reforçada ´R´, DN= 100 mm, inclusive conexões</v>
          </cell>
          <cell r="C3033" t="str">
            <v>M</v>
          </cell>
          <cell r="D3033">
            <v>47.99</v>
          </cell>
          <cell r="E3033">
            <v>46.19</v>
          </cell>
          <cell r="F3033">
            <v>94.18</v>
          </cell>
        </row>
        <row r="3034">
          <cell r="A3034" t="str">
            <v>46.03.060</v>
          </cell>
          <cell r="B3034" t="str">
            <v>Tubo de PVC rígido PxB com virola e anel de borracha, linha esgoto série reforçada ´R´. DN= 150 mm, inclusive conexões</v>
          </cell>
          <cell r="C3034" t="str">
            <v>M</v>
          </cell>
          <cell r="D3034">
            <v>89.86</v>
          </cell>
          <cell r="E3034">
            <v>46.19</v>
          </cell>
          <cell r="F3034">
            <v>136.05000000000001</v>
          </cell>
        </row>
        <row r="3035">
          <cell r="A3035" t="str">
            <v>46.03.080</v>
          </cell>
          <cell r="B3035" t="str">
            <v>Tubo de PVC rígido, pontas lisas, soldável, linha esgoto série reforçada ´R´, DN= 40 mm, inclusive conexões</v>
          </cell>
          <cell r="C3035" t="str">
            <v>M</v>
          </cell>
          <cell r="D3035">
            <v>18.829999999999998</v>
          </cell>
          <cell r="E3035">
            <v>21</v>
          </cell>
          <cell r="F3035">
            <v>39.83</v>
          </cell>
        </row>
        <row r="3036">
          <cell r="A3036" t="str">
            <v>46.04</v>
          </cell>
          <cell r="B3036" t="str">
            <v>Tubulacao em PVC rigido com junta elastica - aducao e distribuicao de agua</v>
          </cell>
          <cell r="C3036"/>
          <cell r="D3036"/>
          <cell r="E3036"/>
          <cell r="F3036"/>
        </row>
        <row r="3037">
          <cell r="A3037" t="str">
            <v>46.04.010</v>
          </cell>
          <cell r="B3037" t="str">
            <v>Tubo de PVC rígido tipo PBA classe 15, DN= 50mm, (DE= 60mm), inclusive conexões</v>
          </cell>
          <cell r="C3037" t="str">
            <v>M</v>
          </cell>
          <cell r="D3037">
            <v>22.08</v>
          </cell>
          <cell r="E3037">
            <v>14.69</v>
          </cell>
          <cell r="F3037">
            <v>36.770000000000003</v>
          </cell>
        </row>
        <row r="3038">
          <cell r="A3038" t="str">
            <v>46.04.020</v>
          </cell>
          <cell r="B3038" t="str">
            <v>Tubo de PVC rígido tipo PBA classe 15, DN= 75mm, (DE= 85mm), inclusive conexões</v>
          </cell>
          <cell r="C3038" t="str">
            <v>M</v>
          </cell>
          <cell r="D3038">
            <v>43.46</v>
          </cell>
          <cell r="E3038">
            <v>14.69</v>
          </cell>
          <cell r="F3038">
            <v>58.15</v>
          </cell>
        </row>
        <row r="3039">
          <cell r="A3039" t="str">
            <v>46.04.030</v>
          </cell>
          <cell r="B3039" t="str">
            <v>Tubo de PVC rígido tipo PBA classe 15, DN= 100mm, (DE= 110mm), inclusive conexões</v>
          </cell>
          <cell r="C3039" t="str">
            <v>M</v>
          </cell>
          <cell r="D3039">
            <v>79.3</v>
          </cell>
          <cell r="E3039">
            <v>14.69</v>
          </cell>
          <cell r="F3039">
            <v>93.99</v>
          </cell>
        </row>
        <row r="3040">
          <cell r="A3040" t="str">
            <v>46.04.040</v>
          </cell>
          <cell r="B3040" t="str">
            <v>Tubo de PVC rígido DEFoFo, DN= 100mm (DE= 118mm), inclusive conexões</v>
          </cell>
          <cell r="C3040" t="str">
            <v>M</v>
          </cell>
          <cell r="D3040">
            <v>68.92</v>
          </cell>
          <cell r="E3040">
            <v>14.69</v>
          </cell>
          <cell r="F3040">
            <v>83.61</v>
          </cell>
        </row>
        <row r="3041">
          <cell r="A3041" t="str">
            <v>46.04.050</v>
          </cell>
          <cell r="B3041" t="str">
            <v>Tubo de PVC rígido DEFoFo, DN= 150mm (DE= 170mm), inclusive conexões</v>
          </cell>
          <cell r="C3041" t="str">
            <v>M</v>
          </cell>
          <cell r="D3041">
            <v>191.14</v>
          </cell>
          <cell r="E3041">
            <v>14.69</v>
          </cell>
          <cell r="F3041">
            <v>205.83</v>
          </cell>
        </row>
        <row r="3042">
          <cell r="A3042" t="str">
            <v>46.04.070</v>
          </cell>
          <cell r="B3042" t="str">
            <v>Tubo de PVC rígido DEFoFo, DN= 200mm (DE= 222mm), inclusive conexões</v>
          </cell>
          <cell r="C3042" t="str">
            <v>M</v>
          </cell>
          <cell r="D3042">
            <v>256</v>
          </cell>
          <cell r="E3042">
            <v>29.37</v>
          </cell>
          <cell r="F3042">
            <v>285.37</v>
          </cell>
        </row>
        <row r="3043">
          <cell r="A3043" t="str">
            <v>46.04.080</v>
          </cell>
          <cell r="B3043" t="str">
            <v>Tubo de PVC rígido DEFoFo, DN= 250mm (DE= 274mm), inclusive conexões</v>
          </cell>
          <cell r="C3043" t="str">
            <v>M</v>
          </cell>
          <cell r="D3043">
            <v>377.92</v>
          </cell>
          <cell r="E3043">
            <v>29.37</v>
          </cell>
          <cell r="F3043">
            <v>407.29</v>
          </cell>
        </row>
        <row r="3044">
          <cell r="A3044" t="str">
            <v>46.04.090</v>
          </cell>
          <cell r="B3044" t="str">
            <v>Tubo de PVC rígido DEFoFo, DN= 300mm (DE= 326mm), inclusive conexões</v>
          </cell>
          <cell r="C3044" t="str">
            <v>M</v>
          </cell>
          <cell r="D3044">
            <v>565.77</v>
          </cell>
          <cell r="E3044">
            <v>29.37</v>
          </cell>
          <cell r="F3044">
            <v>595.14</v>
          </cell>
        </row>
        <row r="3045">
          <cell r="A3045" t="str">
            <v>46.05</v>
          </cell>
          <cell r="B3045" t="str">
            <v>Tubulacao em PVC rigido com junta elastica - rede de esgoto</v>
          </cell>
          <cell r="C3045"/>
          <cell r="D3045"/>
          <cell r="E3045"/>
          <cell r="F3045"/>
        </row>
        <row r="3046">
          <cell r="A3046" t="str">
            <v>46.05.020</v>
          </cell>
          <cell r="B3046" t="str">
            <v>Tubo PVC rígido, tipo Coletor Esgoto, junta elástica, DN= 100 mm, inclusive conexões</v>
          </cell>
          <cell r="C3046" t="str">
            <v>M</v>
          </cell>
          <cell r="D3046">
            <v>28.27</v>
          </cell>
          <cell r="E3046">
            <v>14.69</v>
          </cell>
          <cell r="F3046">
            <v>42.96</v>
          </cell>
        </row>
        <row r="3047">
          <cell r="A3047" t="str">
            <v>46.05.040</v>
          </cell>
          <cell r="B3047" t="str">
            <v>Tubo PVC rígido, tipo Coletor Esgoto, junta elástica, DN= 150 mm, inclusive conexões</v>
          </cell>
          <cell r="C3047" t="str">
            <v>M</v>
          </cell>
          <cell r="D3047">
            <v>59.5</v>
          </cell>
          <cell r="E3047">
            <v>14.69</v>
          </cell>
          <cell r="F3047">
            <v>74.19</v>
          </cell>
        </row>
        <row r="3048">
          <cell r="A3048" t="str">
            <v>46.05.050</v>
          </cell>
          <cell r="B3048" t="str">
            <v>Tubo PVC rígido, tipo Coletor Esgoto, junta elástica, DN= 200 mm, inclusive conexões</v>
          </cell>
          <cell r="C3048" t="str">
            <v>M</v>
          </cell>
          <cell r="D3048">
            <v>92.95</v>
          </cell>
          <cell r="E3048">
            <v>29.37</v>
          </cell>
          <cell r="F3048">
            <v>122.32</v>
          </cell>
        </row>
        <row r="3049">
          <cell r="A3049" t="str">
            <v>46.05.060</v>
          </cell>
          <cell r="B3049" t="str">
            <v>Tubo PVC rígido, tipo Coletor Esgoto, junta elástica, DN= 250 mm, inclusive conexões</v>
          </cell>
          <cell r="C3049" t="str">
            <v>M</v>
          </cell>
          <cell r="D3049">
            <v>155.59</v>
          </cell>
          <cell r="E3049">
            <v>29.37</v>
          </cell>
          <cell r="F3049">
            <v>184.96</v>
          </cell>
        </row>
        <row r="3050">
          <cell r="A3050" t="str">
            <v>46.05.070</v>
          </cell>
          <cell r="B3050" t="str">
            <v>Tubo PVC rígido, tipo Coletor Esgoto, junta elástica, DN= 300 mm, inclusive conexões</v>
          </cell>
          <cell r="C3050" t="str">
            <v>M</v>
          </cell>
          <cell r="D3050">
            <v>260.93</v>
          </cell>
          <cell r="E3050">
            <v>29.37</v>
          </cell>
          <cell r="F3050">
            <v>290.3</v>
          </cell>
        </row>
        <row r="3051">
          <cell r="A3051" t="str">
            <v>46.05.090</v>
          </cell>
          <cell r="B3051" t="str">
            <v>Tubo PVC rígido, tipo Coletor Esgoto, junta elástica, DN= 400 mm, inclusive conexões</v>
          </cell>
          <cell r="C3051" t="str">
            <v>M</v>
          </cell>
          <cell r="D3051">
            <v>406.73</v>
          </cell>
          <cell r="E3051">
            <v>29.37</v>
          </cell>
          <cell r="F3051">
            <v>436.1</v>
          </cell>
        </row>
        <row r="3052">
          <cell r="A3052" t="str">
            <v>46.07</v>
          </cell>
          <cell r="B3052" t="str">
            <v>Tubulacao galvanizado</v>
          </cell>
          <cell r="C3052"/>
          <cell r="D3052"/>
          <cell r="E3052"/>
          <cell r="F3052"/>
        </row>
        <row r="3053">
          <cell r="A3053" t="str">
            <v>46.07.010</v>
          </cell>
          <cell r="B3053" t="str">
            <v>Tubo galvanizado DN= 1/2´, inclusive conexões</v>
          </cell>
          <cell r="C3053" t="str">
            <v>M</v>
          </cell>
          <cell r="D3053">
            <v>35.630000000000003</v>
          </cell>
          <cell r="E3053">
            <v>41.99</v>
          </cell>
          <cell r="F3053">
            <v>77.62</v>
          </cell>
        </row>
        <row r="3054">
          <cell r="A3054" t="str">
            <v>46.07.020</v>
          </cell>
          <cell r="B3054" t="str">
            <v>Tubo galvanizado DN= 3/4´, inclusive conexões</v>
          </cell>
          <cell r="C3054" t="str">
            <v>M</v>
          </cell>
          <cell r="D3054">
            <v>53.31</v>
          </cell>
          <cell r="E3054">
            <v>46.19</v>
          </cell>
          <cell r="F3054">
            <v>99.5</v>
          </cell>
        </row>
        <row r="3055">
          <cell r="A3055" t="str">
            <v>46.07.030</v>
          </cell>
          <cell r="B3055" t="str">
            <v>Tubo galvanizado DN= 1´, inclusive conexões</v>
          </cell>
          <cell r="C3055" t="str">
            <v>M</v>
          </cell>
          <cell r="D3055">
            <v>73.67</v>
          </cell>
          <cell r="E3055">
            <v>54.59</v>
          </cell>
          <cell r="F3055">
            <v>128.26</v>
          </cell>
        </row>
        <row r="3056">
          <cell r="A3056" t="str">
            <v>46.07.040</v>
          </cell>
          <cell r="B3056" t="str">
            <v>Tubo galvanizado DN= 1 1/4´, inclusive conexões</v>
          </cell>
          <cell r="C3056" t="str">
            <v>M</v>
          </cell>
          <cell r="D3056">
            <v>96.9</v>
          </cell>
          <cell r="E3056">
            <v>58.79</v>
          </cell>
          <cell r="F3056">
            <v>155.69</v>
          </cell>
        </row>
        <row r="3057">
          <cell r="A3057" t="str">
            <v>46.07.050</v>
          </cell>
          <cell r="B3057" t="str">
            <v>Tubo galvanizado DN= 1 1/2´, inclusive conexões</v>
          </cell>
          <cell r="C3057" t="str">
            <v>M</v>
          </cell>
          <cell r="D3057">
            <v>87.37</v>
          </cell>
          <cell r="E3057">
            <v>67.180000000000007</v>
          </cell>
          <cell r="F3057">
            <v>154.55000000000001</v>
          </cell>
        </row>
        <row r="3058">
          <cell r="A3058" t="str">
            <v>46.07.060</v>
          </cell>
          <cell r="B3058" t="str">
            <v>Tubo galvanizado DN= 2´, inclusive conexões</v>
          </cell>
          <cell r="C3058" t="str">
            <v>M</v>
          </cell>
          <cell r="D3058">
            <v>141.75</v>
          </cell>
          <cell r="E3058">
            <v>75.58</v>
          </cell>
          <cell r="F3058">
            <v>217.33</v>
          </cell>
        </row>
        <row r="3059">
          <cell r="A3059" t="str">
            <v>46.07.070</v>
          </cell>
          <cell r="B3059" t="str">
            <v>Tubo galvanizado DN= 2 1/2´, inclusive conexões</v>
          </cell>
          <cell r="C3059" t="str">
            <v>M</v>
          </cell>
          <cell r="D3059">
            <v>183.55</v>
          </cell>
          <cell r="E3059">
            <v>83.98</v>
          </cell>
          <cell r="F3059">
            <v>267.52999999999997</v>
          </cell>
        </row>
        <row r="3060">
          <cell r="A3060" t="str">
            <v>46.07.080</v>
          </cell>
          <cell r="B3060" t="str">
            <v>Tubo galvanizado DN= 3´, inclusive conexões</v>
          </cell>
          <cell r="C3060" t="str">
            <v>M</v>
          </cell>
          <cell r="D3060">
            <v>206.39</v>
          </cell>
          <cell r="E3060">
            <v>94.48</v>
          </cell>
          <cell r="F3060">
            <v>300.87</v>
          </cell>
        </row>
        <row r="3061">
          <cell r="A3061" t="str">
            <v>46.07.090</v>
          </cell>
          <cell r="B3061" t="str">
            <v>Tubo galvanizado DN= 4´, inclusive conexões</v>
          </cell>
          <cell r="C3061" t="str">
            <v>M</v>
          </cell>
          <cell r="D3061">
            <v>311.27999999999997</v>
          </cell>
          <cell r="E3061">
            <v>104.98</v>
          </cell>
          <cell r="F3061">
            <v>416.26</v>
          </cell>
        </row>
        <row r="3062">
          <cell r="A3062" t="str">
            <v>46.07.100</v>
          </cell>
          <cell r="B3062" t="str">
            <v>Tubo galvanizado DN= 6´, inclusive conexões</v>
          </cell>
          <cell r="C3062" t="str">
            <v>M</v>
          </cell>
          <cell r="D3062">
            <v>409.81</v>
          </cell>
          <cell r="E3062">
            <v>115.47</v>
          </cell>
          <cell r="F3062">
            <v>525.28</v>
          </cell>
        </row>
        <row r="3063">
          <cell r="A3063" t="str">
            <v>46.08</v>
          </cell>
          <cell r="B3063" t="str">
            <v>Tubulacao em aco carbono galvanizado classe schedule</v>
          </cell>
          <cell r="C3063"/>
          <cell r="D3063"/>
          <cell r="E3063"/>
          <cell r="F3063"/>
        </row>
        <row r="3064">
          <cell r="A3064" t="str">
            <v>46.08.006</v>
          </cell>
          <cell r="B3064" t="str">
            <v>Tubo galvanizado sem costura schedule 40, DN= 1/2´, inclusive conexões</v>
          </cell>
          <cell r="C3064" t="str">
            <v>M</v>
          </cell>
          <cell r="D3064">
            <v>60.15</v>
          </cell>
          <cell r="E3064">
            <v>41.99</v>
          </cell>
          <cell r="F3064">
            <v>102.14</v>
          </cell>
        </row>
        <row r="3065">
          <cell r="A3065" t="str">
            <v>46.08.010</v>
          </cell>
          <cell r="B3065" t="str">
            <v>Tubo galvanizado sem costura schedule 40, DN= 3/4´, inclusive conexões</v>
          </cell>
          <cell r="C3065" t="str">
            <v>M</v>
          </cell>
          <cell r="D3065">
            <v>80.87</v>
          </cell>
          <cell r="E3065">
            <v>46.19</v>
          </cell>
          <cell r="F3065">
            <v>127.06</v>
          </cell>
        </row>
        <row r="3066">
          <cell r="A3066" t="str">
            <v>46.08.020</v>
          </cell>
          <cell r="B3066" t="str">
            <v>Tubo galvanizado sem costura schedule 40, DN= 1´, inclusive conexões</v>
          </cell>
          <cell r="C3066" t="str">
            <v>M</v>
          </cell>
          <cell r="D3066">
            <v>90.21</v>
          </cell>
          <cell r="E3066">
            <v>54.59</v>
          </cell>
          <cell r="F3066">
            <v>144.80000000000001</v>
          </cell>
        </row>
        <row r="3067">
          <cell r="A3067" t="str">
            <v>46.08.030</v>
          </cell>
          <cell r="B3067" t="str">
            <v>Tubo galvanizado sem costura schedule 40, DN= 1 1/4´, inclusive conexões</v>
          </cell>
          <cell r="C3067" t="str">
            <v>M</v>
          </cell>
          <cell r="D3067">
            <v>116.25</v>
          </cell>
          <cell r="E3067">
            <v>58.79</v>
          </cell>
          <cell r="F3067">
            <v>175.04</v>
          </cell>
        </row>
        <row r="3068">
          <cell r="A3068" t="str">
            <v>46.08.040</v>
          </cell>
          <cell r="B3068" t="str">
            <v>Tubo galvanizado sem costura schedule 40, DN= 1 1/2´, inclusive conexões</v>
          </cell>
          <cell r="C3068" t="str">
            <v>M</v>
          </cell>
          <cell r="D3068">
            <v>138.34</v>
          </cell>
          <cell r="E3068">
            <v>67.180000000000007</v>
          </cell>
          <cell r="F3068">
            <v>205.52</v>
          </cell>
        </row>
        <row r="3069">
          <cell r="A3069" t="str">
            <v>46.08.050</v>
          </cell>
          <cell r="B3069" t="str">
            <v>Tubo galvanizado sem costura schedule 40, DN= 2´, inclusive conexões</v>
          </cell>
          <cell r="C3069" t="str">
            <v>M</v>
          </cell>
          <cell r="D3069">
            <v>153.65</v>
          </cell>
          <cell r="E3069">
            <v>75.58</v>
          </cell>
          <cell r="F3069">
            <v>229.23</v>
          </cell>
        </row>
        <row r="3070">
          <cell r="A3070" t="str">
            <v>46.08.070</v>
          </cell>
          <cell r="B3070" t="str">
            <v>Tubo galvanizado sem costura schedule 40, DN= 2 1/2´, inclusive conexões</v>
          </cell>
          <cell r="C3070" t="str">
            <v>M</v>
          </cell>
          <cell r="D3070">
            <v>238.92</v>
          </cell>
          <cell r="E3070">
            <v>83.98</v>
          </cell>
          <cell r="F3070">
            <v>322.89999999999998</v>
          </cell>
        </row>
        <row r="3071">
          <cell r="A3071" t="str">
            <v>46.08.080</v>
          </cell>
          <cell r="B3071" t="str">
            <v>Tubo galvanizado sem costura schedule 40, DN= 3´, inclusive conexões</v>
          </cell>
          <cell r="C3071" t="str">
            <v>M</v>
          </cell>
          <cell r="D3071">
            <v>293.73</v>
          </cell>
          <cell r="E3071">
            <v>94.48</v>
          </cell>
          <cell r="F3071">
            <v>388.21</v>
          </cell>
        </row>
        <row r="3072">
          <cell r="A3072" t="str">
            <v>46.08.100</v>
          </cell>
          <cell r="B3072" t="str">
            <v>Tubo galvanizado sem costura schedule 40, DN= 4´, inclusive conexões</v>
          </cell>
          <cell r="C3072" t="str">
            <v>M</v>
          </cell>
          <cell r="D3072">
            <v>426.42</v>
          </cell>
          <cell r="E3072">
            <v>104.98</v>
          </cell>
          <cell r="F3072">
            <v>531.4</v>
          </cell>
        </row>
        <row r="3073">
          <cell r="A3073" t="str">
            <v>46.08.110</v>
          </cell>
          <cell r="B3073" t="str">
            <v>Tubo galvanizado sem costura schedule 40, DN= 6´, inclusive conexões</v>
          </cell>
          <cell r="C3073" t="str">
            <v>M</v>
          </cell>
          <cell r="D3073">
            <v>709.16</v>
          </cell>
          <cell r="E3073">
            <v>115.47</v>
          </cell>
          <cell r="F3073">
            <v>824.63</v>
          </cell>
        </row>
        <row r="3074">
          <cell r="A3074" t="str">
            <v>46.09</v>
          </cell>
          <cell r="B3074" t="str">
            <v>Conexoes e acessorios em ferro fundido, predial e tradicional, esgoto e pluvial</v>
          </cell>
          <cell r="C3074"/>
          <cell r="D3074"/>
          <cell r="E3074"/>
          <cell r="F3074"/>
        </row>
        <row r="3075">
          <cell r="A3075" t="str">
            <v>46.09.050</v>
          </cell>
          <cell r="B3075" t="str">
            <v>Joelho 45° em ferro fundido, linha predial tradicional, DN= 50 mm</v>
          </cell>
          <cell r="C3075" t="str">
            <v>UN</v>
          </cell>
          <cell r="D3075">
            <v>81.99</v>
          </cell>
          <cell r="E3075">
            <v>12.6</v>
          </cell>
          <cell r="F3075">
            <v>94.59</v>
          </cell>
        </row>
        <row r="3076">
          <cell r="A3076" t="str">
            <v>46.09.060</v>
          </cell>
          <cell r="B3076" t="str">
            <v>Joelho 45° em ferro fundido, linha predial tradicional, DN= 75 mm</v>
          </cell>
          <cell r="C3076" t="str">
            <v>UN</v>
          </cell>
          <cell r="D3076">
            <v>104.21</v>
          </cell>
          <cell r="E3076">
            <v>12.6</v>
          </cell>
          <cell r="F3076">
            <v>116.81</v>
          </cell>
        </row>
        <row r="3077">
          <cell r="A3077" t="str">
            <v>46.09.070</v>
          </cell>
          <cell r="B3077" t="str">
            <v>Joelho 45° em ferro fundido, linha predial tradicional, DN= 100 mm</v>
          </cell>
          <cell r="C3077" t="str">
            <v>UN</v>
          </cell>
          <cell r="D3077">
            <v>116.63</v>
          </cell>
          <cell r="E3077">
            <v>16.8</v>
          </cell>
          <cell r="F3077">
            <v>133.43</v>
          </cell>
        </row>
        <row r="3078">
          <cell r="A3078" t="str">
            <v>46.09.080</v>
          </cell>
          <cell r="B3078" t="str">
            <v>Joelho 45° em ferro fundido, linha predial tradicional, DN= 150 mm</v>
          </cell>
          <cell r="C3078" t="str">
            <v>UN</v>
          </cell>
          <cell r="D3078">
            <v>206.24</v>
          </cell>
          <cell r="E3078">
            <v>16.8</v>
          </cell>
          <cell r="F3078">
            <v>223.04</v>
          </cell>
        </row>
        <row r="3079">
          <cell r="A3079" t="str">
            <v>46.09.100</v>
          </cell>
          <cell r="B3079" t="str">
            <v>Joelho 87° 30´ em ferro fundido, linha predial tradicional, DN= 50 mm</v>
          </cell>
          <cell r="C3079" t="str">
            <v>UN</v>
          </cell>
          <cell r="D3079">
            <v>105.18</v>
          </cell>
          <cell r="E3079">
            <v>12.6</v>
          </cell>
          <cell r="F3079">
            <v>117.78</v>
          </cell>
        </row>
        <row r="3080">
          <cell r="A3080" t="str">
            <v>46.09.110</v>
          </cell>
          <cell r="B3080" t="str">
            <v>Joelho 87° 30´ em ferro fundido, linha predial tradicional, DN= 75 mm</v>
          </cell>
          <cell r="C3080" t="str">
            <v>UN</v>
          </cell>
          <cell r="D3080">
            <v>121.81</v>
          </cell>
          <cell r="E3080">
            <v>12.6</v>
          </cell>
          <cell r="F3080">
            <v>134.41</v>
          </cell>
        </row>
        <row r="3081">
          <cell r="A3081" t="str">
            <v>46.09.120</v>
          </cell>
          <cell r="B3081" t="str">
            <v>Joelho 87° 30´ em ferro fundido, linha predial tradicional, DN= 100 mm</v>
          </cell>
          <cell r="C3081" t="str">
            <v>UN</v>
          </cell>
          <cell r="D3081">
            <v>173.72</v>
          </cell>
          <cell r="E3081">
            <v>16.8</v>
          </cell>
          <cell r="F3081">
            <v>190.52</v>
          </cell>
        </row>
        <row r="3082">
          <cell r="A3082" t="str">
            <v>46.09.130</v>
          </cell>
          <cell r="B3082" t="str">
            <v>Joelho 87° 30´ em ferro fundido, linha predial tradicional, DN= 150 mm</v>
          </cell>
          <cell r="C3082" t="str">
            <v>UN</v>
          </cell>
          <cell r="D3082">
            <v>298.77999999999997</v>
          </cell>
          <cell r="E3082">
            <v>16.8</v>
          </cell>
          <cell r="F3082">
            <v>315.58</v>
          </cell>
        </row>
        <row r="3083">
          <cell r="A3083" t="str">
            <v>46.09.150</v>
          </cell>
          <cell r="B3083" t="str">
            <v>Luva bolsa e bolsa em ferro fundido, linha predial tradicional, DN= 50 mm</v>
          </cell>
          <cell r="C3083" t="str">
            <v>UN</v>
          </cell>
          <cell r="D3083">
            <v>60.03</v>
          </cell>
          <cell r="E3083">
            <v>12.6</v>
          </cell>
          <cell r="F3083">
            <v>72.63</v>
          </cell>
        </row>
        <row r="3084">
          <cell r="A3084" t="str">
            <v>46.09.160</v>
          </cell>
          <cell r="B3084" t="str">
            <v>Luva bolsa e bolsa em ferro fundido, linha predial tradicional, DN= 75 mm</v>
          </cell>
          <cell r="C3084" t="str">
            <v>UN</v>
          </cell>
          <cell r="D3084">
            <v>79.31</v>
          </cell>
          <cell r="E3084">
            <v>12.6</v>
          </cell>
          <cell r="F3084">
            <v>91.91</v>
          </cell>
        </row>
        <row r="3085">
          <cell r="A3085" t="str">
            <v>46.09.170</v>
          </cell>
          <cell r="B3085" t="str">
            <v>Luva bolsa e bolsa em ferro fundido, linha predial tradicional, DN= 100 mm</v>
          </cell>
          <cell r="C3085" t="str">
            <v>UN</v>
          </cell>
          <cell r="D3085">
            <v>86.87</v>
          </cell>
          <cell r="E3085">
            <v>16.8</v>
          </cell>
          <cell r="F3085">
            <v>103.67</v>
          </cell>
        </row>
        <row r="3086">
          <cell r="A3086" t="str">
            <v>46.09.180</v>
          </cell>
          <cell r="B3086" t="str">
            <v>Luva bolsa e bolsa em ferro fundido, linha predial tradicional, DN= 150 mm</v>
          </cell>
          <cell r="C3086" t="str">
            <v>UN</v>
          </cell>
          <cell r="D3086">
            <v>126.35</v>
          </cell>
          <cell r="E3086">
            <v>16.8</v>
          </cell>
          <cell r="F3086">
            <v>143.15</v>
          </cell>
        </row>
        <row r="3087">
          <cell r="A3087" t="str">
            <v>46.09.200</v>
          </cell>
          <cell r="B3087" t="str">
            <v>Placa cega em ferro fundido, linha predial tradicional, DN= 75 mm</v>
          </cell>
          <cell r="C3087" t="str">
            <v>UN</v>
          </cell>
          <cell r="D3087">
            <v>54.13</v>
          </cell>
          <cell r="E3087">
            <v>12.6</v>
          </cell>
          <cell r="F3087">
            <v>66.73</v>
          </cell>
        </row>
        <row r="3088">
          <cell r="A3088" t="str">
            <v>46.09.210</v>
          </cell>
          <cell r="B3088" t="str">
            <v>Placa cega em ferro fundido, linha predial tradicional, DN= 100 mm</v>
          </cell>
          <cell r="C3088" t="str">
            <v>UN</v>
          </cell>
          <cell r="D3088">
            <v>65.849999999999994</v>
          </cell>
          <cell r="E3088">
            <v>16.8</v>
          </cell>
          <cell r="F3088">
            <v>82.65</v>
          </cell>
        </row>
        <row r="3089">
          <cell r="A3089" t="str">
            <v>46.09.230</v>
          </cell>
          <cell r="B3089" t="str">
            <v>Junção 45° em ferro fundido, linha predial tradicional, DN= 50 x 50 mm</v>
          </cell>
          <cell r="C3089" t="str">
            <v>UN</v>
          </cell>
          <cell r="D3089">
            <v>118.51</v>
          </cell>
          <cell r="E3089">
            <v>12.6</v>
          </cell>
          <cell r="F3089">
            <v>131.11000000000001</v>
          </cell>
        </row>
        <row r="3090">
          <cell r="A3090" t="str">
            <v>46.09.240</v>
          </cell>
          <cell r="B3090" t="str">
            <v>Junção 45° em ferro fundido, linha predial tradicional, DN= 75 x 50 mm</v>
          </cell>
          <cell r="C3090" t="str">
            <v>UN</v>
          </cell>
          <cell r="D3090">
            <v>161.30000000000001</v>
          </cell>
          <cell r="E3090">
            <v>16.8</v>
          </cell>
          <cell r="F3090">
            <v>178.1</v>
          </cell>
        </row>
        <row r="3091">
          <cell r="A3091" t="str">
            <v>46.09.250</v>
          </cell>
          <cell r="B3091" t="str">
            <v>Junção 45° em ferro fundido, linha predial tradicional, DN= 75 x 75 mm</v>
          </cell>
          <cell r="C3091" t="str">
            <v>UN</v>
          </cell>
          <cell r="D3091">
            <v>191.96</v>
          </cell>
          <cell r="E3091">
            <v>16.8</v>
          </cell>
          <cell r="F3091">
            <v>208.76</v>
          </cell>
        </row>
        <row r="3092">
          <cell r="A3092" t="str">
            <v>46.09.260</v>
          </cell>
          <cell r="B3092" t="str">
            <v>Junção 45° em ferro fundido, linha predial tradicional, DN= 100 x 50 mm</v>
          </cell>
          <cell r="C3092" t="str">
            <v>UN</v>
          </cell>
          <cell r="D3092">
            <v>174.02</v>
          </cell>
          <cell r="E3092">
            <v>16.8</v>
          </cell>
          <cell r="F3092">
            <v>190.82</v>
          </cell>
        </row>
        <row r="3093">
          <cell r="A3093" t="str">
            <v>46.09.270</v>
          </cell>
          <cell r="B3093" t="str">
            <v>Junção 45° em ferro fundido, linha predial tradicional, DN= 100 x 75 mm</v>
          </cell>
          <cell r="C3093" t="str">
            <v>UN</v>
          </cell>
          <cell r="D3093">
            <v>203.29</v>
          </cell>
          <cell r="E3093">
            <v>16.8</v>
          </cell>
          <cell r="F3093">
            <v>220.09</v>
          </cell>
        </row>
        <row r="3094">
          <cell r="A3094" t="str">
            <v>46.09.280</v>
          </cell>
          <cell r="B3094" t="str">
            <v>Junção 45° em ferro fundido, linha predial tradicional, DN= 100 x 100 mm</v>
          </cell>
          <cell r="C3094" t="str">
            <v>UN</v>
          </cell>
          <cell r="D3094">
            <v>242.99</v>
          </cell>
          <cell r="E3094">
            <v>16.8</v>
          </cell>
          <cell r="F3094">
            <v>259.79000000000002</v>
          </cell>
        </row>
        <row r="3095">
          <cell r="A3095" t="str">
            <v>46.09.290</v>
          </cell>
          <cell r="B3095" t="str">
            <v>Junção 45° em ferro fundido, linha predial tradicional, DN= 150 x 100 mm</v>
          </cell>
          <cell r="C3095" t="str">
            <v>UN</v>
          </cell>
          <cell r="D3095">
            <v>235.93</v>
          </cell>
          <cell r="E3095">
            <v>21</v>
          </cell>
          <cell r="F3095">
            <v>256.93</v>
          </cell>
        </row>
        <row r="3096">
          <cell r="A3096" t="str">
            <v>46.09.300</v>
          </cell>
          <cell r="B3096" t="str">
            <v>Junção dupla 45° em ferro fundido, linha predial tradicional, DN= 100 mm</v>
          </cell>
          <cell r="C3096" t="str">
            <v>UN</v>
          </cell>
          <cell r="D3096">
            <v>307.58</v>
          </cell>
          <cell r="E3096">
            <v>16.8</v>
          </cell>
          <cell r="F3096">
            <v>324.38</v>
          </cell>
        </row>
        <row r="3097">
          <cell r="A3097" t="str">
            <v>46.09.320</v>
          </cell>
          <cell r="B3097" t="str">
            <v>Te sanitário 87° 30´ em ferro fundido, linha predial tradicional, DN= 50 x 50 mm</v>
          </cell>
          <cell r="C3097" t="str">
            <v>UN</v>
          </cell>
          <cell r="D3097">
            <v>107.85</v>
          </cell>
          <cell r="E3097">
            <v>12.6</v>
          </cell>
          <cell r="F3097">
            <v>120.45</v>
          </cell>
        </row>
        <row r="3098">
          <cell r="A3098" t="str">
            <v>46.09.330</v>
          </cell>
          <cell r="B3098" t="str">
            <v>Te sanitário 87° 30´ em ferro fundido, linha predial tradicional, DN= 75 x 50 mm</v>
          </cell>
          <cell r="C3098" t="str">
            <v>UN</v>
          </cell>
          <cell r="D3098">
            <v>125.97</v>
          </cell>
          <cell r="E3098">
            <v>16.8</v>
          </cell>
          <cell r="F3098">
            <v>142.77000000000001</v>
          </cell>
        </row>
        <row r="3099">
          <cell r="A3099" t="str">
            <v>46.09.340</v>
          </cell>
          <cell r="B3099" t="str">
            <v>Te sanitário 87° 30´ em ferro fundido, linha predial tradicional, DN= 75 x 75 mm</v>
          </cell>
          <cell r="C3099" t="str">
            <v>UN</v>
          </cell>
          <cell r="D3099">
            <v>141.59</v>
          </cell>
          <cell r="E3099">
            <v>16.8</v>
          </cell>
          <cell r="F3099">
            <v>158.38999999999999</v>
          </cell>
        </row>
        <row r="3100">
          <cell r="A3100" t="str">
            <v>46.09.350</v>
          </cell>
          <cell r="B3100" t="str">
            <v>Te sanitário 87° 30´ em ferro fundido, linha predial tradicional, DN= 100 x 50 mm</v>
          </cell>
          <cell r="C3100" t="str">
            <v>UN</v>
          </cell>
          <cell r="D3100">
            <v>137.77000000000001</v>
          </cell>
          <cell r="E3100">
            <v>16.8</v>
          </cell>
          <cell r="F3100">
            <v>154.57</v>
          </cell>
        </row>
        <row r="3101">
          <cell r="A3101" t="str">
            <v>46.09.360</v>
          </cell>
          <cell r="B3101" t="str">
            <v>Te sanitário 87° 30´ em ferro fundido, linha predial tradicional, DN= 100 x 75 mm</v>
          </cell>
          <cell r="C3101" t="str">
            <v>UN</v>
          </cell>
          <cell r="D3101">
            <v>148.87</v>
          </cell>
          <cell r="E3101">
            <v>16.8</v>
          </cell>
          <cell r="F3101">
            <v>165.67</v>
          </cell>
        </row>
        <row r="3102">
          <cell r="A3102" t="str">
            <v>46.09.370</v>
          </cell>
          <cell r="B3102" t="str">
            <v>Te sanitário 87° 30´ em ferro fundido, linha predial tradicional, DN= 100 x 100 mm</v>
          </cell>
          <cell r="C3102" t="str">
            <v>UN</v>
          </cell>
          <cell r="D3102">
            <v>192.79</v>
          </cell>
          <cell r="E3102">
            <v>16.8</v>
          </cell>
          <cell r="F3102">
            <v>209.59</v>
          </cell>
        </row>
        <row r="3103">
          <cell r="A3103" t="str">
            <v>46.09.400</v>
          </cell>
          <cell r="B3103" t="str">
            <v>Bucha de redução em ferro fundido, linha predial tradicional, DN= 75 x 50 mm</v>
          </cell>
          <cell r="C3103" t="str">
            <v>UN</v>
          </cell>
          <cell r="D3103">
            <v>41.79</v>
          </cell>
          <cell r="E3103">
            <v>16.8</v>
          </cell>
          <cell r="F3103">
            <v>58.59</v>
          </cell>
        </row>
        <row r="3104">
          <cell r="A3104" t="str">
            <v>46.09.410</v>
          </cell>
          <cell r="B3104" t="str">
            <v>Bucha de redução em ferro fundido, linha predial tradicional, DN= 100 x 75 mm</v>
          </cell>
          <cell r="C3104" t="str">
            <v>UN</v>
          </cell>
          <cell r="D3104">
            <v>52.51</v>
          </cell>
          <cell r="E3104">
            <v>16.8</v>
          </cell>
          <cell r="F3104">
            <v>69.31</v>
          </cell>
        </row>
        <row r="3105">
          <cell r="A3105" t="str">
            <v>46.09.420</v>
          </cell>
          <cell r="B3105" t="str">
            <v>Bucha de redução em ferro fundido, linha predial tradicional, DN= 150 x 100 mm</v>
          </cell>
          <cell r="C3105" t="str">
            <v>UN</v>
          </cell>
          <cell r="D3105">
            <v>118.5</v>
          </cell>
          <cell r="E3105">
            <v>21</v>
          </cell>
          <cell r="F3105">
            <v>139.5</v>
          </cell>
        </row>
        <row r="3106">
          <cell r="A3106" t="str">
            <v>46.10</v>
          </cell>
          <cell r="B3106" t="str">
            <v>Tubulacao em cobre para agua quente, gas e vapor</v>
          </cell>
          <cell r="C3106"/>
          <cell r="D3106"/>
          <cell r="E3106"/>
          <cell r="F3106"/>
        </row>
        <row r="3107">
          <cell r="A3107" t="str">
            <v>46.10.010</v>
          </cell>
          <cell r="B3107" t="str">
            <v>Tubo de cobre classe A, DN= 15mm (1/2´), inclusive conexões</v>
          </cell>
          <cell r="C3107" t="str">
            <v>M</v>
          </cell>
          <cell r="D3107">
            <v>58.8</v>
          </cell>
          <cell r="E3107">
            <v>13.86</v>
          </cell>
          <cell r="F3107">
            <v>72.66</v>
          </cell>
        </row>
        <row r="3108">
          <cell r="A3108" t="str">
            <v>46.10.020</v>
          </cell>
          <cell r="B3108" t="str">
            <v>Tubo de cobre classe A, DN= 22mm (3/4´), inclusive conexões</v>
          </cell>
          <cell r="C3108" t="str">
            <v>M</v>
          </cell>
          <cell r="D3108">
            <v>86.76</v>
          </cell>
          <cell r="E3108">
            <v>15.12</v>
          </cell>
          <cell r="F3108">
            <v>101.88</v>
          </cell>
        </row>
        <row r="3109">
          <cell r="A3109" t="str">
            <v>46.10.030</v>
          </cell>
          <cell r="B3109" t="str">
            <v>Tubo de cobre classe A, DN= 28mm (1´), inclusive conexões</v>
          </cell>
          <cell r="C3109" t="str">
            <v>M</v>
          </cell>
          <cell r="D3109">
            <v>103.65</v>
          </cell>
          <cell r="E3109">
            <v>18.899999999999999</v>
          </cell>
          <cell r="F3109">
            <v>122.55</v>
          </cell>
        </row>
        <row r="3110">
          <cell r="A3110" t="str">
            <v>46.10.040</v>
          </cell>
          <cell r="B3110" t="str">
            <v>Tubo de cobre classe A, DN= 35mm (1 1/4´), inclusive conexões</v>
          </cell>
          <cell r="C3110" t="str">
            <v>M</v>
          </cell>
          <cell r="D3110">
            <v>178.19</v>
          </cell>
          <cell r="E3110">
            <v>21.41</v>
          </cell>
          <cell r="F3110">
            <v>199.6</v>
          </cell>
        </row>
        <row r="3111">
          <cell r="A3111" t="str">
            <v>46.10.050</v>
          </cell>
          <cell r="B3111" t="str">
            <v>Tubo de cobre classe A, DN= 42mm (1 1/2´), inclusive conexões</v>
          </cell>
          <cell r="C3111" t="str">
            <v>M</v>
          </cell>
          <cell r="D3111">
            <v>208.83</v>
          </cell>
          <cell r="E3111">
            <v>21.41</v>
          </cell>
          <cell r="F3111">
            <v>230.24</v>
          </cell>
        </row>
        <row r="3112">
          <cell r="A3112" t="str">
            <v>46.10.060</v>
          </cell>
          <cell r="B3112" t="str">
            <v>Tubo de cobre classe A, DN= 54mm (2´), inclusive conexões</v>
          </cell>
          <cell r="C3112" t="str">
            <v>M</v>
          </cell>
          <cell r="D3112">
            <v>284.86</v>
          </cell>
          <cell r="E3112">
            <v>28.98</v>
          </cell>
          <cell r="F3112">
            <v>313.83999999999997</v>
          </cell>
        </row>
        <row r="3113">
          <cell r="A3113" t="str">
            <v>46.10.070</v>
          </cell>
          <cell r="B3113" t="str">
            <v>Tubo de cobre classe A, DN= 66mm (2 1/2´), inclusive conexões</v>
          </cell>
          <cell r="C3113" t="str">
            <v>M</v>
          </cell>
          <cell r="D3113">
            <v>371.91</v>
          </cell>
          <cell r="E3113">
            <v>34.01</v>
          </cell>
          <cell r="F3113">
            <v>405.92</v>
          </cell>
        </row>
        <row r="3114">
          <cell r="A3114" t="str">
            <v>46.10.080</v>
          </cell>
          <cell r="B3114" t="str">
            <v>Tubo de cobre classe A, DN= 79mm (3´), inclusive conexões</v>
          </cell>
          <cell r="C3114" t="str">
            <v>M</v>
          </cell>
          <cell r="D3114">
            <v>476.75</v>
          </cell>
          <cell r="E3114">
            <v>36.53</v>
          </cell>
          <cell r="F3114">
            <v>513.28</v>
          </cell>
        </row>
        <row r="3115">
          <cell r="A3115" t="str">
            <v>46.10.090</v>
          </cell>
          <cell r="B3115" t="str">
            <v>Tubo de cobre classe A, DN= 104mm (4´), inclusive conexões</v>
          </cell>
          <cell r="C3115" t="str">
            <v>M</v>
          </cell>
          <cell r="D3115">
            <v>617.99</v>
          </cell>
          <cell r="E3115">
            <v>41.57</v>
          </cell>
          <cell r="F3115">
            <v>659.56</v>
          </cell>
        </row>
        <row r="3116">
          <cell r="A3116" t="str">
            <v>46.10.200</v>
          </cell>
          <cell r="B3116" t="str">
            <v>Tubo de cobre classe E, DN= 22mm (3/4´), inclusive conexões</v>
          </cell>
          <cell r="C3116" t="str">
            <v>M</v>
          </cell>
          <cell r="D3116">
            <v>60.72</v>
          </cell>
          <cell r="E3116">
            <v>15.12</v>
          </cell>
          <cell r="F3116">
            <v>75.84</v>
          </cell>
        </row>
        <row r="3117">
          <cell r="A3117" t="str">
            <v>46.10.210</v>
          </cell>
          <cell r="B3117" t="str">
            <v>Tubo de cobre classe E, DN= 28mm (1´), inclusive conexões</v>
          </cell>
          <cell r="C3117" t="str">
            <v>M</v>
          </cell>
          <cell r="D3117">
            <v>73.55</v>
          </cell>
          <cell r="E3117">
            <v>18.899999999999999</v>
          </cell>
          <cell r="F3117">
            <v>92.45</v>
          </cell>
        </row>
        <row r="3118">
          <cell r="A3118" t="str">
            <v>46.10.220</v>
          </cell>
          <cell r="B3118" t="str">
            <v>Tubo de cobre classe E, DN= 35mm (1 1/4´), inclusive conexões</v>
          </cell>
          <cell r="C3118" t="str">
            <v>M</v>
          </cell>
          <cell r="D3118">
            <v>126.19</v>
          </cell>
          <cell r="E3118">
            <v>21.41</v>
          </cell>
          <cell r="F3118">
            <v>147.6</v>
          </cell>
        </row>
        <row r="3119">
          <cell r="A3119" t="str">
            <v>46.10.230</v>
          </cell>
          <cell r="B3119" t="str">
            <v>Tubo de cobre classe E, DN= 42mm (1 1/2´), inclusive conexões</v>
          </cell>
          <cell r="C3119" t="str">
            <v>M</v>
          </cell>
          <cell r="D3119">
            <v>152.55000000000001</v>
          </cell>
          <cell r="E3119">
            <v>21.41</v>
          </cell>
          <cell r="F3119">
            <v>173.96</v>
          </cell>
        </row>
        <row r="3120">
          <cell r="A3120" t="str">
            <v>46.10.240</v>
          </cell>
          <cell r="B3120" t="str">
            <v>Tubo de cobre classe E, DN= 54mm (2´), inclusive conexões</v>
          </cell>
          <cell r="C3120" t="str">
            <v>M</v>
          </cell>
          <cell r="D3120">
            <v>221.26</v>
          </cell>
          <cell r="E3120">
            <v>28.98</v>
          </cell>
          <cell r="F3120">
            <v>250.24</v>
          </cell>
        </row>
        <row r="3121">
          <cell r="A3121" t="str">
            <v>46.10.250</v>
          </cell>
          <cell r="B3121" t="str">
            <v>Tubo de cobre classe E, DN= 66mm (2 1/2´), inclusive conexões</v>
          </cell>
          <cell r="C3121" t="str">
            <v>M</v>
          </cell>
          <cell r="D3121">
            <v>299.04000000000002</v>
          </cell>
          <cell r="E3121">
            <v>34.01</v>
          </cell>
          <cell r="F3121">
            <v>333.05</v>
          </cell>
        </row>
        <row r="3122">
          <cell r="A3122" t="str">
            <v>46.12</v>
          </cell>
          <cell r="B3122" t="str">
            <v>Tubulacao em concreto para rede de aguas pluviais</v>
          </cell>
          <cell r="C3122"/>
          <cell r="D3122"/>
          <cell r="E3122"/>
          <cell r="F3122"/>
        </row>
        <row r="3123">
          <cell r="A3123" t="str">
            <v>46.12.010</v>
          </cell>
          <cell r="B3123" t="str">
            <v>Tubo de concreto (PS-1), DN= 300mm</v>
          </cell>
          <cell r="C3123" t="str">
            <v>M</v>
          </cell>
          <cell r="D3123">
            <v>43</v>
          </cell>
          <cell r="E3123">
            <v>27.23</v>
          </cell>
          <cell r="F3123">
            <v>70.23</v>
          </cell>
        </row>
        <row r="3124">
          <cell r="A3124" t="str">
            <v>46.12.020</v>
          </cell>
          <cell r="B3124" t="str">
            <v>Tubo de concreto (PS-1), DN= 400mm</v>
          </cell>
          <cell r="C3124" t="str">
            <v>M</v>
          </cell>
          <cell r="D3124">
            <v>52.99</v>
          </cell>
          <cell r="E3124">
            <v>31.59</v>
          </cell>
          <cell r="F3124">
            <v>84.58</v>
          </cell>
        </row>
        <row r="3125">
          <cell r="A3125" t="str">
            <v>46.12.050</v>
          </cell>
          <cell r="B3125" t="str">
            <v>Tubo de concreto (PS-2), DN= 300mm</v>
          </cell>
          <cell r="C3125" t="str">
            <v>M</v>
          </cell>
          <cell r="D3125">
            <v>49.81</v>
          </cell>
          <cell r="E3125">
            <v>27.23</v>
          </cell>
          <cell r="F3125">
            <v>77.040000000000006</v>
          </cell>
        </row>
        <row r="3126">
          <cell r="A3126" t="str">
            <v>46.12.060</v>
          </cell>
          <cell r="B3126" t="str">
            <v>Tubo de concreto (PS-2), DN= 400mm</v>
          </cell>
          <cell r="C3126" t="str">
            <v>M</v>
          </cell>
          <cell r="D3126">
            <v>61.73</v>
          </cell>
          <cell r="E3126">
            <v>31.59</v>
          </cell>
          <cell r="F3126">
            <v>93.32</v>
          </cell>
        </row>
        <row r="3127">
          <cell r="A3127" t="str">
            <v>46.12.070</v>
          </cell>
          <cell r="B3127" t="str">
            <v>Tubo de concreto (PS-2), DN= 500mm</v>
          </cell>
          <cell r="C3127" t="str">
            <v>M</v>
          </cell>
          <cell r="D3127">
            <v>87.46</v>
          </cell>
          <cell r="E3127">
            <v>39.020000000000003</v>
          </cell>
          <cell r="F3127">
            <v>126.48</v>
          </cell>
        </row>
        <row r="3128">
          <cell r="A3128" t="str">
            <v>46.12.080</v>
          </cell>
          <cell r="B3128" t="str">
            <v>Tubo de concreto (PA-1), DN= 600mm</v>
          </cell>
          <cell r="C3128" t="str">
            <v>M</v>
          </cell>
          <cell r="D3128">
            <v>119.47</v>
          </cell>
          <cell r="E3128">
            <v>44.4</v>
          </cell>
          <cell r="F3128">
            <v>163.87</v>
          </cell>
        </row>
        <row r="3129">
          <cell r="A3129" t="str">
            <v>46.12.100</v>
          </cell>
          <cell r="B3129" t="str">
            <v>Tubo de concreto (PA-1), DN= 800mm</v>
          </cell>
          <cell r="C3129" t="str">
            <v>M</v>
          </cell>
          <cell r="D3129">
            <v>221.28</v>
          </cell>
          <cell r="E3129">
            <v>57.21</v>
          </cell>
          <cell r="F3129">
            <v>278.49</v>
          </cell>
        </row>
        <row r="3130">
          <cell r="A3130" t="str">
            <v>46.12.120</v>
          </cell>
          <cell r="B3130" t="str">
            <v>Tubo de concreto (PA-1), DN= 1000mm</v>
          </cell>
          <cell r="C3130" t="str">
            <v>M</v>
          </cell>
          <cell r="D3130">
            <v>312.93</v>
          </cell>
          <cell r="E3130">
            <v>72.05</v>
          </cell>
          <cell r="F3130">
            <v>384.98</v>
          </cell>
        </row>
        <row r="3131">
          <cell r="A3131" t="str">
            <v>46.12.140</v>
          </cell>
          <cell r="B3131" t="str">
            <v>Tubo de concreto (PA-1), DN= 1200mm</v>
          </cell>
          <cell r="C3131" t="str">
            <v>M</v>
          </cell>
          <cell r="D3131">
            <v>447.73</v>
          </cell>
          <cell r="E3131">
            <v>107.72</v>
          </cell>
          <cell r="F3131">
            <v>555.45000000000005</v>
          </cell>
        </row>
        <row r="3132">
          <cell r="A3132" t="str">
            <v>46.12.150</v>
          </cell>
          <cell r="B3132" t="str">
            <v>Tubo de concreto (PA-2), DN= 600mm</v>
          </cell>
          <cell r="C3132" t="str">
            <v>M</v>
          </cell>
          <cell r="D3132">
            <v>115.61</v>
          </cell>
          <cell r="E3132">
            <v>44.4</v>
          </cell>
          <cell r="F3132">
            <v>160.01</v>
          </cell>
        </row>
        <row r="3133">
          <cell r="A3133" t="str">
            <v>46.12.160</v>
          </cell>
          <cell r="B3133" t="str">
            <v>Tubo de concreto (PA-2), DN= 800mm</v>
          </cell>
          <cell r="C3133" t="str">
            <v>M</v>
          </cell>
          <cell r="D3133">
            <v>248.7</v>
          </cell>
          <cell r="E3133">
            <v>57.21</v>
          </cell>
          <cell r="F3133">
            <v>305.91000000000003</v>
          </cell>
        </row>
        <row r="3134">
          <cell r="A3134" t="str">
            <v>46.12.170</v>
          </cell>
          <cell r="B3134" t="str">
            <v>Tubo de concreto (PA-2), DN= 1000mm</v>
          </cell>
          <cell r="C3134" t="str">
            <v>M</v>
          </cell>
          <cell r="D3134">
            <v>346.09</v>
          </cell>
          <cell r="E3134">
            <v>72.05</v>
          </cell>
          <cell r="F3134">
            <v>418.14</v>
          </cell>
        </row>
        <row r="3135">
          <cell r="A3135" t="str">
            <v>46.12.180</v>
          </cell>
          <cell r="B3135" t="str">
            <v>Tubo de concreto (PA-3), DN= 600mm</v>
          </cell>
          <cell r="C3135" t="str">
            <v>M</v>
          </cell>
          <cell r="D3135">
            <v>180.65</v>
          </cell>
          <cell r="E3135">
            <v>44.4</v>
          </cell>
          <cell r="F3135">
            <v>225.05</v>
          </cell>
        </row>
        <row r="3136">
          <cell r="A3136" t="str">
            <v>46.12.190</v>
          </cell>
          <cell r="B3136" t="str">
            <v>Tubo de concreto (PA-3), DN= 800mm</v>
          </cell>
          <cell r="C3136" t="str">
            <v>M</v>
          </cell>
          <cell r="D3136">
            <v>297.42</v>
          </cell>
          <cell r="E3136">
            <v>57.21</v>
          </cell>
          <cell r="F3136">
            <v>354.63</v>
          </cell>
        </row>
        <row r="3137">
          <cell r="A3137" t="str">
            <v>46.12.200</v>
          </cell>
          <cell r="B3137" t="str">
            <v>Tubo de concreto (PA-3), DN= 1000mm</v>
          </cell>
          <cell r="C3137" t="str">
            <v>M</v>
          </cell>
          <cell r="D3137">
            <v>432.21</v>
          </cell>
          <cell r="E3137">
            <v>72.05</v>
          </cell>
          <cell r="F3137">
            <v>504.26</v>
          </cell>
        </row>
        <row r="3138">
          <cell r="A3138" t="str">
            <v>46.12.210</v>
          </cell>
          <cell r="B3138" t="str">
            <v>Meio tubo de concreto, DN= 300mm</v>
          </cell>
          <cell r="C3138" t="str">
            <v>M</v>
          </cell>
          <cell r="D3138">
            <v>27.41</v>
          </cell>
          <cell r="E3138">
            <v>26.38</v>
          </cell>
          <cell r="F3138">
            <v>53.79</v>
          </cell>
        </row>
        <row r="3139">
          <cell r="A3139" t="str">
            <v>46.12.220</v>
          </cell>
          <cell r="B3139" t="str">
            <v>Meio tubo de concreto, DN= 400mm</v>
          </cell>
          <cell r="C3139" t="str">
            <v>M</v>
          </cell>
          <cell r="D3139">
            <v>30.02</v>
          </cell>
          <cell r="E3139">
            <v>33.6</v>
          </cell>
          <cell r="F3139">
            <v>63.62</v>
          </cell>
        </row>
        <row r="3140">
          <cell r="A3140" t="str">
            <v>46.12.240</v>
          </cell>
          <cell r="B3140" t="str">
            <v>Meio tubo de concreto, DN= 600mm</v>
          </cell>
          <cell r="C3140" t="str">
            <v>M</v>
          </cell>
          <cell r="D3140">
            <v>48.37</v>
          </cell>
          <cell r="E3140">
            <v>56.8</v>
          </cell>
          <cell r="F3140">
            <v>105.17</v>
          </cell>
        </row>
        <row r="3141">
          <cell r="A3141" t="str">
            <v>46.12.250</v>
          </cell>
          <cell r="B3141" t="str">
            <v>Tubo de concreto (PA-2), DN= 1500mm</v>
          </cell>
          <cell r="C3141" t="str">
            <v>M</v>
          </cell>
          <cell r="D3141">
            <v>786.75</v>
          </cell>
          <cell r="E3141">
            <v>161.58000000000001</v>
          </cell>
          <cell r="F3141">
            <v>948.33</v>
          </cell>
        </row>
        <row r="3142">
          <cell r="A3142" t="str">
            <v>46.12.260</v>
          </cell>
          <cell r="B3142" t="str">
            <v>Tubo de concreto (PA-1), DN= 400mm</v>
          </cell>
          <cell r="C3142" t="str">
            <v>M</v>
          </cell>
          <cell r="D3142">
            <v>79.59</v>
          </cell>
          <cell r="E3142">
            <v>31.59</v>
          </cell>
          <cell r="F3142">
            <v>111.18</v>
          </cell>
        </row>
        <row r="3143">
          <cell r="A3143" t="str">
            <v>46.12.270</v>
          </cell>
          <cell r="B3143" t="str">
            <v>Tubo de concreto (PA-2), DN= 400mm</v>
          </cell>
          <cell r="C3143" t="str">
            <v>M</v>
          </cell>
          <cell r="D3143">
            <v>70.42</v>
          </cell>
          <cell r="E3143">
            <v>31.59</v>
          </cell>
          <cell r="F3143">
            <v>102.01</v>
          </cell>
        </row>
        <row r="3144">
          <cell r="A3144" t="str">
            <v>46.12.280</v>
          </cell>
          <cell r="B3144" t="str">
            <v>Tubo de concreto (PA-3), DN= 400mm</v>
          </cell>
          <cell r="C3144" t="str">
            <v>M</v>
          </cell>
          <cell r="D3144">
            <v>103.18</v>
          </cell>
          <cell r="E3144">
            <v>31.59</v>
          </cell>
          <cell r="F3144">
            <v>134.77000000000001</v>
          </cell>
        </row>
        <row r="3145">
          <cell r="A3145" t="str">
            <v>46.12.290</v>
          </cell>
          <cell r="B3145" t="str">
            <v>Tubo de concreto (PA-2), DN= 700mm</v>
          </cell>
          <cell r="C3145" t="str">
            <v>M</v>
          </cell>
          <cell r="D3145">
            <v>174.89</v>
          </cell>
          <cell r="E3145">
            <v>49.79</v>
          </cell>
          <cell r="F3145">
            <v>224.68</v>
          </cell>
        </row>
        <row r="3146">
          <cell r="A3146" t="str">
            <v>46.12.300</v>
          </cell>
          <cell r="B3146" t="str">
            <v>Tubo de concreto (PA-2), DN= 500mm</v>
          </cell>
          <cell r="C3146" t="str">
            <v>M</v>
          </cell>
          <cell r="D3146">
            <v>94.48</v>
          </cell>
          <cell r="E3146">
            <v>39.020000000000003</v>
          </cell>
          <cell r="F3146">
            <v>133.5</v>
          </cell>
        </row>
        <row r="3147">
          <cell r="A3147" t="str">
            <v>46.12.310</v>
          </cell>
          <cell r="B3147" t="str">
            <v>Tubo de concreto (PA-2), DN= 900mm</v>
          </cell>
          <cell r="C3147" t="str">
            <v>M</v>
          </cell>
          <cell r="D3147">
            <v>297.01</v>
          </cell>
          <cell r="E3147">
            <v>64.63</v>
          </cell>
          <cell r="F3147">
            <v>361.64</v>
          </cell>
        </row>
        <row r="3148">
          <cell r="A3148" t="str">
            <v>46.12.320</v>
          </cell>
          <cell r="B3148" t="str">
            <v>Tubo de concreto (PA-1), DN= 300mm</v>
          </cell>
          <cell r="C3148" t="str">
            <v>M</v>
          </cell>
          <cell r="D3148">
            <v>70.2</v>
          </cell>
          <cell r="E3148">
            <v>27.23</v>
          </cell>
          <cell r="F3148">
            <v>97.43</v>
          </cell>
        </row>
        <row r="3149">
          <cell r="A3149" t="str">
            <v>46.12.330</v>
          </cell>
          <cell r="B3149" t="str">
            <v>Tubo de concreto (PA-2), DN= 300mm</v>
          </cell>
          <cell r="C3149" t="str">
            <v>M</v>
          </cell>
          <cell r="D3149">
            <v>69.34</v>
          </cell>
          <cell r="E3149">
            <v>27.23</v>
          </cell>
          <cell r="F3149">
            <v>96.57</v>
          </cell>
        </row>
        <row r="3150">
          <cell r="A3150" t="str">
            <v>46.12.340</v>
          </cell>
          <cell r="B3150" t="str">
            <v>Meio tubo de concreto, DN= 200mm</v>
          </cell>
          <cell r="C3150" t="str">
            <v>M</v>
          </cell>
          <cell r="D3150">
            <v>16.46</v>
          </cell>
          <cell r="E3150">
            <v>9.61</v>
          </cell>
          <cell r="F3150">
            <v>26.07</v>
          </cell>
        </row>
        <row r="3151">
          <cell r="A3151" t="str">
            <v>46.13</v>
          </cell>
          <cell r="B3151" t="str">
            <v>Tubulacao em PEAD corrugado perfurado para rede drenagem</v>
          </cell>
          <cell r="C3151"/>
          <cell r="D3151"/>
          <cell r="E3151"/>
          <cell r="F3151"/>
        </row>
        <row r="3152">
          <cell r="A3152" t="str">
            <v>46.13.006</v>
          </cell>
          <cell r="B3152" t="str">
            <v>Tubo em polietileno de alta densidade corrugado perfurado, DN= 2 1/2´, inclusive conexões</v>
          </cell>
          <cell r="C3152" t="str">
            <v>M</v>
          </cell>
          <cell r="D3152">
            <v>14.13</v>
          </cell>
          <cell r="E3152">
            <v>1.4</v>
          </cell>
          <cell r="F3152">
            <v>15.53</v>
          </cell>
        </row>
        <row r="3153">
          <cell r="A3153" t="str">
            <v>46.13.010</v>
          </cell>
          <cell r="B3153" t="str">
            <v>Tubo em polietileno de alta densidade corrugado perfurado, DN= 3´, inclusive conexões</v>
          </cell>
          <cell r="C3153" t="str">
            <v>M</v>
          </cell>
          <cell r="D3153">
            <v>20.49</v>
          </cell>
          <cell r="E3153">
            <v>1.4</v>
          </cell>
          <cell r="F3153">
            <v>21.89</v>
          </cell>
        </row>
        <row r="3154">
          <cell r="A3154" t="str">
            <v>46.13.020</v>
          </cell>
          <cell r="B3154" t="str">
            <v>Tubo em polietileno de alta densidade corrugado perfurado, DN= 4´, inclusive conexões</v>
          </cell>
          <cell r="C3154" t="str">
            <v>M</v>
          </cell>
          <cell r="D3154">
            <v>20.010000000000002</v>
          </cell>
          <cell r="E3154">
            <v>1.4</v>
          </cell>
          <cell r="F3154">
            <v>21.41</v>
          </cell>
        </row>
        <row r="3155">
          <cell r="A3155" t="str">
            <v>46.13.026</v>
          </cell>
          <cell r="B3155" t="str">
            <v>Tubo em polietileno de alta densidade corrugado perfurado, DN= 6´, inclusive conexões</v>
          </cell>
          <cell r="C3155" t="str">
            <v>M</v>
          </cell>
          <cell r="D3155">
            <v>52.42</v>
          </cell>
          <cell r="E3155">
            <v>1.4</v>
          </cell>
          <cell r="F3155">
            <v>53.82</v>
          </cell>
        </row>
        <row r="3156">
          <cell r="A3156" t="str">
            <v>46.13.030</v>
          </cell>
          <cell r="B3156" t="str">
            <v>Tubo em polietileno de alta densidade corrugado perfurado, DN= 8´, inclusive conexões</v>
          </cell>
          <cell r="C3156" t="str">
            <v>M</v>
          </cell>
          <cell r="D3156">
            <v>59.33</v>
          </cell>
          <cell r="E3156">
            <v>1.4</v>
          </cell>
          <cell r="F3156">
            <v>60.73</v>
          </cell>
        </row>
        <row r="3157">
          <cell r="A3157" t="str">
            <v>46.13.100</v>
          </cell>
          <cell r="B3157" t="str">
            <v>Tubo em polietileno de alta densidade corrugado, DN/DI= 250 mm</v>
          </cell>
          <cell r="C3157" t="str">
            <v>M</v>
          </cell>
          <cell r="D3157">
            <v>95.47</v>
          </cell>
          <cell r="E3157">
            <v>2.1</v>
          </cell>
          <cell r="F3157">
            <v>97.57</v>
          </cell>
        </row>
        <row r="3158">
          <cell r="A3158" t="str">
            <v>46.13.101</v>
          </cell>
          <cell r="B3158" t="str">
            <v>Tubo em polietileno de alta densidade corrugado, DN/DI= 300 mm</v>
          </cell>
          <cell r="C3158" t="str">
            <v>M</v>
          </cell>
          <cell r="D3158">
            <v>133.97</v>
          </cell>
          <cell r="E3158">
            <v>2.1</v>
          </cell>
          <cell r="F3158">
            <v>136.07</v>
          </cell>
        </row>
        <row r="3159">
          <cell r="A3159" t="str">
            <v>46.13.102</v>
          </cell>
          <cell r="B3159" t="str">
            <v>Tubo em polietileno de alta densidade corrugado, DN/DI= 400 mm</v>
          </cell>
          <cell r="C3159" t="str">
            <v>M</v>
          </cell>
          <cell r="D3159">
            <v>205.21</v>
          </cell>
          <cell r="E3159">
            <v>2.1</v>
          </cell>
          <cell r="F3159">
            <v>207.31</v>
          </cell>
        </row>
        <row r="3160">
          <cell r="A3160" t="str">
            <v>46.13.103</v>
          </cell>
          <cell r="B3160" t="str">
            <v>Tubo em polietileno de alta densidade corrugado, DN/DI= 500 mm</v>
          </cell>
          <cell r="C3160" t="str">
            <v>M</v>
          </cell>
          <cell r="D3160">
            <v>322.24</v>
          </cell>
          <cell r="E3160">
            <v>2.1</v>
          </cell>
          <cell r="F3160">
            <v>324.33999999999997</v>
          </cell>
        </row>
        <row r="3161">
          <cell r="A3161" t="str">
            <v>46.13.104</v>
          </cell>
          <cell r="B3161" t="str">
            <v>Tubo em polietileno de alta densidade corrugado, DN/DI= 600 mm</v>
          </cell>
          <cell r="C3161" t="str">
            <v>M</v>
          </cell>
          <cell r="D3161">
            <v>464.71</v>
          </cell>
          <cell r="E3161">
            <v>2.1</v>
          </cell>
          <cell r="F3161">
            <v>466.81</v>
          </cell>
        </row>
        <row r="3162">
          <cell r="A3162" t="str">
            <v>46.13.105</v>
          </cell>
          <cell r="B3162" t="str">
            <v>Tubo em polietileno de alta densidade corrugado, DN/DI= 800 mm</v>
          </cell>
          <cell r="C3162" t="str">
            <v>M</v>
          </cell>
          <cell r="D3162">
            <v>745.63</v>
          </cell>
          <cell r="E3162">
            <v>2.1</v>
          </cell>
          <cell r="F3162">
            <v>747.73</v>
          </cell>
        </row>
        <row r="3163">
          <cell r="A3163" t="str">
            <v>46.13.106</v>
          </cell>
          <cell r="B3163" t="str">
            <v>Tubo em polietileno de alta densidade corrugado, DN/DI= 1000 mm</v>
          </cell>
          <cell r="C3163" t="str">
            <v>M</v>
          </cell>
          <cell r="D3163">
            <v>1107.29</v>
          </cell>
          <cell r="E3163">
            <v>2.1</v>
          </cell>
          <cell r="F3163">
            <v>1109.3900000000001</v>
          </cell>
        </row>
        <row r="3164">
          <cell r="A3164" t="str">
            <v>46.13.107</v>
          </cell>
          <cell r="B3164" t="str">
            <v>Tubo em polietileno de alta densidade corrugado, DN/DI= 1200 mm</v>
          </cell>
          <cell r="C3164" t="str">
            <v>M</v>
          </cell>
          <cell r="D3164">
            <v>1562.76</v>
          </cell>
          <cell r="E3164">
            <v>2.1</v>
          </cell>
          <cell r="F3164">
            <v>1564.86</v>
          </cell>
        </row>
        <row r="3165">
          <cell r="A3165" t="str">
            <v>46.14</v>
          </cell>
          <cell r="B3165" t="str">
            <v>Tubulacao em ferro ductil para redes de saneamento</v>
          </cell>
          <cell r="C3165"/>
          <cell r="D3165"/>
          <cell r="E3165"/>
          <cell r="F3165"/>
        </row>
        <row r="3166">
          <cell r="A3166" t="str">
            <v>46.14.020</v>
          </cell>
          <cell r="B3166" t="str">
            <v>Tubo de ferro fundido classe K-7 com junta elástica, DN= 150mm, inclusive conexões</v>
          </cell>
          <cell r="C3166" t="str">
            <v>M</v>
          </cell>
          <cell r="D3166">
            <v>536.74</v>
          </cell>
          <cell r="E3166">
            <v>29.37</v>
          </cell>
          <cell r="F3166">
            <v>566.11</v>
          </cell>
        </row>
        <row r="3167">
          <cell r="A3167" t="str">
            <v>46.14.030</v>
          </cell>
          <cell r="B3167" t="str">
            <v>Tubo de ferro fundido classe K-7 com junta elástica, DN= 200mm, inclusive conexões</v>
          </cell>
          <cell r="C3167" t="str">
            <v>M</v>
          </cell>
          <cell r="D3167">
            <v>641.11</v>
          </cell>
          <cell r="E3167">
            <v>29.37</v>
          </cell>
          <cell r="F3167">
            <v>670.48</v>
          </cell>
        </row>
        <row r="3168">
          <cell r="A3168" t="str">
            <v>46.14.040</v>
          </cell>
          <cell r="B3168" t="str">
            <v>Tubo de ferro fundido classe K-7 com junta elástica, DN= 250mm, inclusive conexões</v>
          </cell>
          <cell r="C3168" t="str">
            <v>M</v>
          </cell>
          <cell r="D3168">
            <v>794.12</v>
          </cell>
          <cell r="E3168">
            <v>29.37</v>
          </cell>
          <cell r="F3168">
            <v>823.49</v>
          </cell>
        </row>
        <row r="3169">
          <cell r="A3169" t="str">
            <v>46.14.050</v>
          </cell>
          <cell r="B3169" t="str">
            <v>Tubo de ferro fundido classe K-7 com junta elástica, DN= 350mm, inclusive conexões</v>
          </cell>
          <cell r="C3169" t="str">
            <v>M</v>
          </cell>
          <cell r="D3169">
            <v>1251.28</v>
          </cell>
          <cell r="E3169">
            <v>29.37</v>
          </cell>
          <cell r="F3169">
            <v>1280.6500000000001</v>
          </cell>
        </row>
        <row r="3170">
          <cell r="A3170" t="str">
            <v>46.14.060</v>
          </cell>
          <cell r="B3170" t="str">
            <v>Tubo de ferro fundido classe K-7 com junta elástica, DN= 300mm, inclusive conexões</v>
          </cell>
          <cell r="C3170" t="str">
            <v>M</v>
          </cell>
          <cell r="D3170">
            <v>912.91</v>
          </cell>
          <cell r="E3170">
            <v>29.37</v>
          </cell>
          <cell r="F3170">
            <v>942.28</v>
          </cell>
        </row>
        <row r="3171">
          <cell r="A3171" t="str">
            <v>46.14.490</v>
          </cell>
          <cell r="B3171" t="str">
            <v>Tubo de ferro fundido classe k-9 com junta elástica, DN= 80mm, inclusive conexões</v>
          </cell>
          <cell r="C3171" t="str">
            <v>M</v>
          </cell>
          <cell r="D3171">
            <v>441.86</v>
          </cell>
          <cell r="E3171">
            <v>29.37</v>
          </cell>
          <cell r="F3171">
            <v>471.23</v>
          </cell>
        </row>
        <row r="3172">
          <cell r="A3172" t="str">
            <v>46.14.510</v>
          </cell>
          <cell r="B3172" t="str">
            <v>Tubo de ferro fundido classe K-9 com junta elástica, DN= 100mm, inclusive conexões</v>
          </cell>
          <cell r="C3172" t="str">
            <v>M</v>
          </cell>
          <cell r="D3172">
            <v>454.3</v>
          </cell>
          <cell r="E3172">
            <v>29.37</v>
          </cell>
          <cell r="F3172">
            <v>483.67</v>
          </cell>
        </row>
        <row r="3173">
          <cell r="A3173" t="str">
            <v>46.14.520</v>
          </cell>
          <cell r="B3173" t="str">
            <v>Tubo de ferro fundido classe K-9 com junta elástica, DN= 150mm, inclusive conexões</v>
          </cell>
          <cell r="C3173" t="str">
            <v>M</v>
          </cell>
          <cell r="D3173">
            <v>557.66999999999996</v>
          </cell>
          <cell r="E3173">
            <v>29.37</v>
          </cell>
          <cell r="F3173">
            <v>587.04</v>
          </cell>
        </row>
        <row r="3174">
          <cell r="A3174" t="str">
            <v>46.14.530</v>
          </cell>
          <cell r="B3174" t="str">
            <v>Tubo de ferro fundido classe K-9 com junta elástica, DN= 200mm, inclusive conexões</v>
          </cell>
          <cell r="C3174" t="str">
            <v>M</v>
          </cell>
          <cell r="D3174">
            <v>678.8</v>
          </cell>
          <cell r="E3174">
            <v>29.37</v>
          </cell>
          <cell r="F3174">
            <v>708.17</v>
          </cell>
        </row>
        <row r="3175">
          <cell r="A3175" t="str">
            <v>46.14.540</v>
          </cell>
          <cell r="B3175" t="str">
            <v>Tubo de ferro fundido classe k-9 com junta elástica, DN= 250mm, inclusive conexões</v>
          </cell>
          <cell r="C3175" t="str">
            <v>M</v>
          </cell>
          <cell r="D3175">
            <v>813.9</v>
          </cell>
          <cell r="E3175">
            <v>29.37</v>
          </cell>
          <cell r="F3175">
            <v>843.27</v>
          </cell>
        </row>
        <row r="3176">
          <cell r="A3176" t="str">
            <v>46.14.550</v>
          </cell>
          <cell r="B3176" t="str">
            <v>Tubo de ferro fundido classe K-9 com junta elástica, DN= 300mm, inclusive conexões</v>
          </cell>
          <cell r="C3176" t="str">
            <v>M</v>
          </cell>
          <cell r="D3176">
            <v>942.96</v>
          </cell>
          <cell r="E3176">
            <v>29.37</v>
          </cell>
          <cell r="F3176">
            <v>972.33</v>
          </cell>
        </row>
        <row r="3177">
          <cell r="A3177" t="str">
            <v>46.14.560</v>
          </cell>
          <cell r="B3177" t="str">
            <v>Tubo de ferro fundido classe k-9 com junta elástica, DN= 350mm, inclusive conexões</v>
          </cell>
          <cell r="C3177" t="str">
            <v>M</v>
          </cell>
          <cell r="D3177">
            <v>1252.8499999999999</v>
          </cell>
          <cell r="E3177">
            <v>29.37</v>
          </cell>
          <cell r="F3177">
            <v>1282.22</v>
          </cell>
        </row>
        <row r="3178">
          <cell r="A3178" t="str">
            <v>46.15</v>
          </cell>
          <cell r="B3178" t="str">
            <v>Tubulacao em PEAD - recalque de tratamento de esgoto</v>
          </cell>
          <cell r="C3178"/>
          <cell r="D3178"/>
          <cell r="E3178"/>
          <cell r="F3178"/>
        </row>
        <row r="3179">
          <cell r="A3179" t="str">
            <v>46.15.111</v>
          </cell>
          <cell r="B3179" t="str">
            <v>Tubo em polietileno de alta densidade DE=160 mm - PN-10, inclusive conexões</v>
          </cell>
          <cell r="C3179" t="str">
            <v>M</v>
          </cell>
          <cell r="D3179">
            <v>151.91</v>
          </cell>
          <cell r="E3179">
            <v>17.62</v>
          </cell>
          <cell r="F3179">
            <v>169.53</v>
          </cell>
        </row>
        <row r="3180">
          <cell r="A3180" t="str">
            <v>46.15.112</v>
          </cell>
          <cell r="B3180" t="str">
            <v>Tubo em polietileno de alta densidade DE=200 mm - PN-10, inclusive conexões</v>
          </cell>
          <cell r="C3180" t="str">
            <v>M</v>
          </cell>
          <cell r="D3180">
            <v>246.2</v>
          </cell>
          <cell r="E3180">
            <v>23.5</v>
          </cell>
          <cell r="F3180">
            <v>269.7</v>
          </cell>
        </row>
        <row r="3181">
          <cell r="A3181" t="str">
            <v>46.15.113</v>
          </cell>
          <cell r="B3181" t="str">
            <v>Tubo em polietileno de alta densidade DE=225 mm - PN-10, inclusive conexões</v>
          </cell>
          <cell r="C3181" t="str">
            <v>M</v>
          </cell>
          <cell r="D3181">
            <v>271.64</v>
          </cell>
          <cell r="E3181">
            <v>23.5</v>
          </cell>
          <cell r="F3181">
            <v>295.14</v>
          </cell>
        </row>
        <row r="3182">
          <cell r="A3182" t="str">
            <v>46.18</v>
          </cell>
          <cell r="B3182" t="str">
            <v>Tubulacao flangeada em ferro ductil para redes de saneamento</v>
          </cell>
          <cell r="C3182"/>
          <cell r="D3182"/>
          <cell r="E3182"/>
          <cell r="F3182"/>
        </row>
        <row r="3183">
          <cell r="A3183" t="str">
            <v>46.18.010</v>
          </cell>
          <cell r="B3183" t="str">
            <v>Tubo em ferro fundido com ponta e ponta TCLA - DN= 80mm, sem juntas e conexões</v>
          </cell>
          <cell r="C3183" t="str">
            <v>M</v>
          </cell>
          <cell r="D3183">
            <v>514.28</v>
          </cell>
          <cell r="E3183">
            <v>33.57</v>
          </cell>
          <cell r="F3183">
            <v>547.85</v>
          </cell>
        </row>
        <row r="3184">
          <cell r="A3184" t="str">
            <v>46.18.020</v>
          </cell>
          <cell r="B3184" t="str">
            <v>Tubo em ferro fundido com ponta e ponta TCLA - DN= 100mm, sem juntas e conexões</v>
          </cell>
          <cell r="C3184" t="str">
            <v>M</v>
          </cell>
          <cell r="D3184">
            <v>629.88</v>
          </cell>
          <cell r="E3184">
            <v>33.57</v>
          </cell>
          <cell r="F3184">
            <v>663.45</v>
          </cell>
        </row>
        <row r="3185">
          <cell r="A3185" t="str">
            <v>46.18.030</v>
          </cell>
          <cell r="B3185" t="str">
            <v>Tubo em ferro fundido com ponta e ponta TCLA - DN= 150mm, sem juntas e conexões</v>
          </cell>
          <cell r="C3185" t="str">
            <v>M</v>
          </cell>
          <cell r="D3185">
            <v>824.39</v>
          </cell>
          <cell r="E3185">
            <v>33.57</v>
          </cell>
          <cell r="F3185">
            <v>857.96</v>
          </cell>
        </row>
        <row r="3186">
          <cell r="A3186" t="str">
            <v>46.18.040</v>
          </cell>
          <cell r="B3186" t="str">
            <v>Tubo em ferro fundido com ponta e ponta TCLA - DN= 200mm, sem juntas e conexões</v>
          </cell>
          <cell r="C3186" t="str">
            <v>M</v>
          </cell>
          <cell r="D3186">
            <v>953.2</v>
          </cell>
          <cell r="E3186">
            <v>33.57</v>
          </cell>
          <cell r="F3186">
            <v>986.77</v>
          </cell>
        </row>
        <row r="3187">
          <cell r="A3187" t="str">
            <v>46.18.050</v>
          </cell>
          <cell r="B3187" t="str">
            <v>Tubo em ferro fundido com ponta e ponta TCLA - DN= 250mm, sem juntas e conexões</v>
          </cell>
          <cell r="C3187" t="str">
            <v>M</v>
          </cell>
          <cell r="D3187">
            <v>1166.71</v>
          </cell>
          <cell r="E3187">
            <v>36.090000000000003</v>
          </cell>
          <cell r="F3187">
            <v>1202.8</v>
          </cell>
        </row>
        <row r="3188">
          <cell r="A3188" t="str">
            <v>46.18.060</v>
          </cell>
          <cell r="B3188" t="str">
            <v>Tubo em ferro fundido com ponta e ponta TCLA - DN= 300mm, sem juntas e conexões</v>
          </cell>
          <cell r="C3188" t="str">
            <v>M</v>
          </cell>
          <cell r="D3188">
            <v>1390.5</v>
          </cell>
          <cell r="E3188">
            <v>36.090000000000003</v>
          </cell>
          <cell r="F3188">
            <v>1426.59</v>
          </cell>
        </row>
        <row r="3189">
          <cell r="A3189" t="str">
            <v>46.18.089</v>
          </cell>
          <cell r="B3189" t="str">
            <v>Flange avulso em ferro fundido, classe PN-10, DN= 50mm</v>
          </cell>
          <cell r="C3189" t="str">
            <v>UN</v>
          </cell>
          <cell r="D3189">
            <v>115.04</v>
          </cell>
          <cell r="E3189">
            <v>18.48</v>
          </cell>
          <cell r="F3189">
            <v>133.52000000000001</v>
          </cell>
        </row>
        <row r="3190">
          <cell r="A3190" t="str">
            <v>46.18.090</v>
          </cell>
          <cell r="B3190" t="str">
            <v>Flange avulso em ferro fundido, classe PN-10, DN= 80mm</v>
          </cell>
          <cell r="C3190" t="str">
            <v>UN</v>
          </cell>
          <cell r="D3190">
            <v>150.06</v>
          </cell>
          <cell r="E3190">
            <v>18.48</v>
          </cell>
          <cell r="F3190">
            <v>168.54</v>
          </cell>
        </row>
        <row r="3191">
          <cell r="A3191" t="str">
            <v>46.18.100</v>
          </cell>
          <cell r="B3191" t="str">
            <v>Flange avulso em ferro fundido, classe PN-10, DN= 100mm</v>
          </cell>
          <cell r="C3191" t="str">
            <v>UN</v>
          </cell>
          <cell r="D3191">
            <v>201.14</v>
          </cell>
          <cell r="E3191">
            <v>20.16</v>
          </cell>
          <cell r="F3191">
            <v>221.3</v>
          </cell>
        </row>
        <row r="3192">
          <cell r="A3192" t="str">
            <v>46.18.110</v>
          </cell>
          <cell r="B3192" t="str">
            <v>Flange avulso em ferro fundido, classe PN-10, DN= 150mm</v>
          </cell>
          <cell r="C3192" t="str">
            <v>UN</v>
          </cell>
          <cell r="D3192">
            <v>314.42</v>
          </cell>
          <cell r="E3192">
            <v>21.83</v>
          </cell>
          <cell r="F3192">
            <v>336.25</v>
          </cell>
        </row>
        <row r="3193">
          <cell r="A3193" t="str">
            <v>46.18.120</v>
          </cell>
          <cell r="B3193" t="str">
            <v>Flange avulso em ferro fundido, classe PN-10, DN= 200mm</v>
          </cell>
          <cell r="C3193" t="str">
            <v>UN</v>
          </cell>
          <cell r="D3193">
            <v>367.94</v>
          </cell>
          <cell r="E3193">
            <v>23.51</v>
          </cell>
          <cell r="F3193">
            <v>391.45</v>
          </cell>
        </row>
        <row r="3194">
          <cell r="A3194" t="str">
            <v>46.18.130</v>
          </cell>
          <cell r="B3194" t="str">
            <v>Flange avulso em ferro fundido, classe PN-10, DN= 250mm</v>
          </cell>
          <cell r="C3194" t="str">
            <v>UN</v>
          </cell>
          <cell r="D3194">
            <v>466.17</v>
          </cell>
          <cell r="E3194">
            <v>25.19</v>
          </cell>
          <cell r="F3194">
            <v>491.36</v>
          </cell>
        </row>
        <row r="3195">
          <cell r="A3195" t="str">
            <v>46.18.140</v>
          </cell>
          <cell r="B3195" t="str">
            <v>Flange avulso em ferro fundido, classe PN-10, DN= 300mm</v>
          </cell>
          <cell r="C3195" t="str">
            <v>UN</v>
          </cell>
          <cell r="D3195">
            <v>590.58000000000004</v>
          </cell>
          <cell r="E3195">
            <v>26.87</v>
          </cell>
          <cell r="F3195">
            <v>617.45000000000005</v>
          </cell>
        </row>
        <row r="3196">
          <cell r="A3196" t="str">
            <v>46.18.168</v>
          </cell>
          <cell r="B3196" t="str">
            <v>Curva de 90° em ferro fundido com flanges, classe PN-10, DN= 50mm</v>
          </cell>
          <cell r="C3196" t="str">
            <v>UN</v>
          </cell>
          <cell r="D3196">
            <v>275.91000000000003</v>
          </cell>
          <cell r="E3196">
            <v>23.51</v>
          </cell>
          <cell r="F3196">
            <v>299.42</v>
          </cell>
        </row>
        <row r="3197">
          <cell r="A3197" t="str">
            <v>46.18.170</v>
          </cell>
          <cell r="B3197" t="str">
            <v>Curva de 90° em ferro fundido, com flanges, classe PN-10, DN= 80mm</v>
          </cell>
          <cell r="C3197" t="str">
            <v>UN</v>
          </cell>
          <cell r="D3197">
            <v>328.29</v>
          </cell>
          <cell r="E3197">
            <v>18.48</v>
          </cell>
          <cell r="F3197">
            <v>346.77</v>
          </cell>
        </row>
        <row r="3198">
          <cell r="A3198" t="str">
            <v>46.18.180</v>
          </cell>
          <cell r="B3198" t="str">
            <v>Curva de 90° em ferro fundido, com flanges, classe PN-10, DN= 100mm</v>
          </cell>
          <cell r="C3198" t="str">
            <v>UN</v>
          </cell>
          <cell r="D3198">
            <v>379.96</v>
          </cell>
          <cell r="E3198">
            <v>23.51</v>
          </cell>
          <cell r="F3198">
            <v>403.47</v>
          </cell>
        </row>
        <row r="3199">
          <cell r="A3199" t="str">
            <v>46.18.190</v>
          </cell>
          <cell r="B3199" t="str">
            <v>Curva de 90° em ferro fundido, com flanges, classe PN-10, DN= 150mm</v>
          </cell>
          <cell r="C3199" t="str">
            <v>UN</v>
          </cell>
          <cell r="D3199">
            <v>662.44</v>
          </cell>
          <cell r="E3199">
            <v>26.87</v>
          </cell>
          <cell r="F3199">
            <v>689.31</v>
          </cell>
        </row>
        <row r="3200">
          <cell r="A3200" t="str">
            <v>46.18.410</v>
          </cell>
          <cell r="B3200" t="str">
            <v>Te em ferro fundido, com flanges, classe PN-10, DN= 80mm, com derivação de 80mm</v>
          </cell>
          <cell r="C3200" t="str">
            <v>UN</v>
          </cell>
          <cell r="D3200">
            <v>514.08000000000004</v>
          </cell>
          <cell r="E3200">
            <v>20.16</v>
          </cell>
          <cell r="F3200">
            <v>534.24</v>
          </cell>
        </row>
        <row r="3201">
          <cell r="A3201" t="str">
            <v>46.18.420</v>
          </cell>
          <cell r="B3201" t="str">
            <v>Te em ferro fundido, com flanges, classe PN-10, DN= 100mm, com derivações de 80 até 100mm</v>
          </cell>
          <cell r="C3201" t="str">
            <v>UN</v>
          </cell>
          <cell r="D3201">
            <v>581.61</v>
          </cell>
          <cell r="E3201">
            <v>23.51</v>
          </cell>
          <cell r="F3201">
            <v>605.12</v>
          </cell>
        </row>
        <row r="3202">
          <cell r="A3202" t="str">
            <v>46.18.430</v>
          </cell>
          <cell r="B3202" t="str">
            <v>Te em ferro fundido, com flanges, classe PN-10, DN= 150mm, com derivações de 80 até 150mm</v>
          </cell>
          <cell r="C3202" t="str">
            <v>UN</v>
          </cell>
          <cell r="D3202">
            <v>971.97</v>
          </cell>
          <cell r="E3202">
            <v>26.87</v>
          </cell>
          <cell r="F3202">
            <v>998.84</v>
          </cell>
        </row>
        <row r="3203">
          <cell r="A3203" t="str">
            <v>46.18.560</v>
          </cell>
          <cell r="B3203" t="str">
            <v>Junta Gibault em ferro fundido, DN= 80mm, completa</v>
          </cell>
          <cell r="C3203" t="str">
            <v>UN</v>
          </cell>
          <cell r="D3203">
            <v>182.69</v>
          </cell>
          <cell r="E3203">
            <v>18.48</v>
          </cell>
          <cell r="F3203">
            <v>201.17</v>
          </cell>
        </row>
        <row r="3204">
          <cell r="A3204" t="str">
            <v>46.18.570</v>
          </cell>
          <cell r="B3204" t="str">
            <v>Junta Gibault em ferro fundido, DN= 100 mm, completa</v>
          </cell>
          <cell r="C3204" t="str">
            <v>UN</v>
          </cell>
          <cell r="D3204">
            <v>209.58</v>
          </cell>
          <cell r="E3204">
            <v>20.16</v>
          </cell>
          <cell r="F3204">
            <v>229.74</v>
          </cell>
        </row>
        <row r="3205">
          <cell r="A3205" t="str">
            <v>46.19</v>
          </cell>
          <cell r="B3205" t="str">
            <v>Tubulacao flangeada em ferro ductil para redes de saneamento.</v>
          </cell>
          <cell r="C3205"/>
          <cell r="D3205"/>
          <cell r="E3205"/>
          <cell r="F3205"/>
        </row>
        <row r="3206">
          <cell r="A3206" t="str">
            <v>46.19.500</v>
          </cell>
          <cell r="B3206" t="str">
            <v>Redução excêntrica em ferro fundido, com flanges, classe PN-10, DN= 100mm x 80mm</v>
          </cell>
          <cell r="C3206" t="str">
            <v>UN</v>
          </cell>
          <cell r="D3206">
            <v>416.45</v>
          </cell>
          <cell r="E3206">
            <v>23.51</v>
          </cell>
          <cell r="F3206">
            <v>439.96</v>
          </cell>
        </row>
        <row r="3207">
          <cell r="A3207" t="str">
            <v>46.19.510</v>
          </cell>
          <cell r="B3207" t="str">
            <v>Redução excêntrica em ferro fundido, com flanges, classe PN-10, DN= 150mm x 80/100mm</v>
          </cell>
          <cell r="C3207" t="str">
            <v>UN</v>
          </cell>
          <cell r="D3207">
            <v>585.29999999999995</v>
          </cell>
          <cell r="E3207">
            <v>26.87</v>
          </cell>
          <cell r="F3207">
            <v>612.16999999999996</v>
          </cell>
        </row>
        <row r="3208">
          <cell r="A3208" t="str">
            <v>46.19.520</v>
          </cell>
          <cell r="B3208" t="str">
            <v>Redução excêntrica em ferro fundido, com flanges, classe PN-10, DN= 200mm x 100/150mm</v>
          </cell>
          <cell r="C3208" t="str">
            <v>UN</v>
          </cell>
          <cell r="D3208">
            <v>763.28</v>
          </cell>
          <cell r="E3208">
            <v>30.23</v>
          </cell>
          <cell r="F3208">
            <v>793.51</v>
          </cell>
        </row>
        <row r="3209">
          <cell r="A3209" t="str">
            <v>46.19.530</v>
          </cell>
          <cell r="B3209" t="str">
            <v>Redução excêntrica em ferro fundido, com flanges, classe PN-10, DN= 250mm x 150/200mm</v>
          </cell>
          <cell r="C3209" t="str">
            <v>UN</v>
          </cell>
          <cell r="D3209">
            <v>1305.8599999999999</v>
          </cell>
          <cell r="E3209">
            <v>33.590000000000003</v>
          </cell>
          <cell r="F3209">
            <v>1339.45</v>
          </cell>
        </row>
        <row r="3210">
          <cell r="A3210" t="str">
            <v>46.19.590</v>
          </cell>
          <cell r="B3210" t="str">
            <v>Redução concêntrica em ferro fundido, com flanges, classe PN-10, DN= 80 x 50mm</v>
          </cell>
          <cell r="C3210" t="str">
            <v>UN</v>
          </cell>
          <cell r="D3210">
            <v>325.04000000000002</v>
          </cell>
          <cell r="E3210">
            <v>23.51</v>
          </cell>
          <cell r="F3210">
            <v>348.55</v>
          </cell>
        </row>
        <row r="3211">
          <cell r="A3211" t="str">
            <v>46.19.600</v>
          </cell>
          <cell r="B3211" t="str">
            <v>Redução concêntrica em ferro fundido, com flanges, classe PN-10, DN= 100mm x 80mm</v>
          </cell>
          <cell r="C3211" t="str">
            <v>UN</v>
          </cell>
          <cell r="D3211">
            <v>345.35</v>
          </cell>
          <cell r="E3211">
            <v>23.51</v>
          </cell>
          <cell r="F3211">
            <v>368.86</v>
          </cell>
        </row>
        <row r="3212">
          <cell r="A3212" t="str">
            <v>46.19.610</v>
          </cell>
          <cell r="B3212" t="str">
            <v>Redução concêntrica em ferro fundido, com flanges, classe PN-10, DN= 150mm x 80/100mm</v>
          </cell>
          <cell r="C3212" t="str">
            <v>UN</v>
          </cell>
          <cell r="D3212">
            <v>650.44000000000005</v>
          </cell>
          <cell r="E3212">
            <v>26.87</v>
          </cell>
          <cell r="F3212">
            <v>677.31</v>
          </cell>
        </row>
        <row r="3213">
          <cell r="A3213" t="str">
            <v>46.19.620</v>
          </cell>
          <cell r="B3213" t="str">
            <v>Redução concêntrica em ferro fundido, com flanges, classe PN-10, DN= 200mm x 100/150mm</v>
          </cell>
          <cell r="C3213" t="str">
            <v>UN</v>
          </cell>
          <cell r="D3213">
            <v>782.45</v>
          </cell>
          <cell r="E3213">
            <v>30.23</v>
          </cell>
          <cell r="F3213">
            <v>812.68</v>
          </cell>
        </row>
        <row r="3214">
          <cell r="A3214" t="str">
            <v>46.19.630</v>
          </cell>
          <cell r="B3214" t="str">
            <v>Redução concêntrica em ferro fundido, com flanges, classe PN-10, DN= 250mm x 150/200mm</v>
          </cell>
          <cell r="C3214" t="str">
            <v>UN</v>
          </cell>
          <cell r="D3214">
            <v>1163.1199999999999</v>
          </cell>
          <cell r="E3214">
            <v>33.590000000000003</v>
          </cell>
          <cell r="F3214">
            <v>1196.71</v>
          </cell>
        </row>
        <row r="3215">
          <cell r="A3215" t="str">
            <v>46.20</v>
          </cell>
          <cell r="B3215" t="str">
            <v>Reparos, conservacoes e complementos - GRUPO 46</v>
          </cell>
          <cell r="C3215"/>
          <cell r="D3215"/>
          <cell r="E3215"/>
          <cell r="F3215"/>
        </row>
        <row r="3216">
          <cell r="A3216" t="str">
            <v>46.20.010</v>
          </cell>
          <cell r="B3216" t="str">
            <v>Assentamento de tubo de concreto com diâmetro até 600 mm</v>
          </cell>
          <cell r="C3216" t="str">
            <v>M</v>
          </cell>
          <cell r="D3216">
            <v>1.44</v>
          </cell>
          <cell r="E3216">
            <v>56.8</v>
          </cell>
          <cell r="F3216">
            <v>58.24</v>
          </cell>
        </row>
        <row r="3217">
          <cell r="A3217" t="str">
            <v>46.20.020</v>
          </cell>
          <cell r="B3217" t="str">
            <v>Assentamento de tubo de concreto com diâmetro de 700 até 1500 mm</v>
          </cell>
          <cell r="C3217" t="str">
            <v>M</v>
          </cell>
          <cell r="D3217">
            <v>45.84</v>
          </cell>
          <cell r="E3217">
            <v>33.04</v>
          </cell>
          <cell r="F3217">
            <v>78.88</v>
          </cell>
        </row>
        <row r="3218">
          <cell r="A3218" t="str">
            <v>46.21</v>
          </cell>
          <cell r="B3218" t="str">
            <v>Tubulacao em aco preto schedule</v>
          </cell>
          <cell r="C3218"/>
          <cell r="D3218"/>
          <cell r="E3218"/>
          <cell r="F3218"/>
        </row>
        <row r="3219">
          <cell r="A3219" t="str">
            <v>46.21.012</v>
          </cell>
          <cell r="B3219" t="str">
            <v>Tubo de aço carbono preto sem costura Schedule 40, DN= 1´ - inclusive conexões</v>
          </cell>
          <cell r="C3219" t="str">
            <v>M</v>
          </cell>
          <cell r="D3219">
            <v>63.67</v>
          </cell>
          <cell r="E3219">
            <v>58.79</v>
          </cell>
          <cell r="F3219">
            <v>122.46</v>
          </cell>
        </row>
        <row r="3220">
          <cell r="A3220" t="str">
            <v>46.21.036</v>
          </cell>
          <cell r="B3220" t="str">
            <v>Tubo de aço carbono preto sem costura Schedule 40, DN= 1 1/4´ - inclusive conexões</v>
          </cell>
          <cell r="C3220" t="str">
            <v>M</v>
          </cell>
          <cell r="D3220">
            <v>71.77</v>
          </cell>
          <cell r="E3220">
            <v>67.180000000000007</v>
          </cell>
          <cell r="F3220">
            <v>138.94999999999999</v>
          </cell>
        </row>
        <row r="3221">
          <cell r="A3221" t="str">
            <v>46.21.040</v>
          </cell>
          <cell r="B3221" t="str">
            <v>Tubo de aço carbono preto sem costura Schedule 40, DN= 1 1/2´ - inclusive conexões</v>
          </cell>
          <cell r="C3221" t="str">
            <v>M</v>
          </cell>
          <cell r="D3221">
            <v>78</v>
          </cell>
          <cell r="E3221">
            <v>67.180000000000007</v>
          </cell>
          <cell r="F3221">
            <v>145.18</v>
          </cell>
        </row>
        <row r="3222">
          <cell r="A3222" t="str">
            <v>46.21.046</v>
          </cell>
          <cell r="B3222" t="str">
            <v>Tubo de aço carbono preto sem costura Schedule 40, DN= 2´ - inclusive conexões</v>
          </cell>
          <cell r="C3222" t="str">
            <v>M</v>
          </cell>
          <cell r="D3222">
            <v>99.22</v>
          </cell>
          <cell r="E3222">
            <v>75.58</v>
          </cell>
          <cell r="F3222">
            <v>174.8</v>
          </cell>
        </row>
        <row r="3223">
          <cell r="A3223" t="str">
            <v>46.21.056</v>
          </cell>
          <cell r="B3223" t="str">
            <v>Tubo de aço carbono preto sem costura Schedule 40, DN= 2 1/2´ - inclusive conexões</v>
          </cell>
          <cell r="C3223" t="str">
            <v>M</v>
          </cell>
          <cell r="D3223">
            <v>170.95</v>
          </cell>
          <cell r="E3223">
            <v>83.98</v>
          </cell>
          <cell r="F3223">
            <v>254.93</v>
          </cell>
        </row>
        <row r="3224">
          <cell r="A3224" t="str">
            <v>46.21.060</v>
          </cell>
          <cell r="B3224" t="str">
            <v>Tubo de aço carbono preto sem costura Schedule 40, DN= 3´ - inclusive conexões</v>
          </cell>
          <cell r="C3224" t="str">
            <v>M</v>
          </cell>
          <cell r="D3224">
            <v>193.13</v>
          </cell>
          <cell r="E3224">
            <v>94.48</v>
          </cell>
          <cell r="F3224">
            <v>287.61</v>
          </cell>
        </row>
        <row r="3225">
          <cell r="A3225" t="str">
            <v>46.21.066</v>
          </cell>
          <cell r="B3225" t="str">
            <v>Tubo de aço carbono preto sem costura Schedule 40, DN= 3 1/2´ - inclusive conexões</v>
          </cell>
          <cell r="C3225" t="str">
            <v>M</v>
          </cell>
          <cell r="D3225">
            <v>269.66000000000003</v>
          </cell>
          <cell r="E3225">
            <v>100.78</v>
          </cell>
          <cell r="F3225">
            <v>370.44</v>
          </cell>
        </row>
        <row r="3226">
          <cell r="A3226" t="str">
            <v>46.21.080</v>
          </cell>
          <cell r="B3226" t="str">
            <v>Tubo de aço carbono preto sem costura Schedule 40, DN= 4´ - inclusive conexões</v>
          </cell>
          <cell r="C3226" t="str">
            <v>M</v>
          </cell>
          <cell r="D3226">
            <v>265.55</v>
          </cell>
          <cell r="E3226">
            <v>104.98</v>
          </cell>
          <cell r="F3226">
            <v>370.53</v>
          </cell>
        </row>
        <row r="3227">
          <cell r="A3227" t="str">
            <v>46.21.090</v>
          </cell>
          <cell r="B3227" t="str">
            <v>Tubo de aço carbono preto sem costura Schedule 40, DN= 5´ - inclusive conexões</v>
          </cell>
          <cell r="C3227" t="str">
            <v>M</v>
          </cell>
          <cell r="D3227">
            <v>368.67</v>
          </cell>
          <cell r="E3227">
            <v>111.28</v>
          </cell>
          <cell r="F3227">
            <v>479.95</v>
          </cell>
        </row>
        <row r="3228">
          <cell r="A3228" t="str">
            <v>46.21.100</v>
          </cell>
          <cell r="B3228" t="str">
            <v>Tubo de aço carbono preto sem costura Schedule 40, DN= 6´ - inclusive conexões</v>
          </cell>
          <cell r="C3228" t="str">
            <v>M</v>
          </cell>
          <cell r="D3228">
            <v>526.5</v>
          </cell>
          <cell r="E3228">
            <v>115.47</v>
          </cell>
          <cell r="F3228">
            <v>641.97</v>
          </cell>
        </row>
        <row r="3229">
          <cell r="A3229" t="str">
            <v>46.21.110</v>
          </cell>
          <cell r="B3229" t="str">
            <v>Tubo de aço carbono preto sem costura Schedule 40, DN= 8´ - inclusive conexões</v>
          </cell>
          <cell r="C3229" t="str">
            <v>M</v>
          </cell>
          <cell r="D3229">
            <v>776.5</v>
          </cell>
          <cell r="E3229">
            <v>125.97</v>
          </cell>
          <cell r="F3229">
            <v>902.47</v>
          </cell>
        </row>
        <row r="3230">
          <cell r="A3230" t="str">
            <v>46.21.140</v>
          </cell>
          <cell r="B3230" t="str">
            <v>Tubo de aço carbono preto com costura Schedule 40, DN= 10´ - inclusive conexões</v>
          </cell>
          <cell r="C3230" t="str">
            <v>M</v>
          </cell>
          <cell r="D3230">
            <v>790.76</v>
          </cell>
          <cell r="E3230">
            <v>138.57</v>
          </cell>
          <cell r="F3230">
            <v>929.33</v>
          </cell>
        </row>
        <row r="3231">
          <cell r="A3231" t="str">
            <v>46.21.150</v>
          </cell>
          <cell r="B3231" t="str">
            <v>Tubo de aço carbono preto com costura Schedule 40, DN= 12´ - inclusive conexões</v>
          </cell>
          <cell r="C3231" t="str">
            <v>M</v>
          </cell>
          <cell r="D3231">
            <v>1065.03</v>
          </cell>
          <cell r="E3231">
            <v>146.97</v>
          </cell>
          <cell r="F3231">
            <v>1212</v>
          </cell>
        </row>
        <row r="3232">
          <cell r="A3232" t="str">
            <v>46.23</v>
          </cell>
          <cell r="B3232" t="str">
            <v>Tubulacao em concreto para rede de esgoto sanitario</v>
          </cell>
          <cell r="C3232"/>
          <cell r="D3232"/>
          <cell r="E3232"/>
          <cell r="F3232"/>
        </row>
        <row r="3233">
          <cell r="A3233" t="str">
            <v>46.23.110</v>
          </cell>
          <cell r="B3233" t="str">
            <v>Tubo de concreto classe EA-3, DN= 400 mm</v>
          </cell>
          <cell r="C3233" t="str">
            <v>M</v>
          </cell>
          <cell r="D3233">
            <v>113.65</v>
          </cell>
          <cell r="E3233">
            <v>13.4</v>
          </cell>
          <cell r="F3233">
            <v>127.05</v>
          </cell>
        </row>
        <row r="3234">
          <cell r="A3234" t="str">
            <v>46.23.120</v>
          </cell>
          <cell r="B3234" t="str">
            <v>Tubo de concreto classe EA-3, DN= 500 mm</v>
          </cell>
          <cell r="C3234" t="str">
            <v>M</v>
          </cell>
          <cell r="D3234">
            <v>140.18</v>
          </cell>
          <cell r="E3234">
            <v>20.100000000000001</v>
          </cell>
          <cell r="F3234">
            <v>160.28</v>
          </cell>
        </row>
        <row r="3235">
          <cell r="A3235" t="str">
            <v>46.23.130</v>
          </cell>
          <cell r="B3235" t="str">
            <v>Tubo de concreto classe EA-3, DN= 600 mm</v>
          </cell>
          <cell r="C3235" t="str">
            <v>M</v>
          </cell>
          <cell r="D3235">
            <v>182.12</v>
          </cell>
          <cell r="E3235">
            <v>23.45</v>
          </cell>
          <cell r="F3235">
            <v>205.57</v>
          </cell>
        </row>
        <row r="3236">
          <cell r="A3236" t="str">
            <v>46.23.140</v>
          </cell>
          <cell r="B3236" t="str">
            <v>Tubo de concreto classe EA-3, DN= 700 mm</v>
          </cell>
          <cell r="C3236" t="str">
            <v>M</v>
          </cell>
          <cell r="D3236">
            <v>266.26</v>
          </cell>
          <cell r="E3236">
            <v>26.8</v>
          </cell>
          <cell r="F3236">
            <v>293.06</v>
          </cell>
        </row>
        <row r="3237">
          <cell r="A3237" t="str">
            <v>46.23.150</v>
          </cell>
          <cell r="B3237" t="str">
            <v>Tubo de concreto classe EA-3, DN= 800 mm</v>
          </cell>
          <cell r="C3237" t="str">
            <v>M</v>
          </cell>
          <cell r="D3237">
            <v>318.81</v>
          </cell>
          <cell r="E3237">
            <v>33.5</v>
          </cell>
          <cell r="F3237">
            <v>352.31</v>
          </cell>
        </row>
        <row r="3238">
          <cell r="A3238" t="str">
            <v>46.23.160</v>
          </cell>
          <cell r="B3238" t="str">
            <v>Tubo de concreto classe EA-3, DN= 900 mm</v>
          </cell>
          <cell r="C3238" t="str">
            <v>M</v>
          </cell>
          <cell r="D3238">
            <v>410.87</v>
          </cell>
          <cell r="E3238">
            <v>40.200000000000003</v>
          </cell>
          <cell r="F3238">
            <v>451.07</v>
          </cell>
        </row>
        <row r="3239">
          <cell r="A3239" t="str">
            <v>46.23.170</v>
          </cell>
          <cell r="B3239" t="str">
            <v>Tubo de concreto classe EA-3, DN= 1000 mm</v>
          </cell>
          <cell r="C3239" t="str">
            <v>M</v>
          </cell>
          <cell r="D3239">
            <v>449.66</v>
          </cell>
          <cell r="E3239">
            <v>50.25</v>
          </cell>
          <cell r="F3239">
            <v>499.91</v>
          </cell>
        </row>
        <row r="3240">
          <cell r="A3240" t="str">
            <v>46.23.180</v>
          </cell>
          <cell r="B3240" t="str">
            <v>Tubo de concreto classe EA-3, DN= 1200 mm</v>
          </cell>
          <cell r="C3240" t="str">
            <v>M</v>
          </cell>
          <cell r="D3240">
            <v>643.74</v>
          </cell>
          <cell r="E3240">
            <v>100.5</v>
          </cell>
          <cell r="F3240">
            <v>744.24</v>
          </cell>
        </row>
        <row r="3241">
          <cell r="A3241" t="str">
            <v>46.26</v>
          </cell>
          <cell r="B3241" t="str">
            <v>Tubulacao em ferro fundido predial SMU - esgoto e pluvial</v>
          </cell>
          <cell r="C3241"/>
          <cell r="D3241"/>
          <cell r="E3241"/>
          <cell r="F3241"/>
        </row>
        <row r="3242">
          <cell r="A3242" t="str">
            <v>46.26.010</v>
          </cell>
          <cell r="B3242" t="str">
            <v>Tubo em ferro fundido com ponta e ponta, predial SMU, DN= 50 mm</v>
          </cell>
          <cell r="C3242" t="str">
            <v>M</v>
          </cell>
          <cell r="D3242">
            <v>143.26</v>
          </cell>
          <cell r="E3242">
            <v>21</v>
          </cell>
          <cell r="F3242">
            <v>164.26</v>
          </cell>
        </row>
        <row r="3243">
          <cell r="A3243" t="str">
            <v>46.26.020</v>
          </cell>
          <cell r="B3243" t="str">
            <v>Tubo em ferro fundido com ponta e ponta, predial SMU, DN= 75 mm</v>
          </cell>
          <cell r="C3243" t="str">
            <v>M</v>
          </cell>
          <cell r="D3243">
            <v>165.29</v>
          </cell>
          <cell r="E3243">
            <v>21</v>
          </cell>
          <cell r="F3243">
            <v>186.29</v>
          </cell>
        </row>
        <row r="3244">
          <cell r="A3244" t="str">
            <v>46.26.030</v>
          </cell>
          <cell r="B3244" t="str">
            <v>Tubo em ferro fundido com ponta e ponta, predial SMU, DN= 100 mm</v>
          </cell>
          <cell r="C3244" t="str">
            <v>M</v>
          </cell>
          <cell r="D3244">
            <v>188.51</v>
          </cell>
          <cell r="E3244">
            <v>29.37</v>
          </cell>
          <cell r="F3244">
            <v>217.88</v>
          </cell>
        </row>
        <row r="3245">
          <cell r="A3245" t="str">
            <v>46.26.040</v>
          </cell>
          <cell r="B3245" t="str">
            <v>Tubo em ferro fundido com ponta e ponta, predial SMU, DN= 150 mm</v>
          </cell>
          <cell r="C3245" t="str">
            <v>M</v>
          </cell>
          <cell r="D3245">
            <v>269.57</v>
          </cell>
          <cell r="E3245">
            <v>29.37</v>
          </cell>
          <cell r="F3245">
            <v>298.94</v>
          </cell>
        </row>
        <row r="3246">
          <cell r="A3246" t="str">
            <v>46.26.050</v>
          </cell>
          <cell r="B3246" t="str">
            <v>Tubo em ferro fundido com ponta e ponta, predial SMU, DN= 200 mm</v>
          </cell>
          <cell r="C3246" t="str">
            <v>M</v>
          </cell>
          <cell r="D3246">
            <v>560.46</v>
          </cell>
          <cell r="E3246">
            <v>29.37</v>
          </cell>
          <cell r="F3246">
            <v>589.83000000000004</v>
          </cell>
        </row>
        <row r="3247">
          <cell r="A3247" t="str">
            <v>46.26.060</v>
          </cell>
          <cell r="B3247" t="str">
            <v>Junta de união em aço inoxidável para tubo em ferro fundido predial SMU, DN= 50 mm</v>
          </cell>
          <cell r="C3247" t="str">
            <v>UN</v>
          </cell>
          <cell r="D3247">
            <v>90.64</v>
          </cell>
          <cell r="E3247">
            <v>16.8</v>
          </cell>
          <cell r="F3247">
            <v>107.44</v>
          </cell>
        </row>
        <row r="3248">
          <cell r="A3248" t="str">
            <v>46.26.070</v>
          </cell>
          <cell r="B3248" t="str">
            <v>Junta de união em aço inoxidável para tubo em ferro fundido predial SMU, DN= 75 mm</v>
          </cell>
          <cell r="C3248" t="str">
            <v>UN</v>
          </cell>
          <cell r="D3248">
            <v>108.38</v>
          </cell>
          <cell r="E3248">
            <v>16.8</v>
          </cell>
          <cell r="F3248">
            <v>125.18</v>
          </cell>
        </row>
        <row r="3249">
          <cell r="A3249" t="str">
            <v>46.26.080</v>
          </cell>
          <cell r="B3249" t="str">
            <v>Junta de união em aço inoxidável para tubo em ferro fundido predial SMU, DN= 100 mm</v>
          </cell>
          <cell r="C3249" t="str">
            <v>UN</v>
          </cell>
          <cell r="D3249">
            <v>127.32</v>
          </cell>
          <cell r="E3249">
            <v>21</v>
          </cell>
          <cell r="F3249">
            <v>148.32</v>
          </cell>
        </row>
        <row r="3250">
          <cell r="A3250" t="str">
            <v>46.26.090</v>
          </cell>
          <cell r="B3250" t="str">
            <v>Junta de união em aço inoxidável para tubo em ferro fundido predial SMU, DN= 150 mm</v>
          </cell>
          <cell r="C3250" t="str">
            <v>UN</v>
          </cell>
          <cell r="D3250">
            <v>235.13</v>
          </cell>
          <cell r="E3250">
            <v>21</v>
          </cell>
          <cell r="F3250">
            <v>256.13</v>
          </cell>
        </row>
        <row r="3251">
          <cell r="A3251" t="str">
            <v>46.26.100</v>
          </cell>
          <cell r="B3251" t="str">
            <v>Junta de união em aço inoxidável para tubo em ferro fundido predial SMU, DN= 200 mm</v>
          </cell>
          <cell r="C3251" t="str">
            <v>UN</v>
          </cell>
          <cell r="D3251">
            <v>386.16</v>
          </cell>
          <cell r="E3251">
            <v>21</v>
          </cell>
          <cell r="F3251">
            <v>407.16</v>
          </cell>
        </row>
        <row r="3252">
          <cell r="A3252" t="str">
            <v>46.26.110</v>
          </cell>
          <cell r="B3252" t="str">
            <v>Conjunto de ancoragem para tubo em ferro fundido predial SMU, DN= 50 mm</v>
          </cell>
          <cell r="C3252" t="str">
            <v>CJ</v>
          </cell>
          <cell r="D3252">
            <v>1160.55</v>
          </cell>
          <cell r="E3252">
            <v>16.8</v>
          </cell>
          <cell r="F3252">
            <v>1177.3499999999999</v>
          </cell>
        </row>
        <row r="3253">
          <cell r="A3253" t="str">
            <v>46.26.120</v>
          </cell>
          <cell r="B3253" t="str">
            <v>Conjunto de ancoragem para tubo em ferro fundido predial SMU, DN= 75 mm</v>
          </cell>
          <cell r="C3253" t="str">
            <v>CJ</v>
          </cell>
          <cell r="D3253">
            <v>1178.7</v>
          </cell>
          <cell r="E3253">
            <v>16.8</v>
          </cell>
          <cell r="F3253">
            <v>1195.5</v>
          </cell>
        </row>
        <row r="3254">
          <cell r="A3254" t="str">
            <v>46.26.130</v>
          </cell>
          <cell r="B3254" t="str">
            <v>Conjunto de ancoragem para tubo em ferro fundido predial SMU, DN= 100 mm</v>
          </cell>
          <cell r="C3254" t="str">
            <v>CJ</v>
          </cell>
          <cell r="D3254">
            <v>1318.95</v>
          </cell>
          <cell r="E3254">
            <v>21</v>
          </cell>
          <cell r="F3254">
            <v>1339.95</v>
          </cell>
        </row>
        <row r="3255">
          <cell r="A3255" t="str">
            <v>46.26.136</v>
          </cell>
          <cell r="B3255" t="str">
            <v>Conjunto de ancoragem para tubo em ferro fundido predial SMU, DN= 125 mm</v>
          </cell>
          <cell r="C3255" t="str">
            <v>CJ</v>
          </cell>
          <cell r="D3255">
            <v>1341.8</v>
          </cell>
          <cell r="E3255">
            <v>21</v>
          </cell>
          <cell r="F3255">
            <v>1362.8</v>
          </cell>
        </row>
        <row r="3256">
          <cell r="A3256" t="str">
            <v>46.26.140</v>
          </cell>
          <cell r="B3256" t="str">
            <v>Conjunto de ancoragem para tubo em ferro fundido predial SMU, DN= 150 mm</v>
          </cell>
          <cell r="C3256" t="str">
            <v>CJ</v>
          </cell>
          <cell r="D3256">
            <v>1830.24</v>
          </cell>
          <cell r="E3256">
            <v>21</v>
          </cell>
          <cell r="F3256">
            <v>1851.24</v>
          </cell>
        </row>
        <row r="3257">
          <cell r="A3257" t="str">
            <v>46.26.150</v>
          </cell>
          <cell r="B3257" t="str">
            <v>Conjunto de ancoragem para tubo em ferro fundido predial SMU, DN= 200 mm</v>
          </cell>
          <cell r="C3257" t="str">
            <v>CJ</v>
          </cell>
          <cell r="D3257">
            <v>2925.41</v>
          </cell>
          <cell r="E3257">
            <v>21</v>
          </cell>
          <cell r="F3257">
            <v>2946.41</v>
          </cell>
        </row>
        <row r="3258">
          <cell r="A3258" t="str">
            <v>46.26.200</v>
          </cell>
          <cell r="B3258" t="str">
            <v>Tubo em ferro fundido com ponta e ponta, predial SMU, DN= 125 mm</v>
          </cell>
          <cell r="C3258" t="str">
            <v>M</v>
          </cell>
          <cell r="D3258">
            <v>322.42</v>
          </cell>
          <cell r="E3258">
            <v>29.37</v>
          </cell>
          <cell r="F3258">
            <v>351.79</v>
          </cell>
        </row>
        <row r="3259">
          <cell r="A3259" t="str">
            <v>46.26.210</v>
          </cell>
          <cell r="B3259" t="str">
            <v>Tubo em ferro fundido com ponta e ponta, predial SMU, DN= 250 mm</v>
          </cell>
          <cell r="C3259" t="str">
            <v>M</v>
          </cell>
          <cell r="D3259">
            <v>803.5</v>
          </cell>
          <cell r="E3259">
            <v>29.37</v>
          </cell>
          <cell r="F3259">
            <v>832.87</v>
          </cell>
        </row>
        <row r="3260">
          <cell r="A3260" t="str">
            <v>46.26.400</v>
          </cell>
          <cell r="B3260" t="str">
            <v>Joelho 45° em ferro fundido, predial SMU, DN= 50 mm</v>
          </cell>
          <cell r="C3260" t="str">
            <v>UN</v>
          </cell>
          <cell r="D3260">
            <v>150.47999999999999</v>
          </cell>
          <cell r="E3260">
            <v>16.8</v>
          </cell>
          <cell r="F3260">
            <v>167.28</v>
          </cell>
        </row>
        <row r="3261">
          <cell r="A3261" t="str">
            <v>46.26.410</v>
          </cell>
          <cell r="B3261" t="str">
            <v>Joelho 45° em ferro fundido, predial SMU, DN= 75 mm</v>
          </cell>
          <cell r="C3261" t="str">
            <v>UN</v>
          </cell>
          <cell r="D3261">
            <v>184.24</v>
          </cell>
          <cell r="E3261">
            <v>16.8</v>
          </cell>
          <cell r="F3261">
            <v>201.04</v>
          </cell>
        </row>
        <row r="3262">
          <cell r="A3262" t="str">
            <v>46.26.420</v>
          </cell>
          <cell r="B3262" t="str">
            <v>Joelho 45° em ferro fundido, predial SMU, DN= 100 mm</v>
          </cell>
          <cell r="C3262" t="str">
            <v>UN</v>
          </cell>
          <cell r="D3262">
            <v>210.6</v>
          </cell>
          <cell r="E3262">
            <v>21</v>
          </cell>
          <cell r="F3262">
            <v>231.6</v>
          </cell>
        </row>
        <row r="3263">
          <cell r="A3263" t="str">
            <v>46.26.426</v>
          </cell>
          <cell r="B3263" t="str">
            <v>Joelho 45° em ferro fundido, predial SMU, DN= 125 mm</v>
          </cell>
          <cell r="C3263" t="str">
            <v>UN</v>
          </cell>
          <cell r="D3263">
            <v>351.66</v>
          </cell>
          <cell r="E3263">
            <v>21</v>
          </cell>
          <cell r="F3263">
            <v>372.66</v>
          </cell>
        </row>
        <row r="3264">
          <cell r="A3264" t="str">
            <v>46.26.430</v>
          </cell>
          <cell r="B3264" t="str">
            <v>Joelho 45° em ferro fundido, predial SMU, DN= 150 mm</v>
          </cell>
          <cell r="C3264" t="str">
            <v>UN</v>
          </cell>
          <cell r="D3264">
            <v>379.06</v>
          </cell>
          <cell r="E3264">
            <v>21</v>
          </cell>
          <cell r="F3264">
            <v>400.06</v>
          </cell>
        </row>
        <row r="3265">
          <cell r="A3265" t="str">
            <v>46.26.440</v>
          </cell>
          <cell r="B3265" t="str">
            <v>Joelho 45° em ferro fundido, predial SMU, DN= 200 mm</v>
          </cell>
          <cell r="C3265" t="str">
            <v>UN</v>
          </cell>
          <cell r="D3265">
            <v>757.34</v>
          </cell>
          <cell r="E3265">
            <v>21</v>
          </cell>
          <cell r="F3265">
            <v>778.34</v>
          </cell>
        </row>
        <row r="3266">
          <cell r="A3266" t="str">
            <v>46.26.460</v>
          </cell>
          <cell r="B3266" t="str">
            <v>Joelho 88° em ferro fundido, predial SMU, DN= 50 mm</v>
          </cell>
          <cell r="C3266" t="str">
            <v>UN</v>
          </cell>
          <cell r="D3266">
            <v>179.05</v>
          </cell>
          <cell r="E3266">
            <v>16.8</v>
          </cell>
          <cell r="F3266">
            <v>195.85</v>
          </cell>
        </row>
        <row r="3267">
          <cell r="A3267" t="str">
            <v>46.26.470</v>
          </cell>
          <cell r="B3267" t="str">
            <v>Joelho 88° em ferro fundido, predial SMU, DN= 75 mm</v>
          </cell>
          <cell r="C3267" t="str">
            <v>UN</v>
          </cell>
          <cell r="D3267">
            <v>176.27</v>
          </cell>
          <cell r="E3267">
            <v>16.8</v>
          </cell>
          <cell r="F3267">
            <v>193.07</v>
          </cell>
        </row>
        <row r="3268">
          <cell r="A3268" t="str">
            <v>46.26.480</v>
          </cell>
          <cell r="B3268" t="str">
            <v>Joelho 88° em ferro fundido, predial SMU, DN= 100 mm</v>
          </cell>
          <cell r="C3268" t="str">
            <v>UN</v>
          </cell>
          <cell r="D3268">
            <v>195.7</v>
          </cell>
          <cell r="E3268">
            <v>21</v>
          </cell>
          <cell r="F3268">
            <v>216.7</v>
          </cell>
        </row>
        <row r="3269">
          <cell r="A3269" t="str">
            <v>46.26.490</v>
          </cell>
          <cell r="B3269" t="str">
            <v>Joelho 88° em ferro fundido, predial SMU, DN= 150 mm</v>
          </cell>
          <cell r="C3269" t="str">
            <v>UN</v>
          </cell>
          <cell r="D3269">
            <v>477.37</v>
          </cell>
          <cell r="E3269">
            <v>21</v>
          </cell>
          <cell r="F3269">
            <v>498.37</v>
          </cell>
        </row>
        <row r="3270">
          <cell r="A3270" t="str">
            <v>46.26.500</v>
          </cell>
          <cell r="B3270" t="str">
            <v>Joelho 88° em ferro fundido, predial SMU, DN= 200 mm</v>
          </cell>
          <cell r="C3270" t="str">
            <v>UN</v>
          </cell>
          <cell r="D3270">
            <v>852.57</v>
          </cell>
          <cell r="E3270">
            <v>21</v>
          </cell>
          <cell r="F3270">
            <v>873.57</v>
          </cell>
        </row>
        <row r="3271">
          <cell r="A3271" t="str">
            <v>46.26.510</v>
          </cell>
          <cell r="B3271" t="str">
            <v>Junção 45° em ferro fundido, predial SMU, DN= 50 x 50 mm</v>
          </cell>
          <cell r="C3271" t="str">
            <v>UN</v>
          </cell>
          <cell r="D3271">
            <v>271.37</v>
          </cell>
          <cell r="E3271">
            <v>16.8</v>
          </cell>
          <cell r="F3271">
            <v>288.17</v>
          </cell>
        </row>
        <row r="3272">
          <cell r="A3272" t="str">
            <v>46.26.516</v>
          </cell>
          <cell r="B3272" t="str">
            <v>Junção 45° em ferro fundido, predial SMU, DN= 75 x 50 mm</v>
          </cell>
          <cell r="C3272" t="str">
            <v>UN</v>
          </cell>
          <cell r="D3272">
            <v>278.83</v>
          </cell>
          <cell r="E3272">
            <v>16.8</v>
          </cell>
          <cell r="F3272">
            <v>295.63</v>
          </cell>
        </row>
        <row r="3273">
          <cell r="A3273" t="str">
            <v>46.26.520</v>
          </cell>
          <cell r="B3273" t="str">
            <v>Junção 45° em ferro fundido, predial SMU, DN= 75 x 75 mm</v>
          </cell>
          <cell r="C3273" t="str">
            <v>UN</v>
          </cell>
          <cell r="D3273">
            <v>327.67</v>
          </cell>
          <cell r="E3273">
            <v>16.8</v>
          </cell>
          <cell r="F3273">
            <v>344.47</v>
          </cell>
        </row>
        <row r="3274">
          <cell r="A3274" t="str">
            <v>46.26.540</v>
          </cell>
          <cell r="B3274" t="str">
            <v>Junção 45° em ferro fundido, predial SMU, DN= 100 x 75 mm</v>
          </cell>
          <cell r="C3274" t="str">
            <v>UN</v>
          </cell>
          <cell r="D3274">
            <v>392.02</v>
          </cell>
          <cell r="E3274">
            <v>21</v>
          </cell>
          <cell r="F3274">
            <v>413.02</v>
          </cell>
        </row>
        <row r="3275">
          <cell r="A3275" t="str">
            <v>46.26.550</v>
          </cell>
          <cell r="B3275" t="str">
            <v>Junção 45° em ferro fundido, predial SMU, DN= 100 x 100 mm</v>
          </cell>
          <cell r="C3275" t="str">
            <v>UN</v>
          </cell>
          <cell r="D3275">
            <v>366.33</v>
          </cell>
          <cell r="E3275">
            <v>21</v>
          </cell>
          <cell r="F3275">
            <v>387.33</v>
          </cell>
        </row>
        <row r="3276">
          <cell r="A3276" t="str">
            <v>46.26.560</v>
          </cell>
          <cell r="B3276" t="str">
            <v>Junção 45° em ferro fundido, predial SMU, DN= 150 x 150 mm</v>
          </cell>
          <cell r="C3276" t="str">
            <v>UN</v>
          </cell>
          <cell r="D3276">
            <v>953.67</v>
          </cell>
          <cell r="E3276">
            <v>21</v>
          </cell>
          <cell r="F3276">
            <v>974.67</v>
          </cell>
        </row>
        <row r="3277">
          <cell r="A3277" t="str">
            <v>46.26.580</v>
          </cell>
          <cell r="B3277" t="str">
            <v>Junta de união em aço inoxidável para tubo em ferro fundido predial SMU, DN= 125 mm</v>
          </cell>
          <cell r="C3277" t="str">
            <v>UN</v>
          </cell>
          <cell r="D3277">
            <v>219.76</v>
          </cell>
          <cell r="E3277">
            <v>21</v>
          </cell>
          <cell r="F3277">
            <v>240.76</v>
          </cell>
        </row>
        <row r="3278">
          <cell r="A3278" t="str">
            <v>46.26.590</v>
          </cell>
          <cell r="B3278" t="str">
            <v>Junta de união em aço inoxidável para tubo em ferro fundido predial SMU, DN= 250 mm</v>
          </cell>
          <cell r="C3278" t="str">
            <v>UN</v>
          </cell>
          <cell r="D3278">
            <v>615.45000000000005</v>
          </cell>
          <cell r="E3278">
            <v>21</v>
          </cell>
          <cell r="F3278">
            <v>636.45000000000005</v>
          </cell>
        </row>
        <row r="3279">
          <cell r="A3279" t="str">
            <v>46.26.600</v>
          </cell>
          <cell r="B3279" t="str">
            <v>Redução excêntrica em ferro fundido, predial SMU, DN= 75 x 50 mm</v>
          </cell>
          <cell r="C3279" t="str">
            <v>UN</v>
          </cell>
          <cell r="D3279">
            <v>185.47</v>
          </cell>
          <cell r="E3279">
            <v>16.8</v>
          </cell>
          <cell r="F3279">
            <v>202.27</v>
          </cell>
        </row>
        <row r="3280">
          <cell r="A3280" t="str">
            <v>46.26.610</v>
          </cell>
          <cell r="B3280" t="str">
            <v>Redução excêntrica em ferro fundido, predial SMU, DN= 100 x 75 mm</v>
          </cell>
          <cell r="C3280" t="str">
            <v>UN</v>
          </cell>
          <cell r="D3280">
            <v>220.85</v>
          </cell>
          <cell r="E3280">
            <v>21</v>
          </cell>
          <cell r="F3280">
            <v>241.85</v>
          </cell>
        </row>
        <row r="3281">
          <cell r="A3281" t="str">
            <v>46.26.612</v>
          </cell>
          <cell r="B3281" t="str">
            <v>Redução excêntrica em ferro fundido, predial SMU, DN= 125 x 75 mm</v>
          </cell>
          <cell r="C3281" t="str">
            <v>UN</v>
          </cell>
          <cell r="D3281">
            <v>244.25</v>
          </cell>
          <cell r="E3281">
            <v>21</v>
          </cell>
          <cell r="F3281">
            <v>265.25</v>
          </cell>
        </row>
        <row r="3282">
          <cell r="A3282" t="str">
            <v>46.26.614</v>
          </cell>
          <cell r="B3282" t="str">
            <v>Redução excêntrica em ferro fundido, predial SMU, DN= 125 x 100 mm</v>
          </cell>
          <cell r="C3282" t="str">
            <v>UN</v>
          </cell>
          <cell r="D3282">
            <v>262.5</v>
          </cell>
          <cell r="E3282">
            <v>21</v>
          </cell>
          <cell r="F3282">
            <v>283.5</v>
          </cell>
        </row>
        <row r="3283">
          <cell r="A3283" t="str">
            <v>46.26.616</v>
          </cell>
          <cell r="B3283" t="str">
            <v>Redução excêntrica em ferro fundido, predial SMU, DN= 150 x 75 mm</v>
          </cell>
          <cell r="C3283" t="str">
            <v>UN</v>
          </cell>
          <cell r="D3283">
            <v>615.24</v>
          </cell>
          <cell r="E3283">
            <v>21</v>
          </cell>
          <cell r="F3283">
            <v>636.24</v>
          </cell>
        </row>
        <row r="3284">
          <cell r="A3284" t="str">
            <v>46.26.632</v>
          </cell>
          <cell r="B3284" t="str">
            <v>Redução excêntrica em ferro fundido, predial SMU, DN= 150 x 100 mm</v>
          </cell>
          <cell r="C3284" t="str">
            <v>UN</v>
          </cell>
          <cell r="D3284">
            <v>629.14</v>
          </cell>
          <cell r="E3284">
            <v>21</v>
          </cell>
          <cell r="F3284">
            <v>650.14</v>
          </cell>
        </row>
        <row r="3285">
          <cell r="A3285" t="str">
            <v>46.26.636</v>
          </cell>
          <cell r="B3285" t="str">
            <v>Redução excêntrica em ferro fundido, predial SMU, DN= 200 x 125 mm</v>
          </cell>
          <cell r="C3285" t="str">
            <v>UN</v>
          </cell>
          <cell r="D3285">
            <v>622.71</v>
          </cell>
          <cell r="E3285">
            <v>21</v>
          </cell>
          <cell r="F3285">
            <v>643.71</v>
          </cell>
        </row>
        <row r="3286">
          <cell r="A3286" t="str">
            <v>46.26.640</v>
          </cell>
          <cell r="B3286" t="str">
            <v>Redução excêntrica em ferro fundido, predial SMU, DN= 200 x 150 mm</v>
          </cell>
          <cell r="C3286" t="str">
            <v>UN</v>
          </cell>
          <cell r="D3286">
            <v>702.46</v>
          </cell>
          <cell r="E3286">
            <v>21</v>
          </cell>
          <cell r="F3286">
            <v>723.46</v>
          </cell>
        </row>
        <row r="3287">
          <cell r="A3287" t="str">
            <v>46.26.690</v>
          </cell>
          <cell r="B3287" t="str">
            <v>Redução excêntrica em ferro fundido, predial SMU, DN= 250 x 200 mm</v>
          </cell>
          <cell r="C3287" t="str">
            <v>UN</v>
          </cell>
          <cell r="D3287">
            <v>1220.01</v>
          </cell>
          <cell r="E3287">
            <v>21</v>
          </cell>
          <cell r="F3287">
            <v>1241.01</v>
          </cell>
        </row>
        <row r="3288">
          <cell r="A3288" t="str">
            <v>46.26.700</v>
          </cell>
          <cell r="B3288" t="str">
            <v>Te de visita em ferro fundido, predial SMU, DN= 75 mm</v>
          </cell>
          <cell r="C3288" t="str">
            <v>UN</v>
          </cell>
          <cell r="D3288">
            <v>609.25</v>
          </cell>
          <cell r="E3288">
            <v>16.8</v>
          </cell>
          <cell r="F3288">
            <v>626.04999999999995</v>
          </cell>
        </row>
        <row r="3289">
          <cell r="A3289" t="str">
            <v>46.26.710</v>
          </cell>
          <cell r="B3289" t="str">
            <v>Te de visita em ferro fundido, predial SMU, DN= 100 mm</v>
          </cell>
          <cell r="C3289" t="str">
            <v>UN</v>
          </cell>
          <cell r="D3289">
            <v>851.57</v>
          </cell>
          <cell r="E3289">
            <v>21</v>
          </cell>
          <cell r="F3289">
            <v>872.57</v>
          </cell>
        </row>
        <row r="3290">
          <cell r="A3290" t="str">
            <v>46.26.720</v>
          </cell>
          <cell r="B3290" t="str">
            <v>Te de visita em ferro fundido, predial SMU, DN= 125 mm</v>
          </cell>
          <cell r="C3290" t="str">
            <v>UN</v>
          </cell>
          <cell r="D3290">
            <v>1039.03</v>
          </cell>
          <cell r="E3290">
            <v>21</v>
          </cell>
          <cell r="F3290">
            <v>1060.03</v>
          </cell>
        </row>
        <row r="3291">
          <cell r="A3291" t="str">
            <v>46.26.730</v>
          </cell>
          <cell r="B3291" t="str">
            <v>Te de visita em ferro fundido, predial SMU, DN= 150 mm</v>
          </cell>
          <cell r="C3291" t="str">
            <v>UN</v>
          </cell>
          <cell r="D3291">
            <v>1484.73</v>
          </cell>
          <cell r="E3291">
            <v>21</v>
          </cell>
          <cell r="F3291">
            <v>1505.73</v>
          </cell>
        </row>
        <row r="3292">
          <cell r="A3292" t="str">
            <v>46.26.740</v>
          </cell>
          <cell r="B3292" t="str">
            <v>Te de visita em ferro fundido, predial SMU, DN= 200 mm</v>
          </cell>
          <cell r="C3292" t="str">
            <v>UN</v>
          </cell>
          <cell r="D3292">
            <v>2704.59</v>
          </cell>
          <cell r="E3292">
            <v>21</v>
          </cell>
          <cell r="F3292">
            <v>2725.59</v>
          </cell>
        </row>
        <row r="3293">
          <cell r="A3293" t="str">
            <v>46.26.800</v>
          </cell>
          <cell r="B3293" t="str">
            <v>Abraçadeira dentada para travamento em aço inoxidável, com parafuso de aço zincado, para tubo em ferro fundido predial SMU, DN= 50 mm</v>
          </cell>
          <cell r="C3293" t="str">
            <v>UN</v>
          </cell>
          <cell r="D3293">
            <v>488.32</v>
          </cell>
          <cell r="E3293">
            <v>16.8</v>
          </cell>
          <cell r="F3293">
            <v>505.12</v>
          </cell>
        </row>
        <row r="3294">
          <cell r="A3294" t="str">
            <v>46.26.810</v>
          </cell>
          <cell r="B3294" t="str">
            <v>Abraçadeira dentada para travamento em aço inoxidável, com parafuso de aço zincado, para tubo em ferro fundido predial SMU, DN= 75 mm</v>
          </cell>
          <cell r="C3294" t="str">
            <v>UN</v>
          </cell>
          <cell r="D3294">
            <v>447.29</v>
          </cell>
          <cell r="E3294">
            <v>16.8</v>
          </cell>
          <cell r="F3294">
            <v>464.09</v>
          </cell>
        </row>
        <row r="3295">
          <cell r="A3295" t="str">
            <v>46.26.820</v>
          </cell>
          <cell r="B3295" t="str">
            <v>Abraçadeira dentada para travamento em aço inoxidável, com parafuso de aço zincado, para tubo em ferro fundido predial SMU, DN= 100 mm</v>
          </cell>
          <cell r="C3295" t="str">
            <v>UN</v>
          </cell>
          <cell r="D3295">
            <v>554.66999999999996</v>
          </cell>
          <cell r="E3295">
            <v>21</v>
          </cell>
          <cell r="F3295">
            <v>575.66999999999996</v>
          </cell>
        </row>
        <row r="3296">
          <cell r="A3296" t="str">
            <v>46.26.830</v>
          </cell>
          <cell r="B3296" t="str">
            <v>Abraçadeira dentada para travamento em aço inoxidável, com parafuso de aço zincado, para tubo em ferro fundido predial SMU, DN= 150 mm</v>
          </cell>
          <cell r="C3296" t="str">
            <v>UN</v>
          </cell>
          <cell r="D3296">
            <v>784.59</v>
          </cell>
          <cell r="E3296">
            <v>21</v>
          </cell>
          <cell r="F3296">
            <v>805.59</v>
          </cell>
        </row>
        <row r="3297">
          <cell r="A3297" t="str">
            <v>46.26.840</v>
          </cell>
          <cell r="B3297" t="str">
            <v>Tampão simples em ferro fundido, predial SMU, DN= 150 mm</v>
          </cell>
          <cell r="C3297" t="str">
            <v>UN</v>
          </cell>
          <cell r="D3297">
            <v>331.1</v>
          </cell>
          <cell r="E3297">
            <v>21</v>
          </cell>
          <cell r="F3297">
            <v>352.1</v>
          </cell>
        </row>
        <row r="3298">
          <cell r="A3298" t="str">
            <v>46.26.843</v>
          </cell>
          <cell r="B3298" t="str">
            <v>Tampão simples em ferro fundido, predial SMU, DN= 200 mm</v>
          </cell>
          <cell r="C3298" t="str">
            <v>UN</v>
          </cell>
          <cell r="D3298">
            <v>766.16</v>
          </cell>
          <cell r="E3298">
            <v>21</v>
          </cell>
          <cell r="F3298">
            <v>787.16</v>
          </cell>
        </row>
        <row r="3299">
          <cell r="A3299" t="str">
            <v>46.26.900</v>
          </cell>
          <cell r="B3299" t="str">
            <v>Junção 45° em ferro fundido, predial SMU, DN= 125 x 100 mm</v>
          </cell>
          <cell r="C3299" t="str">
            <v>UN</v>
          </cell>
          <cell r="D3299">
            <v>678.13</v>
          </cell>
          <cell r="E3299">
            <v>21</v>
          </cell>
          <cell r="F3299">
            <v>699.13</v>
          </cell>
        </row>
        <row r="3300">
          <cell r="A3300" t="str">
            <v>46.26.910</v>
          </cell>
          <cell r="B3300" t="str">
            <v>Junção 45° em ferro fundido, predial SMU, DN= 150 x 100 mm</v>
          </cell>
          <cell r="C3300" t="str">
            <v>UN</v>
          </cell>
          <cell r="D3300">
            <v>998.39</v>
          </cell>
          <cell r="E3300">
            <v>21</v>
          </cell>
          <cell r="F3300">
            <v>1019.39</v>
          </cell>
        </row>
        <row r="3301">
          <cell r="A3301" t="str">
            <v>46.26.920</v>
          </cell>
          <cell r="B3301" t="str">
            <v>Junção 45° em ferro fundido, predial SMU, DN= 200 x 100 mm</v>
          </cell>
          <cell r="C3301" t="str">
            <v>UN</v>
          </cell>
          <cell r="D3301">
            <v>2090.0300000000002</v>
          </cell>
          <cell r="E3301">
            <v>21</v>
          </cell>
          <cell r="F3301">
            <v>2111.0300000000002</v>
          </cell>
        </row>
        <row r="3302">
          <cell r="A3302" t="str">
            <v>46.26.930</v>
          </cell>
          <cell r="B3302" t="str">
            <v>Junção 45° em ferro fundido, predial SMU, DN= 200 x 200 mm</v>
          </cell>
          <cell r="C3302" t="str">
            <v>UN</v>
          </cell>
          <cell r="D3302">
            <v>3810.76</v>
          </cell>
          <cell r="E3302">
            <v>21</v>
          </cell>
          <cell r="F3302">
            <v>3831.76</v>
          </cell>
        </row>
        <row r="3303">
          <cell r="A3303" t="str">
            <v>46.27</v>
          </cell>
          <cell r="B3303" t="str">
            <v>Tubulacao em cobre, para sistema de ar condicionado</v>
          </cell>
          <cell r="C3303"/>
          <cell r="D3303"/>
          <cell r="E3303"/>
          <cell r="F3303"/>
        </row>
        <row r="3304">
          <cell r="A3304" t="str">
            <v>46.27.050</v>
          </cell>
          <cell r="B3304" t="str">
            <v>Tubo de cobre flexível, espessura 1/32" - diâmetro 3/16", inclusive conexões</v>
          </cell>
          <cell r="C3304" t="str">
            <v>M</v>
          </cell>
          <cell r="D3304">
            <v>7.95</v>
          </cell>
          <cell r="E3304">
            <v>6.92</v>
          </cell>
          <cell r="F3304">
            <v>14.87</v>
          </cell>
        </row>
        <row r="3305">
          <cell r="A3305" t="str">
            <v>46.27.060</v>
          </cell>
          <cell r="B3305" t="str">
            <v>Tubo de cobre flexível, espessura 1/32" - diâmetro 1/4", inclusive conexões</v>
          </cell>
          <cell r="C3305" t="str">
            <v>M</v>
          </cell>
          <cell r="D3305">
            <v>11.77</v>
          </cell>
          <cell r="E3305">
            <v>6.92</v>
          </cell>
          <cell r="F3305">
            <v>18.690000000000001</v>
          </cell>
        </row>
        <row r="3306">
          <cell r="A3306" t="str">
            <v>46.27.070</v>
          </cell>
          <cell r="B3306" t="str">
            <v>Tubo de cobre flexível, espessura 1/32" - diâmetro 5/16", inclusive conexões</v>
          </cell>
          <cell r="C3306" t="str">
            <v>M</v>
          </cell>
          <cell r="D3306">
            <v>13.61</v>
          </cell>
          <cell r="E3306">
            <v>6.92</v>
          </cell>
          <cell r="F3306">
            <v>20.53</v>
          </cell>
        </row>
        <row r="3307">
          <cell r="A3307" t="str">
            <v>46.27.080</v>
          </cell>
          <cell r="B3307" t="str">
            <v>Tubo de cobre flexível, espessura 1/32" - diâmetro 3/8", inclusive conexões</v>
          </cell>
          <cell r="C3307" t="str">
            <v>M</v>
          </cell>
          <cell r="D3307">
            <v>16.52</v>
          </cell>
          <cell r="E3307">
            <v>10.5</v>
          </cell>
          <cell r="F3307">
            <v>27.02</v>
          </cell>
        </row>
        <row r="3308">
          <cell r="A3308" t="str">
            <v>46.27.090</v>
          </cell>
          <cell r="B3308" t="str">
            <v>Tubo de cobre flexível, espessura 1/32" - diâmetro 1/2", inclusive conexões</v>
          </cell>
          <cell r="C3308" t="str">
            <v>M</v>
          </cell>
          <cell r="D3308">
            <v>23.08</v>
          </cell>
          <cell r="E3308">
            <v>10.5</v>
          </cell>
          <cell r="F3308">
            <v>33.58</v>
          </cell>
        </row>
        <row r="3309">
          <cell r="A3309" t="str">
            <v>46.27.100</v>
          </cell>
          <cell r="B3309" t="str">
            <v>Tubo de cobre flexível, espessura 1/32" - diâmetro 5/8", inclusive conexões</v>
          </cell>
          <cell r="C3309" t="str">
            <v>M</v>
          </cell>
          <cell r="D3309">
            <v>29.43</v>
          </cell>
          <cell r="E3309">
            <v>10.5</v>
          </cell>
          <cell r="F3309">
            <v>39.93</v>
          </cell>
        </row>
        <row r="3310">
          <cell r="A3310" t="str">
            <v>46.27.110</v>
          </cell>
          <cell r="B3310" t="str">
            <v>Tubo de cobre flexível, espessura 1/32" - diâmetro 3/4", inclusive conexões</v>
          </cell>
          <cell r="C3310" t="str">
            <v>M</v>
          </cell>
          <cell r="D3310">
            <v>37.35</v>
          </cell>
          <cell r="E3310">
            <v>10.5</v>
          </cell>
          <cell r="F3310">
            <v>47.85</v>
          </cell>
        </row>
        <row r="3311">
          <cell r="A3311" t="str">
            <v>46.32</v>
          </cell>
          <cell r="B3311" t="str">
            <v>Tubulacao em cobre rigido, para sistema VRF de ar condicionado</v>
          </cell>
          <cell r="C3311"/>
          <cell r="D3311"/>
          <cell r="E3311"/>
          <cell r="F3311"/>
        </row>
        <row r="3312">
          <cell r="A3312" t="str">
            <v>46.32.001</v>
          </cell>
          <cell r="B3312" t="str">
            <v>Tubo de cobre sem costura, rígido, espessura 1/16" - diâmetro 3/8", inclusive conexões</v>
          </cell>
          <cell r="C3312" t="str">
            <v>M</v>
          </cell>
          <cell r="D3312">
            <v>41.39</v>
          </cell>
          <cell r="E3312">
            <v>15.12</v>
          </cell>
          <cell r="F3312">
            <v>56.51</v>
          </cell>
        </row>
        <row r="3313">
          <cell r="A3313" t="str">
            <v>46.32.002</v>
          </cell>
          <cell r="B3313" t="str">
            <v>Tubo de cobre sem costura, rígido, espessura 1/16" - diâmetro 1/2", inclusive conexões</v>
          </cell>
          <cell r="C3313" t="str">
            <v>M</v>
          </cell>
          <cell r="D3313">
            <v>57.2</v>
          </cell>
          <cell r="E3313">
            <v>15.12</v>
          </cell>
          <cell r="F3313">
            <v>72.319999999999993</v>
          </cell>
        </row>
        <row r="3314">
          <cell r="A3314" t="str">
            <v>46.32.003</v>
          </cell>
          <cell r="B3314" t="str">
            <v>Tubo de cobre sem costura, rígido, espessura 1/16" - diâmetro 5/8", inclusive conexões</v>
          </cell>
          <cell r="C3314" t="str">
            <v>M</v>
          </cell>
          <cell r="D3314">
            <v>73.66</v>
          </cell>
          <cell r="E3314">
            <v>15.12</v>
          </cell>
          <cell r="F3314">
            <v>88.78</v>
          </cell>
        </row>
        <row r="3315">
          <cell r="A3315" t="str">
            <v>46.32.004</v>
          </cell>
          <cell r="B3315" t="str">
            <v>Tubo de cobre sem costura, rígido, espessura 1/16" - diâmetro 3/4", inclusive conexões</v>
          </cell>
          <cell r="C3315" t="str">
            <v>M</v>
          </cell>
          <cell r="D3315">
            <v>93.71</v>
          </cell>
          <cell r="E3315">
            <v>15.12</v>
          </cell>
          <cell r="F3315">
            <v>108.83</v>
          </cell>
        </row>
        <row r="3316">
          <cell r="A3316" t="str">
            <v>46.32.005</v>
          </cell>
          <cell r="B3316" t="str">
            <v>Tubo de cobre sem costura, rígido, espessura 1/16" - diâmetro 7/8", inclusive conexões</v>
          </cell>
          <cell r="C3316" t="str">
            <v>M</v>
          </cell>
          <cell r="D3316">
            <v>107.39</v>
          </cell>
          <cell r="E3316">
            <v>15.12</v>
          </cell>
          <cell r="F3316">
            <v>122.51</v>
          </cell>
        </row>
        <row r="3317">
          <cell r="A3317" t="str">
            <v>46.32.006</v>
          </cell>
          <cell r="B3317" t="str">
            <v>Tubo de cobre sem costura, rígido, espessura 1/16" - diâmetro 1", inclusive conexões</v>
          </cell>
          <cell r="C3317" t="str">
            <v>M</v>
          </cell>
          <cell r="D3317">
            <v>123.5</v>
          </cell>
          <cell r="E3317">
            <v>15.12</v>
          </cell>
          <cell r="F3317">
            <v>138.62</v>
          </cell>
        </row>
        <row r="3318">
          <cell r="A3318" t="str">
            <v>46.32.007</v>
          </cell>
          <cell r="B3318" t="str">
            <v>Tubo de cobre sem costura, rígido, espessura 1/16" - diâmetro 1.1/8", inclusive conexões</v>
          </cell>
          <cell r="C3318" t="str">
            <v>M</v>
          </cell>
          <cell r="D3318">
            <v>137.91</v>
          </cell>
          <cell r="E3318">
            <v>15.12</v>
          </cell>
          <cell r="F3318">
            <v>153.03</v>
          </cell>
        </row>
        <row r="3319">
          <cell r="A3319" t="str">
            <v>46.32.008</v>
          </cell>
          <cell r="B3319" t="str">
            <v>Tubo de cobre sem costura, rígido, espessura 1/16" - diâmetro 1.1/4", inclusive conexões</v>
          </cell>
          <cell r="C3319" t="str">
            <v>M</v>
          </cell>
          <cell r="D3319">
            <v>162.75</v>
          </cell>
          <cell r="E3319">
            <v>15.12</v>
          </cell>
          <cell r="F3319">
            <v>177.87</v>
          </cell>
        </row>
        <row r="3320">
          <cell r="A3320" t="str">
            <v>46.32.009</v>
          </cell>
          <cell r="B3320" t="str">
            <v>Tubo de cobre sem costura, rígido, espessura 1/16" - diâmetro 1.3/8", inclusive conexões</v>
          </cell>
          <cell r="C3320" t="str">
            <v>M</v>
          </cell>
          <cell r="D3320">
            <v>172.83</v>
          </cell>
          <cell r="E3320">
            <v>15.12</v>
          </cell>
          <cell r="F3320">
            <v>187.95</v>
          </cell>
        </row>
        <row r="3321">
          <cell r="A3321" t="str">
            <v>46.32.010</v>
          </cell>
          <cell r="B3321" t="str">
            <v>Tubo de cobre sem costura, rígido, espessura 1/16" - diâmetro 1.1/2", inclusive conexões</v>
          </cell>
          <cell r="C3321" t="str">
            <v>M</v>
          </cell>
          <cell r="D3321">
            <v>189.32</v>
          </cell>
          <cell r="E3321">
            <v>15.12</v>
          </cell>
          <cell r="F3321">
            <v>204.44</v>
          </cell>
        </row>
        <row r="3322">
          <cell r="A3322" t="str">
            <v>46.32.011</v>
          </cell>
          <cell r="B3322" t="str">
            <v>Tubo de cobre sem costura, rígido, espessura 1/16" - diâmetro 1.5/8", inclusive conexões</v>
          </cell>
          <cell r="C3322" t="str">
            <v>M</v>
          </cell>
          <cell r="D3322">
            <v>202.14</v>
          </cell>
          <cell r="E3322">
            <v>15.12</v>
          </cell>
          <cell r="F3322">
            <v>217.26</v>
          </cell>
        </row>
        <row r="3323">
          <cell r="A3323" t="str">
            <v>46.33</v>
          </cell>
          <cell r="B3323" t="str">
            <v>Tubulacao em PP - aguas pluviais / esgoto</v>
          </cell>
          <cell r="C3323"/>
          <cell r="D3323"/>
          <cell r="E3323"/>
          <cell r="F3323"/>
        </row>
        <row r="3324">
          <cell r="A3324" t="str">
            <v>46.33.001</v>
          </cell>
          <cell r="B3324" t="str">
            <v>Tubo de esgoto em polipropileno de alta resistência - PP, DN= 40mm, preto, com união deslizante e guarnição elastomérica de duplo lábio</v>
          </cell>
          <cell r="C3324" t="str">
            <v>M</v>
          </cell>
          <cell r="D3324">
            <v>47.17</v>
          </cell>
          <cell r="E3324">
            <v>14.69</v>
          </cell>
          <cell r="F3324">
            <v>61.86</v>
          </cell>
        </row>
        <row r="3325">
          <cell r="A3325" t="str">
            <v>46.33.002</v>
          </cell>
          <cell r="B3325" t="str">
            <v>Tubo de esgoto em polipropileno de alta resistência - PP, DN= 50mm, preto, com união deslizante e guarnição elastomérica de duplo lábio</v>
          </cell>
          <cell r="C3325" t="str">
            <v>M</v>
          </cell>
          <cell r="D3325">
            <v>56.69</v>
          </cell>
          <cell r="E3325">
            <v>14.69</v>
          </cell>
          <cell r="F3325">
            <v>71.38</v>
          </cell>
        </row>
        <row r="3326">
          <cell r="A3326" t="str">
            <v>46.33.003</v>
          </cell>
          <cell r="B3326" t="str">
            <v>Tubo de esgoto em polipropileno de alta resistência - PP, DN= 63mm, preto, com união deslizante e guarnição elastomérica de duplo lábio</v>
          </cell>
          <cell r="C3326" t="str">
            <v>M</v>
          </cell>
          <cell r="D3326">
            <v>60.87</v>
          </cell>
          <cell r="E3326">
            <v>14.69</v>
          </cell>
          <cell r="F3326">
            <v>75.56</v>
          </cell>
        </row>
        <row r="3327">
          <cell r="A3327" t="str">
            <v>46.33.004</v>
          </cell>
          <cell r="B3327" t="str">
            <v>Tubo de esgoto em polipropileno de alta resistência - PP, DN= 110mm, preto, com união deslizante e guarnição elastomérica de duplo lábio</v>
          </cell>
          <cell r="C3327" t="str">
            <v>M</v>
          </cell>
          <cell r="D3327">
            <v>121.74</v>
          </cell>
          <cell r="E3327">
            <v>22.03</v>
          </cell>
          <cell r="F3327">
            <v>143.77000000000001</v>
          </cell>
        </row>
        <row r="3328">
          <cell r="A3328" t="str">
            <v>46.33.020</v>
          </cell>
          <cell r="B3328" t="str">
            <v>Joelho 45° em polipropileno de alta resistência, preto, tipo PB, DN= 40mm</v>
          </cell>
          <cell r="C3328" t="str">
            <v>UN</v>
          </cell>
          <cell r="D3328">
            <v>14.61</v>
          </cell>
          <cell r="E3328">
            <v>9.66</v>
          </cell>
          <cell r="F3328">
            <v>24.27</v>
          </cell>
        </row>
        <row r="3329">
          <cell r="A3329" t="str">
            <v>46.33.021</v>
          </cell>
          <cell r="B3329" t="str">
            <v>Joelho 45° em polipropileno de alta resistência - PP, preto, tipo PB, DN= 50mm</v>
          </cell>
          <cell r="C3329" t="str">
            <v>UN</v>
          </cell>
          <cell r="D3329">
            <v>18.350000000000001</v>
          </cell>
          <cell r="E3329">
            <v>9.66</v>
          </cell>
          <cell r="F3329">
            <v>28.01</v>
          </cell>
        </row>
        <row r="3330">
          <cell r="A3330" t="str">
            <v>46.33.022</v>
          </cell>
          <cell r="B3330" t="str">
            <v>Joelho 45° em polipropileno de alta resistência - PP, preto, tipo PB, DN= 63mm</v>
          </cell>
          <cell r="C3330" t="str">
            <v>UN</v>
          </cell>
          <cell r="D3330">
            <v>21.13</v>
          </cell>
          <cell r="E3330">
            <v>14.69</v>
          </cell>
          <cell r="F3330">
            <v>35.82</v>
          </cell>
        </row>
        <row r="3331">
          <cell r="A3331" t="str">
            <v>46.33.023</v>
          </cell>
          <cell r="B3331" t="str">
            <v>Joelho 45° em polipropileno de alta resistência - PP, preto, tipo PB, DN= 110mm</v>
          </cell>
          <cell r="C3331" t="str">
            <v>UN</v>
          </cell>
          <cell r="D3331">
            <v>34.53</v>
          </cell>
          <cell r="E3331">
            <v>16.8</v>
          </cell>
          <cell r="F3331">
            <v>51.33</v>
          </cell>
        </row>
        <row r="3332">
          <cell r="A3332" t="str">
            <v>46.33.047</v>
          </cell>
          <cell r="B3332" t="str">
            <v>Joelho 87°30' em polipropileno de alta resistência - PP, preto, tipo PB, DN= 40mm</v>
          </cell>
          <cell r="C3332" t="str">
            <v>UN</v>
          </cell>
          <cell r="D3332">
            <v>14.29</v>
          </cell>
          <cell r="E3332">
            <v>9.66</v>
          </cell>
          <cell r="F3332">
            <v>23.95</v>
          </cell>
        </row>
        <row r="3333">
          <cell r="A3333" t="str">
            <v>46.33.048</v>
          </cell>
          <cell r="B3333" t="str">
            <v>Joelho 87°30' em polipropileno de alta resistência - PP, preto, tipo PB, DN= 50mm</v>
          </cell>
          <cell r="C3333" t="str">
            <v>UN</v>
          </cell>
          <cell r="D3333">
            <v>17.62</v>
          </cell>
          <cell r="E3333">
            <v>9.66</v>
          </cell>
          <cell r="F3333">
            <v>27.28</v>
          </cell>
        </row>
        <row r="3334">
          <cell r="A3334" t="str">
            <v>46.33.049</v>
          </cell>
          <cell r="B3334" t="str">
            <v>Joelho 87°30' em polipropileno de alta resistência - PP, preto, tipo PB, DN= 63mm</v>
          </cell>
          <cell r="C3334" t="str">
            <v>UN</v>
          </cell>
          <cell r="D3334">
            <v>21.42</v>
          </cell>
          <cell r="E3334">
            <v>14.69</v>
          </cell>
          <cell r="F3334">
            <v>36.11</v>
          </cell>
        </row>
        <row r="3335">
          <cell r="A3335" t="str">
            <v>46.33.074</v>
          </cell>
          <cell r="B3335" t="str">
            <v>Joelho 87°30' em polipropileno de alta resistência - PP, preto, tipo PB, DN= 110mm, com base de apoio</v>
          </cell>
          <cell r="C3335" t="str">
            <v>UN</v>
          </cell>
          <cell r="D3335">
            <v>57.22</v>
          </cell>
          <cell r="E3335">
            <v>16.8</v>
          </cell>
          <cell r="F3335">
            <v>74.02</v>
          </cell>
        </row>
        <row r="3336">
          <cell r="A3336" t="str">
            <v>46.33.102</v>
          </cell>
          <cell r="B3336" t="str">
            <v>Luva dupla em polipropileno de alta resistência - PP,  preto,  DN= 40mm</v>
          </cell>
          <cell r="C3336" t="str">
            <v>UN</v>
          </cell>
          <cell r="D3336">
            <v>15.92</v>
          </cell>
          <cell r="E3336">
            <v>9.66</v>
          </cell>
          <cell r="F3336">
            <v>25.58</v>
          </cell>
        </row>
        <row r="3337">
          <cell r="A3337" t="str">
            <v>46.33.103</v>
          </cell>
          <cell r="B3337" t="str">
            <v>Luva dupla em polipropileno de alta resistência - PP,  preto,  DN= 50mm</v>
          </cell>
          <cell r="C3337" t="str">
            <v>UN</v>
          </cell>
          <cell r="D3337">
            <v>17.89</v>
          </cell>
          <cell r="E3337">
            <v>9.66</v>
          </cell>
          <cell r="F3337">
            <v>27.55</v>
          </cell>
        </row>
        <row r="3338">
          <cell r="A3338" t="str">
            <v>46.33.104</v>
          </cell>
          <cell r="B3338" t="str">
            <v>Luva dupla em polipropileno de alta resistência - PP,  preto,  DN= 63mm</v>
          </cell>
          <cell r="C3338" t="str">
            <v>UN</v>
          </cell>
          <cell r="D3338">
            <v>23.8</v>
          </cell>
          <cell r="E3338">
            <v>14.69</v>
          </cell>
          <cell r="F3338">
            <v>38.49</v>
          </cell>
        </row>
        <row r="3339">
          <cell r="A3339" t="str">
            <v>46.33.105</v>
          </cell>
          <cell r="B3339" t="str">
            <v>Luva dupla em polipropileno de alta resistência - PP,  preto,  DN= 110mm</v>
          </cell>
          <cell r="C3339" t="str">
            <v>UN</v>
          </cell>
          <cell r="D3339">
            <v>37.380000000000003</v>
          </cell>
          <cell r="E3339">
            <v>16.8</v>
          </cell>
          <cell r="F3339">
            <v>54.18</v>
          </cell>
        </row>
        <row r="3340">
          <cell r="A3340" t="str">
            <v>46.33.116</v>
          </cell>
          <cell r="B3340" t="str">
            <v>Luva de Redução em polipropileno de alta resistência - PP, preto, tipo PB, DN= 50x40mm</v>
          </cell>
          <cell r="C3340" t="str">
            <v>UN</v>
          </cell>
          <cell r="D3340">
            <v>11.55</v>
          </cell>
          <cell r="E3340">
            <v>9.66</v>
          </cell>
          <cell r="F3340">
            <v>21.21</v>
          </cell>
        </row>
        <row r="3341">
          <cell r="A3341" t="str">
            <v>46.33.117</v>
          </cell>
          <cell r="B3341" t="str">
            <v>Luva de Redução em polipropileno de alta resistência - PP, preto, tipo PB, DN= 63x50mm</v>
          </cell>
          <cell r="C3341" t="str">
            <v>UN</v>
          </cell>
          <cell r="D3341">
            <v>18.11</v>
          </cell>
          <cell r="E3341">
            <v>14.69</v>
          </cell>
          <cell r="F3341">
            <v>32.799999999999997</v>
          </cell>
        </row>
        <row r="3342">
          <cell r="A3342" t="str">
            <v>46.33.118</v>
          </cell>
          <cell r="B3342" t="str">
            <v>Luva de Redução em polipropileno de alta resistência - PP, preto, tipo PB, DN= 110x63mm</v>
          </cell>
          <cell r="C3342" t="str">
            <v>UN</v>
          </cell>
          <cell r="D3342">
            <v>33.85</v>
          </cell>
          <cell r="E3342">
            <v>16.8</v>
          </cell>
          <cell r="F3342">
            <v>50.65</v>
          </cell>
        </row>
        <row r="3343">
          <cell r="A3343" t="str">
            <v>46.33.130</v>
          </cell>
          <cell r="B3343" t="str">
            <v>Tê 87°30' simples em polipropileno de alta resistência - PP, preto, tipo PB, DN= 50x50mm</v>
          </cell>
          <cell r="C3343" t="str">
            <v>UN</v>
          </cell>
          <cell r="D3343">
            <v>40.46</v>
          </cell>
          <cell r="E3343">
            <v>9.66</v>
          </cell>
          <cell r="F3343">
            <v>50.12</v>
          </cell>
        </row>
        <row r="3344">
          <cell r="A3344" t="str">
            <v>46.33.131</v>
          </cell>
          <cell r="B3344" t="str">
            <v>Tê 87°30' simples em polipropileno de alta resistência - PP, preto, tipo PB, DN= 63x63mm</v>
          </cell>
          <cell r="C3344" t="str">
            <v>UN</v>
          </cell>
          <cell r="D3344">
            <v>52.06</v>
          </cell>
          <cell r="E3344">
            <v>14.69</v>
          </cell>
          <cell r="F3344">
            <v>66.75</v>
          </cell>
        </row>
        <row r="3345">
          <cell r="A3345" t="str">
            <v>46.33.132</v>
          </cell>
          <cell r="B3345" t="str">
            <v>Tê 87°30' simples em polipropileno de alta resistência - PP, preto, tipo PB, DN= 110x110mm</v>
          </cell>
          <cell r="C3345" t="str">
            <v>UN</v>
          </cell>
          <cell r="D3345">
            <v>85.87</v>
          </cell>
          <cell r="E3345">
            <v>16.8</v>
          </cell>
          <cell r="F3345">
            <v>102.67</v>
          </cell>
        </row>
        <row r="3346">
          <cell r="A3346" t="str">
            <v>46.33.137</v>
          </cell>
          <cell r="B3346" t="str">
            <v>Tê 87°30' simples de redução em polipropileno de alta resistência - PP, preto, tipo PB, DN= 110x63mm</v>
          </cell>
          <cell r="C3346" t="str">
            <v>UN</v>
          </cell>
          <cell r="D3346">
            <v>76.19</v>
          </cell>
          <cell r="E3346">
            <v>16.8</v>
          </cell>
          <cell r="F3346">
            <v>92.99</v>
          </cell>
        </row>
        <row r="3347">
          <cell r="A3347" t="str">
            <v>46.33.140</v>
          </cell>
          <cell r="B3347" t="str">
            <v>Tê 87°30' de inspeção em polipropileno de alta resistência - PP, preto (PxB), DN 110mm</v>
          </cell>
          <cell r="C3347" t="str">
            <v>UN</v>
          </cell>
          <cell r="D3347">
            <v>215.22</v>
          </cell>
          <cell r="E3347">
            <v>14.69</v>
          </cell>
          <cell r="F3347">
            <v>229.91</v>
          </cell>
        </row>
        <row r="3348">
          <cell r="A3348" t="str">
            <v>46.33.149</v>
          </cell>
          <cell r="B3348" t="str">
            <v>Junção 45° simples em polipropileno de alta resistência - PP, preto, tipo PB, DN= 50x50mm</v>
          </cell>
          <cell r="C3348" t="str">
            <v>UN</v>
          </cell>
          <cell r="D3348">
            <v>37.270000000000003</v>
          </cell>
          <cell r="E3348">
            <v>9.66</v>
          </cell>
          <cell r="F3348">
            <v>46.93</v>
          </cell>
        </row>
        <row r="3349">
          <cell r="A3349" t="str">
            <v>46.33.150</v>
          </cell>
          <cell r="B3349" t="str">
            <v>Junção 45° simples em polipropileno de alta resistência - PP, preto, tipo PB, DN= 63x63mm</v>
          </cell>
          <cell r="C3349" t="str">
            <v>UN</v>
          </cell>
          <cell r="D3349">
            <v>40.340000000000003</v>
          </cell>
          <cell r="E3349">
            <v>14.69</v>
          </cell>
          <cell r="F3349">
            <v>55.03</v>
          </cell>
        </row>
        <row r="3350">
          <cell r="A3350" t="str">
            <v>46.33.151</v>
          </cell>
          <cell r="B3350" t="str">
            <v>Junção 45° simples em polipropileno de alta resistência - PP, preto, tipo PB, DN= 110x110mm</v>
          </cell>
          <cell r="C3350" t="str">
            <v>UN</v>
          </cell>
          <cell r="D3350">
            <v>74.37</v>
          </cell>
          <cell r="E3350">
            <v>16.8</v>
          </cell>
          <cell r="F3350">
            <v>91.17</v>
          </cell>
        </row>
        <row r="3351">
          <cell r="A3351" t="str">
            <v>46.33.159</v>
          </cell>
          <cell r="B3351" t="str">
            <v>Junção 45° simples de redução em polipropileno de alta resistência - PP, preto, tipo PB, DN= 63x50mm</v>
          </cell>
          <cell r="C3351" t="str">
            <v>UN</v>
          </cell>
          <cell r="D3351">
            <v>36.08</v>
          </cell>
          <cell r="E3351">
            <v>14.69</v>
          </cell>
          <cell r="F3351">
            <v>50.77</v>
          </cell>
        </row>
        <row r="3352">
          <cell r="A3352" t="str">
            <v>46.33.160</v>
          </cell>
          <cell r="B3352" t="str">
            <v>Junção 45° simples de redução em polipropileno de alta resistência - PP, preto, tipo PB, DN= 110x50mm</v>
          </cell>
          <cell r="C3352" t="str">
            <v>UN</v>
          </cell>
          <cell r="D3352">
            <v>69.25</v>
          </cell>
          <cell r="E3352">
            <v>16.8</v>
          </cell>
          <cell r="F3352">
            <v>86.05</v>
          </cell>
        </row>
        <row r="3353">
          <cell r="A3353" t="str">
            <v>46.33.161</v>
          </cell>
          <cell r="B3353" t="str">
            <v>Junção 45° simples de redução em polipropileno de alta resistência - PP, preto, tipo PB, DN= 110x63mm</v>
          </cell>
          <cell r="C3353" t="str">
            <v>UN</v>
          </cell>
          <cell r="D3353">
            <v>65.12</v>
          </cell>
          <cell r="E3353">
            <v>16.8</v>
          </cell>
          <cell r="F3353">
            <v>81.92</v>
          </cell>
        </row>
        <row r="3354">
          <cell r="A3354" t="str">
            <v>46.33.170</v>
          </cell>
          <cell r="B3354" t="str">
            <v>Curva 87°30' em polipropileno de alta resistência - PP, preto, tipo PB, DN= 110mm</v>
          </cell>
          <cell r="C3354" t="str">
            <v>UN</v>
          </cell>
          <cell r="D3354">
            <v>67.52</v>
          </cell>
          <cell r="E3354">
            <v>16.8</v>
          </cell>
          <cell r="F3354">
            <v>84.32</v>
          </cell>
        </row>
        <row r="3355">
          <cell r="A3355" t="str">
            <v>46.33.186</v>
          </cell>
          <cell r="B3355" t="str">
            <v>Caixa sifonada de piso, em polipropileno de alta resistência PP, preto,  DN=125mm, uma saída de 63mm</v>
          </cell>
          <cell r="C3355" t="str">
            <v>UN</v>
          </cell>
          <cell r="D3355">
            <v>139.19999999999999</v>
          </cell>
          <cell r="E3355">
            <v>14.69</v>
          </cell>
          <cell r="F3355">
            <v>153.88999999999999</v>
          </cell>
        </row>
        <row r="3356">
          <cell r="A3356" t="str">
            <v>46.33.197</v>
          </cell>
          <cell r="B3356" t="str">
            <v>Prolongamento para caixa sifonada em prolipropileno de alta resistência PP, preto, DN= 125mm</v>
          </cell>
          <cell r="C3356" t="str">
            <v>UN</v>
          </cell>
          <cell r="D3356">
            <v>69.45</v>
          </cell>
          <cell r="E3356">
            <v>16.8</v>
          </cell>
          <cell r="F3356">
            <v>86.25</v>
          </cell>
        </row>
        <row r="3357">
          <cell r="A3357" t="str">
            <v>46.33.201</v>
          </cell>
          <cell r="B3357" t="str">
            <v>Tampa tê de inspeção oval, em polipropileno de alta resistência preto (PxB), DN=110mm</v>
          </cell>
          <cell r="C3357" t="str">
            <v>UN</v>
          </cell>
          <cell r="D3357">
            <v>60.23</v>
          </cell>
          <cell r="E3357">
            <v>9.66</v>
          </cell>
          <cell r="F3357">
            <v>69.89</v>
          </cell>
        </row>
        <row r="3358">
          <cell r="A3358" t="str">
            <v>46.33.206</v>
          </cell>
          <cell r="B3358" t="str">
            <v>Tampão em polipropileno de alta resistência PP, preto (PxB), DN=63mm</v>
          </cell>
          <cell r="C3358" t="str">
            <v>UN</v>
          </cell>
          <cell r="D3358">
            <v>13.99</v>
          </cell>
          <cell r="E3358">
            <v>9.66</v>
          </cell>
          <cell r="F3358">
            <v>23.65</v>
          </cell>
        </row>
        <row r="3359">
          <cell r="A3359" t="str">
            <v>46.33.207</v>
          </cell>
          <cell r="B3359" t="str">
            <v>Tampão em polipropileno de alta resistência PP, preto (PxB), DN=110mm</v>
          </cell>
          <cell r="C3359" t="str">
            <v>UN</v>
          </cell>
          <cell r="D3359">
            <v>34.15</v>
          </cell>
          <cell r="E3359">
            <v>9.66</v>
          </cell>
          <cell r="F3359">
            <v>43.81</v>
          </cell>
        </row>
        <row r="3360">
          <cell r="A3360" t="str">
            <v>46.33.210</v>
          </cell>
          <cell r="B3360" t="str">
            <v>Porta marco para grelha de 12x12 cm, em prolipropileno de alta resistência PP,  preto</v>
          </cell>
          <cell r="C3360" t="str">
            <v>UN</v>
          </cell>
          <cell r="D3360">
            <v>30.47</v>
          </cell>
          <cell r="E3360">
            <v>14.69</v>
          </cell>
          <cell r="F3360">
            <v>45.16</v>
          </cell>
        </row>
        <row r="3361">
          <cell r="A3361" t="str">
            <v>46.33.211</v>
          </cell>
          <cell r="B3361" t="str">
            <v>Marco de bronze com grelha em aço inoxidável de 12x12cm</v>
          </cell>
          <cell r="C3361" t="str">
            <v>CJ</v>
          </cell>
          <cell r="D3361">
            <v>82.2</v>
          </cell>
          <cell r="E3361">
            <v>4.2</v>
          </cell>
          <cell r="F3361">
            <v>86.4</v>
          </cell>
        </row>
        <row r="3362">
          <cell r="A3362" t="str">
            <v>47</v>
          </cell>
          <cell r="B3362" t="str">
            <v>VALVULAS E APARELHOS DE MEDICAO E CONTROLE PARA LIQUIDOS E GASES</v>
          </cell>
          <cell r="C3362"/>
          <cell r="D3362"/>
          <cell r="E3362"/>
          <cell r="F3362"/>
        </row>
        <row r="3363">
          <cell r="A3363" t="str">
            <v>47.01</v>
          </cell>
          <cell r="B3363" t="str">
            <v>Registro e / ou valvula em latao fundido sem acabamento</v>
          </cell>
          <cell r="C3363"/>
          <cell r="D3363"/>
          <cell r="E3363"/>
          <cell r="F3363"/>
        </row>
        <row r="3364">
          <cell r="A3364" t="str">
            <v>47.01.010</v>
          </cell>
          <cell r="B3364" t="str">
            <v>Registro de gaveta em latão fundido sem acabamento, DN= 1/2´</v>
          </cell>
          <cell r="C3364" t="str">
            <v>UN</v>
          </cell>
          <cell r="D3364">
            <v>30.52</v>
          </cell>
          <cell r="E3364">
            <v>18.899999999999999</v>
          </cell>
          <cell r="F3364">
            <v>49.42</v>
          </cell>
        </row>
        <row r="3365">
          <cell r="A3365" t="str">
            <v>47.01.020</v>
          </cell>
          <cell r="B3365" t="str">
            <v>Registro de gaveta em latão fundido sem acabamento, DN= 3/4´</v>
          </cell>
          <cell r="C3365" t="str">
            <v>UN</v>
          </cell>
          <cell r="D3365">
            <v>39.26</v>
          </cell>
          <cell r="E3365">
            <v>25.19</v>
          </cell>
          <cell r="F3365">
            <v>64.45</v>
          </cell>
        </row>
        <row r="3366">
          <cell r="A3366" t="str">
            <v>47.01.030</v>
          </cell>
          <cell r="B3366" t="str">
            <v>Registro de gaveta em latão fundido sem acabamento, DN= 1´</v>
          </cell>
          <cell r="C3366" t="str">
            <v>UN</v>
          </cell>
          <cell r="D3366">
            <v>54.48</v>
          </cell>
          <cell r="E3366">
            <v>31.49</v>
          </cell>
          <cell r="F3366">
            <v>85.97</v>
          </cell>
        </row>
        <row r="3367">
          <cell r="A3367" t="str">
            <v>47.01.040</v>
          </cell>
          <cell r="B3367" t="str">
            <v>Registro de gaveta em latão fundido sem acabamento, DN= 1 1/4´</v>
          </cell>
          <cell r="C3367" t="str">
            <v>UN</v>
          </cell>
          <cell r="D3367">
            <v>71.19</v>
          </cell>
          <cell r="E3367">
            <v>37.799999999999997</v>
          </cell>
          <cell r="F3367">
            <v>108.99</v>
          </cell>
        </row>
        <row r="3368">
          <cell r="A3368" t="str">
            <v>47.01.050</v>
          </cell>
          <cell r="B3368" t="str">
            <v>Registro de gaveta em latão fundido sem acabamento, DN= 1 1/2´</v>
          </cell>
          <cell r="C3368" t="str">
            <v>UN</v>
          </cell>
          <cell r="D3368">
            <v>80.56</v>
          </cell>
          <cell r="E3368">
            <v>41.99</v>
          </cell>
          <cell r="F3368">
            <v>122.55</v>
          </cell>
        </row>
        <row r="3369">
          <cell r="A3369" t="str">
            <v>47.01.060</v>
          </cell>
          <cell r="B3369" t="str">
            <v>Registro de gaveta em latão fundido sem acabamento, DN= 2´</v>
          </cell>
          <cell r="C3369" t="str">
            <v>UN</v>
          </cell>
          <cell r="D3369">
            <v>125.82</v>
          </cell>
          <cell r="E3369">
            <v>52.49</v>
          </cell>
          <cell r="F3369">
            <v>178.31</v>
          </cell>
        </row>
        <row r="3370">
          <cell r="A3370" t="str">
            <v>47.01.070</v>
          </cell>
          <cell r="B3370" t="str">
            <v>Registro de gaveta em latão fundido sem acabamento, DN= 2 1/2´</v>
          </cell>
          <cell r="C3370" t="str">
            <v>UN</v>
          </cell>
          <cell r="D3370">
            <v>281.93</v>
          </cell>
          <cell r="E3370">
            <v>62.99</v>
          </cell>
          <cell r="F3370">
            <v>344.92</v>
          </cell>
        </row>
        <row r="3371">
          <cell r="A3371" t="str">
            <v>47.01.080</v>
          </cell>
          <cell r="B3371" t="str">
            <v>Registro de gaveta em latão fundido sem acabamento, DN= 3´</v>
          </cell>
          <cell r="C3371" t="str">
            <v>UN</v>
          </cell>
          <cell r="D3371">
            <v>425.47</v>
          </cell>
          <cell r="E3371">
            <v>83.98</v>
          </cell>
          <cell r="F3371">
            <v>509.45</v>
          </cell>
        </row>
        <row r="3372">
          <cell r="A3372" t="str">
            <v>47.01.090</v>
          </cell>
          <cell r="B3372" t="str">
            <v>Registro de gaveta em latão fundido sem acabamento, DN= 4´</v>
          </cell>
          <cell r="C3372" t="str">
            <v>UN</v>
          </cell>
          <cell r="D3372">
            <v>743.44</v>
          </cell>
          <cell r="E3372">
            <v>125.97</v>
          </cell>
          <cell r="F3372">
            <v>869.41</v>
          </cell>
        </row>
        <row r="3373">
          <cell r="A3373" t="str">
            <v>47.01.130</v>
          </cell>
          <cell r="B3373" t="str">
            <v>Registro de pressão em latão fundido sem acabamento, DN= 3/4´</v>
          </cell>
          <cell r="C3373" t="str">
            <v>UN</v>
          </cell>
          <cell r="D3373">
            <v>57.97</v>
          </cell>
          <cell r="E3373">
            <v>25.19</v>
          </cell>
          <cell r="F3373">
            <v>83.16</v>
          </cell>
        </row>
        <row r="3374">
          <cell r="A3374" t="str">
            <v>47.01.170</v>
          </cell>
          <cell r="B3374" t="str">
            <v>Válvula de esfera monobloco em latão, passagem plena, acionamento com alavanca, DN= 1/2´</v>
          </cell>
          <cell r="C3374" t="str">
            <v>UN</v>
          </cell>
          <cell r="D3374">
            <v>18.02</v>
          </cell>
          <cell r="E3374">
            <v>18.899999999999999</v>
          </cell>
          <cell r="F3374">
            <v>36.92</v>
          </cell>
        </row>
        <row r="3375">
          <cell r="A3375" t="str">
            <v>47.01.180</v>
          </cell>
          <cell r="B3375" t="str">
            <v>Válvula de esfera monobloco em latão, passagem plena, acionamento com alavanca, DN= 3/4´</v>
          </cell>
          <cell r="C3375" t="str">
            <v>UN</v>
          </cell>
          <cell r="D3375">
            <v>44.62</v>
          </cell>
          <cell r="E3375">
            <v>18.899999999999999</v>
          </cell>
          <cell r="F3375">
            <v>63.52</v>
          </cell>
        </row>
        <row r="3376">
          <cell r="A3376" t="str">
            <v>47.01.190</v>
          </cell>
          <cell r="B3376" t="str">
            <v>Válvula de esfera monobloco em latão, passagem plena, acionamento com alavanca, DN= 1´</v>
          </cell>
          <cell r="C3376" t="str">
            <v>UN</v>
          </cell>
          <cell r="D3376">
            <v>40.81</v>
          </cell>
          <cell r="E3376">
            <v>18.899999999999999</v>
          </cell>
          <cell r="F3376">
            <v>59.71</v>
          </cell>
        </row>
        <row r="3377">
          <cell r="A3377" t="str">
            <v>47.01.191</v>
          </cell>
          <cell r="B3377" t="str">
            <v>Válvula de esfera monobloco em latão, passagem plena, acionamento com alavanca, DN= 1.1/4´</v>
          </cell>
          <cell r="C3377" t="str">
            <v>UN</v>
          </cell>
          <cell r="D3377">
            <v>84.09</v>
          </cell>
          <cell r="E3377">
            <v>21</v>
          </cell>
          <cell r="F3377">
            <v>105.09</v>
          </cell>
        </row>
        <row r="3378">
          <cell r="A3378" t="str">
            <v>47.01.210</v>
          </cell>
          <cell r="B3378" t="str">
            <v>Válvula de esfera monobloco em latão, passagem plena, acionamento com alavanca, DN= 2´</v>
          </cell>
          <cell r="C3378" t="str">
            <v>UN</v>
          </cell>
          <cell r="D3378">
            <v>143.43</v>
          </cell>
          <cell r="E3378">
            <v>18.899999999999999</v>
          </cell>
          <cell r="F3378">
            <v>162.33000000000001</v>
          </cell>
        </row>
        <row r="3379">
          <cell r="A3379" t="str">
            <v>47.01.220</v>
          </cell>
          <cell r="B3379" t="str">
            <v>Válvula de esfera monobloco em latão, passagem plena, acionamento com alavanca, DN= 4´</v>
          </cell>
          <cell r="C3379" t="str">
            <v>UN</v>
          </cell>
          <cell r="D3379">
            <v>890.31</v>
          </cell>
          <cell r="E3379">
            <v>41.99</v>
          </cell>
          <cell r="F3379">
            <v>932.3</v>
          </cell>
        </row>
        <row r="3380">
          <cell r="A3380" t="str">
            <v>47.02</v>
          </cell>
          <cell r="B3380" t="str">
            <v>Registro e / ou valvula em latao fundido com acabamento cromado</v>
          </cell>
          <cell r="C3380"/>
          <cell r="D3380"/>
          <cell r="E3380"/>
          <cell r="F3380"/>
        </row>
        <row r="3381">
          <cell r="A3381" t="str">
            <v>47.02.010</v>
          </cell>
          <cell r="B3381" t="str">
            <v>Registro de gaveta em latão fundido cromado com canopla, DN= 1/2´ - linha especial</v>
          </cell>
          <cell r="C3381" t="str">
            <v>UN</v>
          </cell>
          <cell r="D3381">
            <v>77.33</v>
          </cell>
          <cell r="E3381">
            <v>18.899999999999999</v>
          </cell>
          <cell r="F3381">
            <v>96.23</v>
          </cell>
        </row>
        <row r="3382">
          <cell r="A3382" t="str">
            <v>47.02.020</v>
          </cell>
          <cell r="B3382" t="str">
            <v>Registro de gaveta em latão fundido cromado com canopla, DN= 3/4´ - linha especial</v>
          </cell>
          <cell r="C3382" t="str">
            <v>UN</v>
          </cell>
          <cell r="D3382">
            <v>78.099999999999994</v>
          </cell>
          <cell r="E3382">
            <v>18.899999999999999</v>
          </cell>
          <cell r="F3382">
            <v>97</v>
          </cell>
        </row>
        <row r="3383">
          <cell r="A3383" t="str">
            <v>47.02.030</v>
          </cell>
          <cell r="B3383" t="str">
            <v>Registro de gaveta em latão fundido cromado com canopla, DN= 1´ - linha especial</v>
          </cell>
          <cell r="C3383" t="str">
            <v>UN</v>
          </cell>
          <cell r="D3383">
            <v>91.83</v>
          </cell>
          <cell r="E3383">
            <v>18.899999999999999</v>
          </cell>
          <cell r="F3383">
            <v>110.73</v>
          </cell>
        </row>
        <row r="3384">
          <cell r="A3384" t="str">
            <v>47.02.040</v>
          </cell>
          <cell r="B3384" t="str">
            <v>Registro de gaveta em latão fundido cromado com canopla, DN= 1 1/4´ - linha especial</v>
          </cell>
          <cell r="C3384" t="str">
            <v>UN</v>
          </cell>
          <cell r="D3384">
            <v>128.06</v>
          </cell>
          <cell r="E3384">
            <v>18.899999999999999</v>
          </cell>
          <cell r="F3384">
            <v>146.96</v>
          </cell>
        </row>
        <row r="3385">
          <cell r="A3385" t="str">
            <v>47.02.050</v>
          </cell>
          <cell r="B3385" t="str">
            <v>Registro de gaveta em latão fundido cromado com canopla, DN= 1 1/2´ - linha especial</v>
          </cell>
          <cell r="C3385" t="str">
            <v>UN</v>
          </cell>
          <cell r="D3385">
            <v>129.83000000000001</v>
          </cell>
          <cell r="E3385">
            <v>18.899999999999999</v>
          </cell>
          <cell r="F3385">
            <v>148.72999999999999</v>
          </cell>
        </row>
        <row r="3386">
          <cell r="A3386" t="str">
            <v>47.02.100</v>
          </cell>
          <cell r="B3386" t="str">
            <v>Registro de pressão em latão fundido cromado com canopla, DN= 1/2´ - linha especial</v>
          </cell>
          <cell r="C3386" t="str">
            <v>UN</v>
          </cell>
          <cell r="D3386">
            <v>75.010000000000005</v>
          </cell>
          <cell r="E3386">
            <v>18.899999999999999</v>
          </cell>
          <cell r="F3386">
            <v>93.91</v>
          </cell>
        </row>
        <row r="3387">
          <cell r="A3387" t="str">
            <v>47.02.110</v>
          </cell>
          <cell r="B3387" t="str">
            <v>Registro de pressão em latão fundido cromado com canopla, DN= 3/4´ - linha especial</v>
          </cell>
          <cell r="C3387" t="str">
            <v>UN</v>
          </cell>
          <cell r="D3387">
            <v>73.849999999999994</v>
          </cell>
          <cell r="E3387">
            <v>18.899999999999999</v>
          </cell>
          <cell r="F3387">
            <v>92.75</v>
          </cell>
        </row>
        <row r="3388">
          <cell r="A3388" t="str">
            <v>47.02.200</v>
          </cell>
          <cell r="B3388" t="str">
            <v>Registro regulador de vazão para chuveiro e ducha em latão cromado com canopla, DN= 1/2´</v>
          </cell>
          <cell r="C3388" t="str">
            <v>UN</v>
          </cell>
          <cell r="D3388">
            <v>54.94</v>
          </cell>
          <cell r="E3388">
            <v>18.899999999999999</v>
          </cell>
          <cell r="F3388">
            <v>73.84</v>
          </cell>
        </row>
        <row r="3389">
          <cell r="A3389" t="str">
            <v>47.02.210</v>
          </cell>
          <cell r="B3389" t="str">
            <v>Registro regulador de vazão para torneira, misturador e bidê, em latão cromado com canopla, DN= 1/2´</v>
          </cell>
          <cell r="C3389" t="str">
            <v>UN</v>
          </cell>
          <cell r="D3389">
            <v>55.13</v>
          </cell>
          <cell r="E3389">
            <v>18.899999999999999</v>
          </cell>
          <cell r="F3389">
            <v>74.03</v>
          </cell>
        </row>
        <row r="3390">
          <cell r="A3390" t="str">
            <v>47.04</v>
          </cell>
          <cell r="B3390" t="str">
            <v>Valvula de descarga ou para acionamento de metais sanitarios</v>
          </cell>
          <cell r="C3390"/>
          <cell r="D3390"/>
          <cell r="E3390"/>
          <cell r="F3390"/>
        </row>
        <row r="3391">
          <cell r="A3391" t="str">
            <v>47.04.020</v>
          </cell>
          <cell r="B3391" t="str">
            <v>Válvula de descarga com registro próprio, duplo acionamento limitador de fluxo, DN= 1 1/4´</v>
          </cell>
          <cell r="C3391" t="str">
            <v>UN</v>
          </cell>
          <cell r="D3391">
            <v>280.62</v>
          </cell>
          <cell r="E3391">
            <v>62.99</v>
          </cell>
          <cell r="F3391">
            <v>343.61</v>
          </cell>
        </row>
        <row r="3392">
          <cell r="A3392" t="str">
            <v>47.04.030</v>
          </cell>
          <cell r="B3392" t="str">
            <v>Válvula de descarga com registro próprio, DN= 1 1/4´</v>
          </cell>
          <cell r="C3392" t="str">
            <v>UN</v>
          </cell>
          <cell r="D3392">
            <v>237.65</v>
          </cell>
          <cell r="E3392">
            <v>62.99</v>
          </cell>
          <cell r="F3392">
            <v>300.64</v>
          </cell>
        </row>
        <row r="3393">
          <cell r="A3393" t="str">
            <v>47.04.040</v>
          </cell>
          <cell r="B3393" t="str">
            <v>Válvula de descarga com registro próprio, DN= 1 1/2´</v>
          </cell>
          <cell r="C3393" t="str">
            <v>UN</v>
          </cell>
          <cell r="D3393">
            <v>231.95</v>
          </cell>
          <cell r="E3393">
            <v>62.99</v>
          </cell>
          <cell r="F3393">
            <v>294.94</v>
          </cell>
        </row>
        <row r="3394">
          <cell r="A3394" t="str">
            <v>47.04.050</v>
          </cell>
          <cell r="B3394" t="str">
            <v>Válvula de descarga antivandalismo, DN= 1 1/2´</v>
          </cell>
          <cell r="C3394" t="str">
            <v>UN</v>
          </cell>
          <cell r="D3394">
            <v>375.58</v>
          </cell>
          <cell r="E3394">
            <v>62.99</v>
          </cell>
          <cell r="F3394">
            <v>438.57</v>
          </cell>
        </row>
        <row r="3395">
          <cell r="A3395" t="str">
            <v>47.04.080</v>
          </cell>
          <cell r="B3395" t="str">
            <v>Válvula de descarga externa, tipo alavanca com registro próprio, DN= 1 1/4´ e DN= 1 1/2´</v>
          </cell>
          <cell r="C3395" t="str">
            <v>UN</v>
          </cell>
          <cell r="D3395">
            <v>882.54</v>
          </cell>
          <cell r="E3395">
            <v>62.99</v>
          </cell>
          <cell r="F3395">
            <v>945.53</v>
          </cell>
        </row>
        <row r="3396">
          <cell r="A3396" t="str">
            <v>47.04.090</v>
          </cell>
          <cell r="B3396" t="str">
            <v>Válvula de mictório antivandalismo, DN= 3/4´</v>
          </cell>
          <cell r="C3396" t="str">
            <v>UN</v>
          </cell>
          <cell r="D3396">
            <v>365.58</v>
          </cell>
          <cell r="E3396">
            <v>25.19</v>
          </cell>
          <cell r="F3396">
            <v>390.77</v>
          </cell>
        </row>
        <row r="3397">
          <cell r="A3397" t="str">
            <v>47.04.100</v>
          </cell>
          <cell r="B3397" t="str">
            <v>Válvula de mictório padrão, vazão automática, DN= 3/4´</v>
          </cell>
          <cell r="C3397" t="str">
            <v>UN</v>
          </cell>
          <cell r="D3397">
            <v>260.58</v>
          </cell>
          <cell r="E3397">
            <v>25.19</v>
          </cell>
          <cell r="F3397">
            <v>285.77</v>
          </cell>
        </row>
        <row r="3398">
          <cell r="A3398" t="str">
            <v>47.04.110</v>
          </cell>
          <cell r="B3398" t="str">
            <v>Válvula de acionamento hidromecânico para piso</v>
          </cell>
          <cell r="C3398" t="str">
            <v>UN</v>
          </cell>
          <cell r="D3398">
            <v>613.16999999999996</v>
          </cell>
          <cell r="E3398">
            <v>62.99</v>
          </cell>
          <cell r="F3398">
            <v>676.16</v>
          </cell>
        </row>
        <row r="3399">
          <cell r="A3399" t="str">
            <v>47.04.120</v>
          </cell>
          <cell r="B3399" t="str">
            <v>Válvula de acionamento hidromecânico para ducha, em latão cromado, DN= 3/4´</v>
          </cell>
          <cell r="C3399" t="str">
            <v>UN</v>
          </cell>
          <cell r="D3399">
            <v>339.41</v>
          </cell>
          <cell r="E3399">
            <v>18.899999999999999</v>
          </cell>
          <cell r="F3399">
            <v>358.31</v>
          </cell>
        </row>
        <row r="3400">
          <cell r="A3400" t="str">
            <v>47.04.180</v>
          </cell>
          <cell r="B3400" t="str">
            <v>Válvula de descarga com registro próprio, duplo acionamento limitador de fluxo, DN = 1 1/2´</v>
          </cell>
          <cell r="C3400" t="str">
            <v>UN</v>
          </cell>
          <cell r="D3400">
            <v>277.83999999999997</v>
          </cell>
          <cell r="E3400">
            <v>62.99</v>
          </cell>
          <cell r="F3400">
            <v>340.83</v>
          </cell>
        </row>
        <row r="3401">
          <cell r="A3401" t="str">
            <v>47.05</v>
          </cell>
          <cell r="B3401" t="str">
            <v>Registro e / ou valvula em bronze</v>
          </cell>
          <cell r="C3401"/>
          <cell r="D3401"/>
          <cell r="E3401"/>
          <cell r="F3401"/>
        </row>
        <row r="3402">
          <cell r="A3402" t="str">
            <v>47.05.010</v>
          </cell>
          <cell r="B3402" t="str">
            <v>Válvula de retenção horizontal em bronze, DN= 3/4´</v>
          </cell>
          <cell r="C3402" t="str">
            <v>UN</v>
          </cell>
          <cell r="D3402">
            <v>75.5</v>
          </cell>
          <cell r="E3402">
            <v>18.899999999999999</v>
          </cell>
          <cell r="F3402">
            <v>94.4</v>
          </cell>
        </row>
        <row r="3403">
          <cell r="A3403" t="str">
            <v>47.05.020</v>
          </cell>
          <cell r="B3403" t="str">
            <v>Válvula de retenção horizontal em bronze, DN= 1´</v>
          </cell>
          <cell r="C3403" t="str">
            <v>UN</v>
          </cell>
          <cell r="D3403">
            <v>91.72</v>
          </cell>
          <cell r="E3403">
            <v>18.899999999999999</v>
          </cell>
          <cell r="F3403">
            <v>110.62</v>
          </cell>
        </row>
        <row r="3404">
          <cell r="A3404" t="str">
            <v>47.05.030</v>
          </cell>
          <cell r="B3404" t="str">
            <v>Válvula de retenção horizontal em bronze, DN= 1 1/4´</v>
          </cell>
          <cell r="C3404" t="str">
            <v>UN</v>
          </cell>
          <cell r="D3404">
            <v>130.74</v>
          </cell>
          <cell r="E3404">
            <v>18.899999999999999</v>
          </cell>
          <cell r="F3404">
            <v>149.63999999999999</v>
          </cell>
        </row>
        <row r="3405">
          <cell r="A3405" t="str">
            <v>47.05.040</v>
          </cell>
          <cell r="B3405" t="str">
            <v>Válvula de retenção horizontal em bronze, DN= 1 1/2´</v>
          </cell>
          <cell r="C3405" t="str">
            <v>UN</v>
          </cell>
          <cell r="D3405">
            <v>150.72999999999999</v>
          </cell>
          <cell r="E3405">
            <v>18.899999999999999</v>
          </cell>
          <cell r="F3405">
            <v>169.63</v>
          </cell>
        </row>
        <row r="3406">
          <cell r="A3406" t="str">
            <v>47.05.050</v>
          </cell>
          <cell r="B3406" t="str">
            <v>Válvula de retenção horizontal em bronze, DN= 2´</v>
          </cell>
          <cell r="C3406" t="str">
            <v>UN</v>
          </cell>
          <cell r="D3406">
            <v>204.3</v>
          </cell>
          <cell r="E3406">
            <v>18.899999999999999</v>
          </cell>
          <cell r="F3406">
            <v>223.2</v>
          </cell>
        </row>
        <row r="3407">
          <cell r="A3407" t="str">
            <v>47.05.060</v>
          </cell>
          <cell r="B3407" t="str">
            <v>Válvula de retenção horizontal em bronze, DN= 2 1/2´</v>
          </cell>
          <cell r="C3407" t="str">
            <v>UN</v>
          </cell>
          <cell r="D3407">
            <v>351.52</v>
          </cell>
          <cell r="E3407">
            <v>18.899999999999999</v>
          </cell>
          <cell r="F3407">
            <v>370.42</v>
          </cell>
        </row>
        <row r="3408">
          <cell r="A3408" t="str">
            <v>47.05.070</v>
          </cell>
          <cell r="B3408" t="str">
            <v>Válvula de retenção horizontal em bronze, DN= 3´</v>
          </cell>
          <cell r="C3408" t="str">
            <v>UN</v>
          </cell>
          <cell r="D3408">
            <v>426.81</v>
          </cell>
          <cell r="E3408">
            <v>18.899999999999999</v>
          </cell>
          <cell r="F3408">
            <v>445.71</v>
          </cell>
        </row>
        <row r="3409">
          <cell r="A3409" t="str">
            <v>47.05.080</v>
          </cell>
          <cell r="B3409" t="str">
            <v>Válvula de retenção horizontal em bronze, DN= 4´</v>
          </cell>
          <cell r="C3409" t="str">
            <v>UN</v>
          </cell>
          <cell r="D3409">
            <v>735.24</v>
          </cell>
          <cell r="E3409">
            <v>25.19</v>
          </cell>
          <cell r="F3409">
            <v>760.43</v>
          </cell>
        </row>
        <row r="3410">
          <cell r="A3410" t="str">
            <v>47.05.100</v>
          </cell>
          <cell r="B3410" t="str">
            <v>Válvula de retenção vertical em bronze, DN= 1´</v>
          </cell>
          <cell r="C3410" t="str">
            <v>UN</v>
          </cell>
          <cell r="D3410">
            <v>65.2</v>
          </cell>
          <cell r="E3410">
            <v>18.899999999999999</v>
          </cell>
          <cell r="F3410">
            <v>84.1</v>
          </cell>
        </row>
        <row r="3411">
          <cell r="A3411" t="str">
            <v>47.05.110</v>
          </cell>
          <cell r="B3411" t="str">
            <v>Válvula de retenção vertical em bronze, DN= 1 1/4´</v>
          </cell>
          <cell r="C3411" t="str">
            <v>UN</v>
          </cell>
          <cell r="D3411">
            <v>91.29</v>
          </cell>
          <cell r="E3411">
            <v>18.899999999999999</v>
          </cell>
          <cell r="F3411">
            <v>110.19</v>
          </cell>
        </row>
        <row r="3412">
          <cell r="A3412" t="str">
            <v>47.05.120</v>
          </cell>
          <cell r="B3412" t="str">
            <v>Válvula de retenção vertical em bronze, DN= 1 1/2´</v>
          </cell>
          <cell r="C3412" t="str">
            <v>UN</v>
          </cell>
          <cell r="D3412">
            <v>113.37</v>
          </cell>
          <cell r="E3412">
            <v>18.899999999999999</v>
          </cell>
          <cell r="F3412">
            <v>132.27000000000001</v>
          </cell>
        </row>
        <row r="3413">
          <cell r="A3413" t="str">
            <v>47.05.130</v>
          </cell>
          <cell r="B3413" t="str">
            <v>Válvula de retenção vertical em bronze, DN= 2´</v>
          </cell>
          <cell r="C3413" t="str">
            <v>UN</v>
          </cell>
          <cell r="D3413">
            <v>162</v>
          </cell>
          <cell r="E3413">
            <v>18.899999999999999</v>
          </cell>
          <cell r="F3413">
            <v>180.9</v>
          </cell>
        </row>
        <row r="3414">
          <cell r="A3414" t="str">
            <v>47.05.140</v>
          </cell>
          <cell r="B3414" t="str">
            <v>Válvula de retenção vertical em bronze, DN= 2 1/2´</v>
          </cell>
          <cell r="C3414" t="str">
            <v>UN</v>
          </cell>
          <cell r="D3414">
            <v>265.49</v>
          </cell>
          <cell r="E3414">
            <v>18.899999999999999</v>
          </cell>
          <cell r="F3414">
            <v>284.39</v>
          </cell>
        </row>
        <row r="3415">
          <cell r="A3415" t="str">
            <v>47.05.150</v>
          </cell>
          <cell r="B3415" t="str">
            <v>Válvula de retenção vertical em bronze, DN= 3´</v>
          </cell>
          <cell r="C3415" t="str">
            <v>UN</v>
          </cell>
          <cell r="D3415">
            <v>391.94</v>
          </cell>
          <cell r="E3415">
            <v>18.899999999999999</v>
          </cell>
          <cell r="F3415">
            <v>410.84</v>
          </cell>
        </row>
        <row r="3416">
          <cell r="A3416" t="str">
            <v>47.05.160</v>
          </cell>
          <cell r="B3416" t="str">
            <v>Válvula de retenção vertical em bronze, DN= 4´</v>
          </cell>
          <cell r="C3416" t="str">
            <v>UN</v>
          </cell>
          <cell r="D3416">
            <v>666.1</v>
          </cell>
          <cell r="E3416">
            <v>25.19</v>
          </cell>
          <cell r="F3416">
            <v>691.29</v>
          </cell>
        </row>
        <row r="3417">
          <cell r="A3417" t="str">
            <v>47.05.170</v>
          </cell>
          <cell r="B3417" t="str">
            <v>Válvula de retenção de pé com crivo em bronze, DN= 1´</v>
          </cell>
          <cell r="C3417" t="str">
            <v>UN</v>
          </cell>
          <cell r="D3417">
            <v>59.39</v>
          </cell>
          <cell r="E3417">
            <v>18.899999999999999</v>
          </cell>
          <cell r="F3417">
            <v>78.290000000000006</v>
          </cell>
        </row>
        <row r="3418">
          <cell r="A3418" t="str">
            <v>47.05.180</v>
          </cell>
          <cell r="B3418" t="str">
            <v>Válvula de retenção de pé com crivo em bronze, DN= 1 1/4´</v>
          </cell>
          <cell r="C3418" t="str">
            <v>UN</v>
          </cell>
          <cell r="D3418">
            <v>82</v>
          </cell>
          <cell r="E3418">
            <v>18.899999999999999</v>
          </cell>
          <cell r="F3418">
            <v>100.9</v>
          </cell>
        </row>
        <row r="3419">
          <cell r="A3419" t="str">
            <v>47.05.190</v>
          </cell>
          <cell r="B3419" t="str">
            <v>Válvula de retenção de pé com crivo em bronze, DN= 1 1/2´</v>
          </cell>
          <cell r="C3419" t="str">
            <v>UN</v>
          </cell>
          <cell r="D3419">
            <v>101.1</v>
          </cell>
          <cell r="E3419">
            <v>18.899999999999999</v>
          </cell>
          <cell r="F3419">
            <v>120</v>
          </cell>
        </row>
        <row r="3420">
          <cell r="A3420" t="str">
            <v>47.05.200</v>
          </cell>
          <cell r="B3420" t="str">
            <v>Válvula de retenção de pé com crivo em bronze, DN= 2´</v>
          </cell>
          <cell r="C3420" t="str">
            <v>UN</v>
          </cell>
          <cell r="D3420">
            <v>138.81</v>
          </cell>
          <cell r="E3420">
            <v>18.899999999999999</v>
          </cell>
          <cell r="F3420">
            <v>157.71</v>
          </cell>
        </row>
        <row r="3421">
          <cell r="A3421" t="str">
            <v>47.05.210</v>
          </cell>
          <cell r="B3421" t="str">
            <v>Válvula de retenção de pé com crivo em bronze, DN= 2 1/2´</v>
          </cell>
          <cell r="C3421" t="str">
            <v>UN</v>
          </cell>
          <cell r="D3421">
            <v>223.64</v>
          </cell>
          <cell r="E3421">
            <v>18.899999999999999</v>
          </cell>
          <cell r="F3421">
            <v>242.54</v>
          </cell>
        </row>
        <row r="3422">
          <cell r="A3422" t="str">
            <v>47.05.220</v>
          </cell>
          <cell r="B3422" t="str">
            <v>Válvula de gaveta em bronze, com haste não ascendente, classe 125 libras para vapor e classe 200 libras para água, óleo e gás, DN= 6´</v>
          </cell>
          <cell r="C3422" t="str">
            <v>UN</v>
          </cell>
          <cell r="D3422">
            <v>4813.17</v>
          </cell>
          <cell r="E3422">
            <v>31.49</v>
          </cell>
          <cell r="F3422">
            <v>4844.66</v>
          </cell>
        </row>
        <row r="3423">
          <cell r="A3423" t="str">
            <v>47.05.230</v>
          </cell>
          <cell r="B3423" t="str">
            <v>Válvula de gaveta em bronze, com haste não ascendente, classe 125 libras para vapor e classe 200 libras para água, óleo e gás, DN= 2´</v>
          </cell>
          <cell r="C3423" t="str">
            <v>UN</v>
          </cell>
          <cell r="D3423">
            <v>137.27000000000001</v>
          </cell>
          <cell r="E3423">
            <v>18.899999999999999</v>
          </cell>
          <cell r="F3423">
            <v>156.16999999999999</v>
          </cell>
        </row>
        <row r="3424">
          <cell r="A3424" t="str">
            <v>47.05.240</v>
          </cell>
          <cell r="B3424" t="str">
            <v>Válvula globo em bronze, classe 125 libras para vapor e classe 200 libras para água, óleo e gás, DN= 2´</v>
          </cell>
          <cell r="C3424" t="str">
            <v>UN</v>
          </cell>
          <cell r="D3424">
            <v>358.39</v>
          </cell>
          <cell r="E3424">
            <v>18.899999999999999</v>
          </cell>
          <cell r="F3424">
            <v>377.29</v>
          </cell>
        </row>
        <row r="3425">
          <cell r="A3425" t="str">
            <v>47.05.260</v>
          </cell>
          <cell r="B3425" t="str">
            <v>Válvula de retenção de pé com crivo em bronze, DN= 3´</v>
          </cell>
          <cell r="C3425" t="str">
            <v>UN</v>
          </cell>
          <cell r="D3425">
            <v>332.74</v>
          </cell>
          <cell r="E3425">
            <v>18.899999999999999</v>
          </cell>
          <cell r="F3425">
            <v>351.64</v>
          </cell>
        </row>
        <row r="3426">
          <cell r="A3426" t="str">
            <v>47.05.270</v>
          </cell>
          <cell r="B3426" t="str">
            <v>Válvula de retenção de pé com crivo em bronze, DN= 4´</v>
          </cell>
          <cell r="C3426" t="str">
            <v>UN</v>
          </cell>
          <cell r="D3426">
            <v>644.85</v>
          </cell>
          <cell r="E3426">
            <v>25.19</v>
          </cell>
          <cell r="F3426">
            <v>670.04</v>
          </cell>
        </row>
        <row r="3427">
          <cell r="A3427" t="str">
            <v>47.05.280</v>
          </cell>
          <cell r="B3427" t="str">
            <v>Válvula globo angular de 45° em bronze, DN= 2 1/2´</v>
          </cell>
          <cell r="C3427" t="str">
            <v>UN</v>
          </cell>
          <cell r="D3427">
            <v>270.13</v>
          </cell>
          <cell r="E3427">
            <v>18.899999999999999</v>
          </cell>
          <cell r="F3427">
            <v>289.02999999999997</v>
          </cell>
        </row>
        <row r="3428">
          <cell r="A3428" t="str">
            <v>47.05.290</v>
          </cell>
          <cell r="B3428" t="str">
            <v>Válvula de gaveta em bronze, haste ascendente, classe 150 libras para vapor saturado e 300 libras para água, óleo e gás, DN= 1/2´</v>
          </cell>
          <cell r="C3428" t="str">
            <v>UN</v>
          </cell>
          <cell r="D3428">
            <v>106.73</v>
          </cell>
          <cell r="E3428">
            <v>10.5</v>
          </cell>
          <cell r="F3428">
            <v>117.23</v>
          </cell>
        </row>
        <row r="3429">
          <cell r="A3429" t="str">
            <v>47.05.296</v>
          </cell>
          <cell r="B3429" t="str">
            <v>Válvula de gaveta em bronze, haste ascendente, classe 150 libras para vapor saturado e 300 libras para água, óleo e gás, DN= 4´</v>
          </cell>
          <cell r="C3429" t="str">
            <v>UN</v>
          </cell>
          <cell r="D3429">
            <v>4241.8</v>
          </cell>
          <cell r="E3429">
            <v>25.19</v>
          </cell>
          <cell r="F3429">
            <v>4266.99</v>
          </cell>
        </row>
        <row r="3430">
          <cell r="A3430" t="str">
            <v>47.05.300</v>
          </cell>
          <cell r="B3430" t="str">
            <v>Válvula de gaveta em bronze, haste não ascendente, classe 150 libras para vapor saturado e 300 libras para água, óleo e gás, DN= 4´</v>
          </cell>
          <cell r="C3430" t="str">
            <v>UN</v>
          </cell>
          <cell r="D3430">
            <v>1539.04</v>
          </cell>
          <cell r="E3430">
            <v>25.19</v>
          </cell>
          <cell r="F3430">
            <v>1564.23</v>
          </cell>
        </row>
        <row r="3431">
          <cell r="A3431" t="str">
            <v>47.05.310</v>
          </cell>
          <cell r="B3431" t="str">
            <v>Válvula de gaveta em bronze, haste não ascendente, classe 150 libras para vapor saturado e 300 libras para água, óleo e gás, DN= 2´</v>
          </cell>
          <cell r="C3431" t="str">
            <v>UN</v>
          </cell>
          <cell r="D3431">
            <v>298.73</v>
          </cell>
          <cell r="E3431">
            <v>18.899999999999999</v>
          </cell>
          <cell r="F3431">
            <v>317.63</v>
          </cell>
        </row>
        <row r="3432">
          <cell r="A3432" t="str">
            <v>47.05.340</v>
          </cell>
          <cell r="B3432" t="str">
            <v>Válvula globo em bronze, classe 150 libras para vapor saturado e 300 libras para água, óleo e gás, DN= 3/4´</v>
          </cell>
          <cell r="C3432" t="str">
            <v>UN</v>
          </cell>
          <cell r="D3432">
            <v>148.79</v>
          </cell>
          <cell r="E3432">
            <v>18.899999999999999</v>
          </cell>
          <cell r="F3432">
            <v>167.69</v>
          </cell>
        </row>
        <row r="3433">
          <cell r="A3433" t="str">
            <v>47.05.350</v>
          </cell>
          <cell r="B3433" t="str">
            <v>Válvula globo em bronze, classe 150 libras para vapor saturado e 300 libras para água, óleo e gás, DN= 1´</v>
          </cell>
          <cell r="C3433" t="str">
            <v>UN</v>
          </cell>
          <cell r="D3433">
            <v>199.66</v>
          </cell>
          <cell r="E3433">
            <v>18.899999999999999</v>
          </cell>
          <cell r="F3433">
            <v>218.56</v>
          </cell>
        </row>
        <row r="3434">
          <cell r="A3434" t="str">
            <v>47.05.360</v>
          </cell>
          <cell r="B3434" t="str">
            <v>Válvula globo em bronze, classe 150 libras para vapor saturado e 300 libras para água, óleo e gás, DN= 1 1/2´</v>
          </cell>
          <cell r="C3434" t="str">
            <v>UN</v>
          </cell>
          <cell r="D3434">
            <v>403.66</v>
          </cell>
          <cell r="E3434">
            <v>18.899999999999999</v>
          </cell>
          <cell r="F3434">
            <v>422.56</v>
          </cell>
        </row>
        <row r="3435">
          <cell r="A3435" t="str">
            <v>47.05.370</v>
          </cell>
          <cell r="B3435" t="str">
            <v>Válvula globo em bronze, classe 150 libras para vapor saturado e 300 libras para água, óleo e gás, DN= 2´</v>
          </cell>
          <cell r="C3435" t="str">
            <v>UN</v>
          </cell>
          <cell r="D3435">
            <v>529.53</v>
          </cell>
          <cell r="E3435">
            <v>18.899999999999999</v>
          </cell>
          <cell r="F3435">
            <v>548.42999999999995</v>
          </cell>
        </row>
        <row r="3436">
          <cell r="A3436" t="str">
            <v>47.05.390</v>
          </cell>
          <cell r="B3436" t="str">
            <v>Válvula globo em bronze, classe 150 libras para vapor saturado e 300 libras para água, óleo e gás, DN= 2 1/2´</v>
          </cell>
          <cell r="C3436" t="str">
            <v>UN</v>
          </cell>
          <cell r="D3436">
            <v>808.98</v>
          </cell>
          <cell r="E3436">
            <v>18.899999999999999</v>
          </cell>
          <cell r="F3436">
            <v>827.88</v>
          </cell>
        </row>
        <row r="3437">
          <cell r="A3437" t="str">
            <v>47.05.392</v>
          </cell>
          <cell r="B3437" t="str">
            <v>Válvula globo em bronze, classe 150 libras para vapor saturado e 300 libras para água, óleo e gás, DN= 3´</v>
          </cell>
          <cell r="C3437" t="str">
            <v>UN</v>
          </cell>
          <cell r="D3437">
            <v>1738.47</v>
          </cell>
          <cell r="E3437">
            <v>25.19</v>
          </cell>
          <cell r="F3437">
            <v>1763.66</v>
          </cell>
        </row>
        <row r="3438">
          <cell r="A3438" t="str">
            <v>47.05.394</v>
          </cell>
          <cell r="B3438" t="str">
            <v>Válvula globo em bronze, classe 150 libras para vapor saturado e 300 libras para água, óleo e gás, DN= 4´</v>
          </cell>
          <cell r="C3438" t="str">
            <v>UN</v>
          </cell>
          <cell r="D3438">
            <v>4535.8900000000003</v>
          </cell>
          <cell r="E3438">
            <v>25.19</v>
          </cell>
          <cell r="F3438">
            <v>4561.08</v>
          </cell>
        </row>
        <row r="3439">
          <cell r="A3439" t="str">
            <v>47.05.398</v>
          </cell>
          <cell r="B3439" t="str">
            <v>Válvula de gaveta em bronze, haste não ascendente, classe 125 libras para vapor e classe 200 libras para água, óleo e gás, DN= 3/4´</v>
          </cell>
          <cell r="C3439" t="str">
            <v>UN</v>
          </cell>
          <cell r="D3439">
            <v>55.32</v>
          </cell>
          <cell r="E3439">
            <v>12.6</v>
          </cell>
          <cell r="F3439">
            <v>67.92</v>
          </cell>
        </row>
        <row r="3440">
          <cell r="A3440" t="str">
            <v>47.05.400</v>
          </cell>
          <cell r="B3440" t="str">
            <v>Válvula de gaveta em bronze, haste não ascendente, classe 125 libras para vapor e classe 200 libras para água, óleo e gás, DN= 1´</v>
          </cell>
          <cell r="C3440" t="str">
            <v>UN</v>
          </cell>
          <cell r="D3440">
            <v>63.67</v>
          </cell>
          <cell r="E3440">
            <v>18.899999999999999</v>
          </cell>
          <cell r="F3440">
            <v>82.57</v>
          </cell>
        </row>
        <row r="3441">
          <cell r="A3441" t="str">
            <v>47.05.406</v>
          </cell>
          <cell r="B3441" t="str">
            <v>Válvula de gaveta em bronze, haste não ascendente, classe 125 libras para vapor e classe 200 libras para água, óleo e gás, DN= 1.1/4´</v>
          </cell>
          <cell r="C3441" t="str">
            <v>UN</v>
          </cell>
          <cell r="D3441">
            <v>71.02</v>
          </cell>
          <cell r="E3441">
            <v>16.8</v>
          </cell>
          <cell r="F3441">
            <v>87.82</v>
          </cell>
        </row>
        <row r="3442">
          <cell r="A3442" t="str">
            <v>47.05.410</v>
          </cell>
          <cell r="B3442" t="str">
            <v>Válvula de gaveta em bronze, haste não ascendente, classe 125 libras para vapor e classe 200 libras para água, óleo e gás, DN= 1 1/2´</v>
          </cell>
          <cell r="C3442" t="str">
            <v>UN</v>
          </cell>
          <cell r="D3442">
            <v>87.83</v>
          </cell>
          <cell r="E3442">
            <v>18.899999999999999</v>
          </cell>
          <cell r="F3442">
            <v>106.73</v>
          </cell>
        </row>
        <row r="3443">
          <cell r="A3443" t="str">
            <v>47.05.420</v>
          </cell>
          <cell r="B3443" t="str">
            <v>Válvula de gaveta em bronze, haste não ascendente, classe 125 libras para vapor e classe 200 libras para água, óleo e gás, DN= 2 1/2´</v>
          </cell>
          <cell r="C3443" t="str">
            <v>UN</v>
          </cell>
          <cell r="D3443">
            <v>361.94</v>
          </cell>
          <cell r="E3443">
            <v>18.899999999999999</v>
          </cell>
          <cell r="F3443">
            <v>380.84</v>
          </cell>
        </row>
        <row r="3444">
          <cell r="A3444" t="str">
            <v>47.05.430</v>
          </cell>
          <cell r="B3444" t="str">
            <v>Válvula de gaveta em bronze, haste não ascendente, classe 125 libras para vapor e classe 200 libras para água, óleo e gás, DN= 3´</v>
          </cell>
          <cell r="C3444" t="str">
            <v>UN</v>
          </cell>
          <cell r="D3444">
            <v>495.13</v>
          </cell>
          <cell r="E3444">
            <v>18.899999999999999</v>
          </cell>
          <cell r="F3444">
            <v>514.03</v>
          </cell>
        </row>
        <row r="3445">
          <cell r="A3445" t="str">
            <v>47.05.450</v>
          </cell>
          <cell r="B3445" t="str">
            <v>Válvula redutora de pressão de ação direta em bronze, extremidade roscada, para água, ar, óleo e gás, PE= 200 psi e PS= 20 à 90 psi, DN= 1 1/4´</v>
          </cell>
          <cell r="C3445" t="str">
            <v>UN</v>
          </cell>
          <cell r="D3445">
            <v>3303.46</v>
          </cell>
          <cell r="E3445">
            <v>83.98</v>
          </cell>
          <cell r="F3445">
            <v>3387.44</v>
          </cell>
        </row>
        <row r="3446">
          <cell r="A3446" t="str">
            <v>47.05.460</v>
          </cell>
          <cell r="B3446" t="str">
            <v>Válvula redutora de pressão de ação direta em bronze, extremidade roscada, para água, ar, óleo e gás, PE= 200 psi e PS= 20 à 90 psi, DN= 2´</v>
          </cell>
          <cell r="C3446" t="str">
            <v>UN</v>
          </cell>
          <cell r="D3446">
            <v>4755.33</v>
          </cell>
          <cell r="E3446">
            <v>83.98</v>
          </cell>
          <cell r="F3446">
            <v>4839.3100000000004</v>
          </cell>
        </row>
        <row r="3447">
          <cell r="A3447" t="str">
            <v>47.05.580</v>
          </cell>
          <cell r="B3447" t="str">
            <v>Válvula de gaveta em bronze com fecho rápido, DN= 1 1/2´</v>
          </cell>
          <cell r="C3447" t="str">
            <v>UN</v>
          </cell>
          <cell r="D3447">
            <v>346.86</v>
          </cell>
          <cell r="E3447">
            <v>41.99</v>
          </cell>
          <cell r="F3447">
            <v>388.85</v>
          </cell>
        </row>
        <row r="3448">
          <cell r="A3448" t="str">
            <v>47.06</v>
          </cell>
          <cell r="B3448" t="str">
            <v>Registro e / ou valvula em ferro fundido</v>
          </cell>
          <cell r="C3448"/>
          <cell r="D3448"/>
          <cell r="E3448"/>
          <cell r="F3448"/>
        </row>
        <row r="3449">
          <cell r="A3449" t="str">
            <v>47.06.030</v>
          </cell>
          <cell r="B3449" t="str">
            <v>Válvula de gaveta em ferro fundido, haste ascendente com flange, classe 125 libras, DN= 2´</v>
          </cell>
          <cell r="C3449" t="str">
            <v>UN</v>
          </cell>
          <cell r="D3449">
            <v>1098.02</v>
          </cell>
          <cell r="E3449">
            <v>52.49</v>
          </cell>
          <cell r="F3449">
            <v>1150.51</v>
          </cell>
        </row>
        <row r="3450">
          <cell r="A3450" t="str">
            <v>47.06.040</v>
          </cell>
          <cell r="B3450" t="str">
            <v>Válvula de retenção de pé com crivo em ferro fundido, flangeada, DN= 6´</v>
          </cell>
          <cell r="C3450" t="str">
            <v>UN</v>
          </cell>
          <cell r="D3450">
            <v>1558.39</v>
          </cell>
          <cell r="E3450">
            <v>146.97</v>
          </cell>
          <cell r="F3450">
            <v>1705.36</v>
          </cell>
        </row>
        <row r="3451">
          <cell r="A3451" t="str">
            <v>47.06.041</v>
          </cell>
          <cell r="B3451" t="str">
            <v>Válvula de retenção de pé com crivo em ferro fundido, flangeada, DN= 8´</v>
          </cell>
          <cell r="C3451" t="str">
            <v>UN</v>
          </cell>
          <cell r="D3451">
            <v>2471.2399999999998</v>
          </cell>
          <cell r="E3451">
            <v>146.97</v>
          </cell>
          <cell r="F3451">
            <v>2618.21</v>
          </cell>
        </row>
        <row r="3452">
          <cell r="A3452" t="str">
            <v>47.06.050</v>
          </cell>
          <cell r="B3452" t="str">
            <v>Válvula de retenção tipo portinhola dupla em ferro fundido, DN= 6´</v>
          </cell>
          <cell r="C3452" t="str">
            <v>UN</v>
          </cell>
          <cell r="D3452">
            <v>1207.01</v>
          </cell>
          <cell r="E3452">
            <v>146.97</v>
          </cell>
          <cell r="F3452">
            <v>1353.98</v>
          </cell>
        </row>
        <row r="3453">
          <cell r="A3453" t="str">
            <v>47.06.051</v>
          </cell>
          <cell r="B3453" t="str">
            <v>Válvula de retenção tipo portinhola simples em ferro fundido, flangeada, DN= 6´</v>
          </cell>
          <cell r="C3453" t="str">
            <v>UN</v>
          </cell>
          <cell r="D3453">
            <v>2579.71</v>
          </cell>
          <cell r="E3453">
            <v>146.97</v>
          </cell>
          <cell r="F3453">
            <v>2726.68</v>
          </cell>
        </row>
        <row r="3454">
          <cell r="A3454" t="str">
            <v>47.06.060</v>
          </cell>
          <cell r="B3454" t="str">
            <v>Válvula de gaveta em ferro fundido com bolsa, DN= 150 mm</v>
          </cell>
          <cell r="C3454" t="str">
            <v>UN</v>
          </cell>
          <cell r="D3454">
            <v>1706.6</v>
          </cell>
          <cell r="E3454">
            <v>83.98</v>
          </cell>
          <cell r="F3454">
            <v>1790.58</v>
          </cell>
        </row>
        <row r="3455">
          <cell r="A3455" t="str">
            <v>47.06.070</v>
          </cell>
          <cell r="B3455" t="str">
            <v>Válvula de gaveta em ferro fundido com bolsa, DN= 200 mm</v>
          </cell>
          <cell r="C3455" t="str">
            <v>UN</v>
          </cell>
          <cell r="D3455">
            <v>2874.59</v>
          </cell>
          <cell r="E3455">
            <v>83.98</v>
          </cell>
          <cell r="F3455">
            <v>2958.57</v>
          </cell>
        </row>
        <row r="3456">
          <cell r="A3456" t="str">
            <v>47.06.080</v>
          </cell>
          <cell r="B3456" t="str">
            <v>Válvula de retenção tipo portinhola simples em ferro fundido, DN= 4´</v>
          </cell>
          <cell r="C3456" t="str">
            <v>UN</v>
          </cell>
          <cell r="D3456">
            <v>1013.2</v>
          </cell>
          <cell r="E3456">
            <v>83.98</v>
          </cell>
          <cell r="F3456">
            <v>1097.18</v>
          </cell>
        </row>
        <row r="3457">
          <cell r="A3457" t="str">
            <v>47.06.090</v>
          </cell>
          <cell r="B3457" t="str">
            <v>Válvula de retenção tipo portinhola dupla em ferro fundido, DN= 4´</v>
          </cell>
          <cell r="C3457" t="str">
            <v>UN</v>
          </cell>
          <cell r="D3457">
            <v>684.89</v>
          </cell>
          <cell r="E3457">
            <v>83.98</v>
          </cell>
          <cell r="F3457">
            <v>768.87</v>
          </cell>
        </row>
        <row r="3458">
          <cell r="A3458" t="str">
            <v>47.06.100</v>
          </cell>
          <cell r="B3458" t="str">
            <v>Válvula de segurança em ferro fundido rosqueada com pressão de ajuste 0,4 até 0,75kgf/cm², DN= 2´</v>
          </cell>
          <cell r="C3458" t="str">
            <v>UN</v>
          </cell>
          <cell r="D3458">
            <v>7347.95</v>
          </cell>
          <cell r="E3458">
            <v>52.49</v>
          </cell>
          <cell r="F3458">
            <v>7400.44</v>
          </cell>
        </row>
        <row r="3459">
          <cell r="A3459" t="str">
            <v>47.06.110</v>
          </cell>
          <cell r="B3459" t="str">
            <v>Válvula de segurança em ferro fundido rosqueada com pressão de ajuste 6,1 até 10,0kgf/cm², DN= 3/4´</v>
          </cell>
          <cell r="C3459" t="str">
            <v>UN</v>
          </cell>
          <cell r="D3459">
            <v>3223.5</v>
          </cell>
          <cell r="E3459">
            <v>25.19</v>
          </cell>
          <cell r="F3459">
            <v>3248.69</v>
          </cell>
        </row>
        <row r="3460">
          <cell r="A3460" t="str">
            <v>47.06.180</v>
          </cell>
          <cell r="B3460" t="str">
            <v>Válvula de gaveta em ferro fundido com bolsa, DN= 100mm</v>
          </cell>
          <cell r="C3460" t="str">
            <v>UN</v>
          </cell>
          <cell r="D3460">
            <v>871.98</v>
          </cell>
          <cell r="E3460">
            <v>83.98</v>
          </cell>
          <cell r="F3460">
            <v>955.96</v>
          </cell>
        </row>
        <row r="3461">
          <cell r="A3461" t="str">
            <v>47.06.310</v>
          </cell>
          <cell r="B3461" t="str">
            <v>Visor de fluxo com janela simples, corpo em ferro fundido ou aço carbono, DN = 1´</v>
          </cell>
          <cell r="C3461" t="str">
            <v>UN</v>
          </cell>
          <cell r="D3461">
            <v>1038.04</v>
          </cell>
          <cell r="E3461">
            <v>31.49</v>
          </cell>
          <cell r="F3461">
            <v>1069.53</v>
          </cell>
        </row>
        <row r="3462">
          <cell r="A3462" t="str">
            <v>47.06.320</v>
          </cell>
          <cell r="B3462" t="str">
            <v>Válvula de governo (retenção e alarme) completa, corpo em ferro fundido, classe 125 libras, DN= 4´</v>
          </cell>
          <cell r="C3462" t="str">
            <v>UN</v>
          </cell>
          <cell r="D3462">
            <v>8806.16</v>
          </cell>
          <cell r="E3462">
            <v>125.97</v>
          </cell>
          <cell r="F3462">
            <v>8932.1299999999992</v>
          </cell>
        </row>
        <row r="3463">
          <cell r="A3463" t="str">
            <v>47.06.330</v>
          </cell>
          <cell r="B3463" t="str">
            <v>Válvula de gaveta em ferro fundido, haste ascendente com flange, classe 125 libras, DN= 4´</v>
          </cell>
          <cell r="C3463" t="str">
            <v>UN</v>
          </cell>
          <cell r="D3463">
            <v>1791.29</v>
          </cell>
          <cell r="E3463">
            <v>83.98</v>
          </cell>
          <cell r="F3463">
            <v>1875.27</v>
          </cell>
        </row>
        <row r="3464">
          <cell r="A3464" t="str">
            <v>47.06.340</v>
          </cell>
          <cell r="B3464" t="str">
            <v>Válvula de gaveta em ferro fundido, haste ascendente com flange, classe 125 libras, DN= 6´</v>
          </cell>
          <cell r="C3464" t="str">
            <v>UN</v>
          </cell>
          <cell r="D3464">
            <v>2625.44</v>
          </cell>
          <cell r="E3464">
            <v>83.98</v>
          </cell>
          <cell r="F3464">
            <v>2709.42</v>
          </cell>
        </row>
        <row r="3465">
          <cell r="A3465" t="str">
            <v>47.06.350</v>
          </cell>
          <cell r="B3465" t="str">
            <v>Válvula de retenção vertical em ferro fundido com flange, classe 125 libras, DN= 4´</v>
          </cell>
          <cell r="C3465" t="str">
            <v>UN</v>
          </cell>
          <cell r="D3465">
            <v>1787.65</v>
          </cell>
          <cell r="E3465">
            <v>83.98</v>
          </cell>
          <cell r="F3465">
            <v>1871.63</v>
          </cell>
        </row>
        <row r="3466">
          <cell r="A3466" t="str">
            <v>47.07</v>
          </cell>
          <cell r="B3466" t="str">
            <v>Registro e / ou valvula em aco carbono fundido</v>
          </cell>
          <cell r="C3466"/>
          <cell r="D3466"/>
          <cell r="E3466"/>
          <cell r="F3466"/>
        </row>
        <row r="3467">
          <cell r="A3467" t="str">
            <v>47.07.010</v>
          </cell>
          <cell r="B3467" t="str">
            <v>Válvula de esfera em aço carbono fundido, passagem plena, classe 150 libras para vapor e classe 600 libras para água, óleo e gás, DN= 1/2´</v>
          </cell>
          <cell r="C3467" t="str">
            <v>UN</v>
          </cell>
          <cell r="D3467">
            <v>82.04</v>
          </cell>
          <cell r="E3467">
            <v>18.899999999999999</v>
          </cell>
          <cell r="F3467">
            <v>100.94</v>
          </cell>
        </row>
        <row r="3468">
          <cell r="A3468" t="str">
            <v>47.07.020</v>
          </cell>
          <cell r="B3468" t="str">
            <v>Válvula de esfera em aço carbono fundido, passagem plena, classe 150 libras para vapor e classe 600 libras para água, óleo e gás, DN= 3/4´</v>
          </cell>
          <cell r="C3468" t="str">
            <v>UN</v>
          </cell>
          <cell r="D3468">
            <v>119.99</v>
          </cell>
          <cell r="E3468">
            <v>25.19</v>
          </cell>
          <cell r="F3468">
            <v>145.18</v>
          </cell>
        </row>
        <row r="3469">
          <cell r="A3469" t="str">
            <v>47.07.030</v>
          </cell>
          <cell r="B3469" t="str">
            <v>Válvula de esfera em aço carbono fundido, passagem plena, classe 150 libras para vapor e classe 600 libras para água, óleo e gás, DN= 1´</v>
          </cell>
          <cell r="C3469" t="str">
            <v>UN</v>
          </cell>
          <cell r="D3469">
            <v>146.19999999999999</v>
          </cell>
          <cell r="E3469">
            <v>31.49</v>
          </cell>
          <cell r="F3469">
            <v>177.69</v>
          </cell>
        </row>
        <row r="3470">
          <cell r="A3470" t="str">
            <v>47.07.031</v>
          </cell>
          <cell r="B3470" t="str">
            <v>Válvula de esfera em aço carbono fundido, passagem plena, classe 150 libras para vapor e classe 600 libras para água, óleo e gás, DN= 1.1/4´</v>
          </cell>
          <cell r="C3470" t="str">
            <v>UN</v>
          </cell>
          <cell r="D3470">
            <v>147.55000000000001</v>
          </cell>
          <cell r="E3470">
            <v>33.590000000000003</v>
          </cell>
          <cell r="F3470">
            <v>181.14</v>
          </cell>
        </row>
        <row r="3471">
          <cell r="A3471" t="str">
            <v>47.07.090</v>
          </cell>
          <cell r="B3471" t="str">
            <v>Válvula de esfera em aço carbono fundido, passagem plena, extremidades rosqueáveis, classe 300 libras para vapor saturado, DN= 2´</v>
          </cell>
          <cell r="C3471" t="str">
            <v>UN</v>
          </cell>
          <cell r="D3471">
            <v>492.37</v>
          </cell>
          <cell r="E3471">
            <v>52.49</v>
          </cell>
          <cell r="F3471">
            <v>544.86</v>
          </cell>
        </row>
        <row r="3472">
          <cell r="A3472" t="str">
            <v>47.09</v>
          </cell>
          <cell r="B3472" t="str">
            <v>Registro e / ou valvula em aco carbono forjado</v>
          </cell>
          <cell r="C3472"/>
          <cell r="D3472"/>
          <cell r="E3472"/>
          <cell r="F3472"/>
        </row>
        <row r="3473">
          <cell r="A3473" t="str">
            <v>47.09.010</v>
          </cell>
          <cell r="B3473" t="str">
            <v>Válvula globo em aço carbono forjado, classe 800 libras para vapor e classe 2000 libras para água, óleo e gás, DN= 3/4´</v>
          </cell>
          <cell r="C3473" t="str">
            <v>UN</v>
          </cell>
          <cell r="D3473">
            <v>350.96</v>
          </cell>
          <cell r="E3473">
            <v>25.19</v>
          </cell>
          <cell r="F3473">
            <v>376.15</v>
          </cell>
        </row>
        <row r="3474">
          <cell r="A3474" t="str">
            <v>47.09.020</v>
          </cell>
          <cell r="B3474" t="str">
            <v>Válvula globo em aço carbono forjado, classe 800 libras para vapor e classe 2000 libras para água, óleo e gás, DN= 1´</v>
          </cell>
          <cell r="C3474" t="str">
            <v>UN</v>
          </cell>
          <cell r="D3474">
            <v>456.03</v>
          </cell>
          <cell r="E3474">
            <v>31.49</v>
          </cell>
          <cell r="F3474">
            <v>487.52</v>
          </cell>
        </row>
        <row r="3475">
          <cell r="A3475" t="str">
            <v>47.09.030</v>
          </cell>
          <cell r="B3475" t="str">
            <v>Válvula globo em aço carbono forjado, classe 800 libras para vapor e classe 2000 libras para água, óleo e gás, DN= 1 1/2´</v>
          </cell>
          <cell r="C3475" t="str">
            <v>UN</v>
          </cell>
          <cell r="D3475">
            <v>854.99</v>
          </cell>
          <cell r="E3475">
            <v>41.99</v>
          </cell>
          <cell r="F3475">
            <v>896.98</v>
          </cell>
        </row>
        <row r="3476">
          <cell r="A3476" t="str">
            <v>47.09.040</v>
          </cell>
          <cell r="B3476" t="str">
            <v>Válvula globo em aço carbono forjado, classe 800 libras para vapor e classe 2000 libras para água, óleo e gás, DN= 2´</v>
          </cell>
          <cell r="C3476" t="str">
            <v>UN</v>
          </cell>
          <cell r="D3476">
            <v>1182.76</v>
          </cell>
          <cell r="E3476">
            <v>52.49</v>
          </cell>
          <cell r="F3476">
            <v>1235.25</v>
          </cell>
        </row>
        <row r="3477">
          <cell r="A3477" t="str">
            <v>47.10</v>
          </cell>
          <cell r="B3477" t="str">
            <v>Registro e / ou valvula em aco inoxidavel forjado</v>
          </cell>
          <cell r="C3477"/>
          <cell r="D3477"/>
          <cell r="E3477"/>
          <cell r="F3477"/>
        </row>
        <row r="3478">
          <cell r="A3478" t="str">
            <v>47.10.010</v>
          </cell>
          <cell r="B3478" t="str">
            <v>Purgador termodinâmico com filtro incorporado, em aço inoxidável forjado, pressão de 0,25 a 42 kg/cm², temperatura até 425°C, DN= 1/2´</v>
          </cell>
          <cell r="C3478" t="str">
            <v>UN</v>
          </cell>
          <cell r="D3478">
            <v>641.13</v>
          </cell>
          <cell r="E3478">
            <v>18.899999999999999</v>
          </cell>
          <cell r="F3478">
            <v>660.03</v>
          </cell>
        </row>
        <row r="3479">
          <cell r="A3479" t="str">
            <v>47.11</v>
          </cell>
          <cell r="B3479" t="str">
            <v>Aparelho de medicao e controle</v>
          </cell>
          <cell r="C3479"/>
          <cell r="D3479"/>
          <cell r="E3479"/>
          <cell r="F3479"/>
        </row>
        <row r="3480">
          <cell r="A3480" t="str">
            <v>47.11.021</v>
          </cell>
          <cell r="B3480" t="str">
            <v>Pressostato diferencial ajustável mecânico, montagem inferior com diâmetro de 1/2" e/ou 1/4", faixa de operação até 16 bar</v>
          </cell>
          <cell r="C3480" t="str">
            <v>UN</v>
          </cell>
          <cell r="D3480">
            <v>421.72</v>
          </cell>
          <cell r="E3480">
            <v>88.23</v>
          </cell>
          <cell r="F3480">
            <v>509.95</v>
          </cell>
        </row>
        <row r="3481">
          <cell r="A3481" t="str">
            <v>47.11.080</v>
          </cell>
          <cell r="B3481" t="str">
            <v>Termômetro bimetálico, mostrador com 4´, saída angular, escala 0-100°C</v>
          </cell>
          <cell r="C3481" t="str">
            <v>UN</v>
          </cell>
          <cell r="D3481">
            <v>134.13999999999999</v>
          </cell>
          <cell r="E3481">
            <v>8.4</v>
          </cell>
          <cell r="F3481">
            <v>142.54</v>
          </cell>
        </row>
        <row r="3482">
          <cell r="A3482" t="str">
            <v>47.11.100</v>
          </cell>
          <cell r="B3482" t="str">
            <v>Manômetro com mostrador de 4´, escalas: 0-4 / 0-7 / 0-10 / 0-17 / 0-21 / 0-28 kg/cm²</v>
          </cell>
          <cell r="C3482" t="str">
            <v>UN</v>
          </cell>
          <cell r="D3482">
            <v>146.66999999999999</v>
          </cell>
          <cell r="E3482">
            <v>21</v>
          </cell>
          <cell r="F3482">
            <v>167.67</v>
          </cell>
        </row>
        <row r="3483">
          <cell r="A3483" t="str">
            <v>47.11.111</v>
          </cell>
          <cell r="B3483" t="str">
            <v>Pressostato diferencial ajustável, caixa à prova de água, unidade sensora em aço inoxidável 316, faixa de operação entre 1,4 a 14 bar, para fluídos corrosivos, DN=1/2´</v>
          </cell>
          <cell r="C3483" t="str">
            <v>UN</v>
          </cell>
          <cell r="D3483">
            <v>8939.66</v>
          </cell>
          <cell r="E3483">
            <v>88.23</v>
          </cell>
          <cell r="F3483">
            <v>9027.89</v>
          </cell>
        </row>
        <row r="3484">
          <cell r="A3484" t="str">
            <v>47.12</v>
          </cell>
          <cell r="B3484" t="str">
            <v>Registro e / ou valvula em ferro ductil</v>
          </cell>
          <cell r="C3484"/>
          <cell r="D3484"/>
          <cell r="E3484"/>
          <cell r="F3484"/>
        </row>
        <row r="3485">
          <cell r="A3485" t="str">
            <v>47.12.040</v>
          </cell>
          <cell r="B3485" t="str">
            <v>Válvula de gaveta em ferro dúctil com flanges, classe PN-10, DN= 200mm</v>
          </cell>
          <cell r="C3485" t="str">
            <v>UN</v>
          </cell>
          <cell r="D3485">
            <v>2622.26</v>
          </cell>
          <cell r="E3485">
            <v>144.79</v>
          </cell>
          <cell r="F3485">
            <v>2767.05</v>
          </cell>
        </row>
        <row r="3486">
          <cell r="A3486" t="str">
            <v>47.12.270</v>
          </cell>
          <cell r="B3486" t="str">
            <v>Válvula de gaveta em ferro dúctil com flanges, classe PN-10, DN= 80mm</v>
          </cell>
          <cell r="C3486" t="str">
            <v>UN</v>
          </cell>
          <cell r="D3486">
            <v>1005.29</v>
          </cell>
          <cell r="E3486">
            <v>144.79</v>
          </cell>
          <cell r="F3486">
            <v>1150.08</v>
          </cell>
        </row>
        <row r="3487">
          <cell r="A3487" t="str">
            <v>47.12.280</v>
          </cell>
          <cell r="B3487" t="str">
            <v>Válvula globo auto-operada hidraulicamente, em ferro dúctil, classe PN-10/16, DN= 50mm</v>
          </cell>
          <cell r="C3487" t="str">
            <v>UN</v>
          </cell>
          <cell r="D3487">
            <v>1355.54</v>
          </cell>
          <cell r="E3487">
            <v>52.49</v>
          </cell>
          <cell r="F3487">
            <v>1408.03</v>
          </cell>
        </row>
        <row r="3488">
          <cell r="A3488" t="str">
            <v>47.12.290</v>
          </cell>
          <cell r="B3488" t="str">
            <v>Válvula globo auto-operada hidraulicamente, comandada por solenóide, em ferro dúctil, classe PN-10, DN= 50mm</v>
          </cell>
          <cell r="C3488" t="str">
            <v>UN</v>
          </cell>
          <cell r="D3488">
            <v>1796.61</v>
          </cell>
          <cell r="E3488">
            <v>94.48</v>
          </cell>
          <cell r="F3488">
            <v>1891.09</v>
          </cell>
        </row>
        <row r="3489">
          <cell r="A3489" t="str">
            <v>47.12.300</v>
          </cell>
          <cell r="B3489" t="str">
            <v>Válvula globo auto-operada hidraulicamente, comandada por solenóide, em ferro dúctil, classe PN-10, DN= 100mm</v>
          </cell>
          <cell r="C3489" t="str">
            <v>UN</v>
          </cell>
          <cell r="D3489">
            <v>2664.88</v>
          </cell>
          <cell r="E3489">
            <v>94.48</v>
          </cell>
          <cell r="F3489">
            <v>2759.36</v>
          </cell>
        </row>
        <row r="3490">
          <cell r="A3490" t="str">
            <v>47.12.310</v>
          </cell>
          <cell r="B3490" t="str">
            <v>Válvula de gaveta em ferro dúctil com flanges, classe PN-10, DN= 300mm</v>
          </cell>
          <cell r="C3490" t="str">
            <v>UN</v>
          </cell>
          <cell r="D3490">
            <v>6067.15</v>
          </cell>
          <cell r="E3490">
            <v>144.79</v>
          </cell>
          <cell r="F3490">
            <v>6211.94</v>
          </cell>
        </row>
        <row r="3491">
          <cell r="A3491" t="str">
            <v>47.12.320</v>
          </cell>
          <cell r="B3491" t="str">
            <v>Válvula de gaveta em ferro dúctil com flanges, classe PN-10, DN= 100mm</v>
          </cell>
          <cell r="C3491" t="str">
            <v>UN</v>
          </cell>
          <cell r="D3491">
            <v>1045.08</v>
          </cell>
          <cell r="E3491">
            <v>144.79</v>
          </cell>
          <cell r="F3491">
            <v>1189.8699999999999</v>
          </cell>
        </row>
        <row r="3492">
          <cell r="A3492" t="str">
            <v>47.12.330</v>
          </cell>
          <cell r="B3492" t="str">
            <v>Válvula de gaveta em ferro dúctil com flanges, classe PN-10, DN= 150mm</v>
          </cell>
          <cell r="C3492" t="str">
            <v>UN</v>
          </cell>
          <cell r="D3492">
            <v>1810.12</v>
          </cell>
          <cell r="E3492">
            <v>144.79</v>
          </cell>
          <cell r="F3492">
            <v>1954.91</v>
          </cell>
        </row>
        <row r="3493">
          <cell r="A3493" t="str">
            <v>47.12.340</v>
          </cell>
          <cell r="B3493" t="str">
            <v>Ventosa simples rosqueada em ferro dúctil, classe PN-25, DN= 3/4´</v>
          </cell>
          <cell r="C3493" t="str">
            <v>UN</v>
          </cell>
          <cell r="D3493">
            <v>1003.76</v>
          </cell>
          <cell r="E3493">
            <v>12.6</v>
          </cell>
          <cell r="F3493">
            <v>1016.36</v>
          </cell>
        </row>
        <row r="3494">
          <cell r="A3494" t="str">
            <v>47.12.350</v>
          </cell>
          <cell r="B3494" t="str">
            <v>Ventosa de tríplice função em ferro dúctil flangeada, classe PN-10/16/25, DN= 50mm</v>
          </cell>
          <cell r="C3494" t="str">
            <v>UN</v>
          </cell>
          <cell r="D3494">
            <v>2488.87</v>
          </cell>
          <cell r="E3494">
            <v>18.48</v>
          </cell>
          <cell r="F3494">
            <v>2507.35</v>
          </cell>
        </row>
        <row r="3495">
          <cell r="A3495" t="str">
            <v>47.14</v>
          </cell>
          <cell r="B3495" t="str">
            <v>Registro e / ou valvula em PVC rigido ou ABS</v>
          </cell>
          <cell r="C3495"/>
          <cell r="D3495"/>
          <cell r="E3495"/>
          <cell r="F3495"/>
        </row>
        <row r="3496">
          <cell r="A3496" t="str">
            <v>47.14.020</v>
          </cell>
          <cell r="B3496" t="str">
            <v>Registro de pressão em PVC rígido, soldável, DN= 25mm (3/4´)</v>
          </cell>
          <cell r="C3496" t="str">
            <v>UN</v>
          </cell>
          <cell r="D3496">
            <v>8.51</v>
          </cell>
          <cell r="E3496">
            <v>18.899999999999999</v>
          </cell>
          <cell r="F3496">
            <v>27.41</v>
          </cell>
        </row>
        <row r="3497">
          <cell r="A3497" t="str">
            <v>47.14.200</v>
          </cell>
          <cell r="B3497" t="str">
            <v>Registro regulador de vazão para torneira, misturador e bidê, em ABS com canopla, DN= 1/2´</v>
          </cell>
          <cell r="C3497" t="str">
            <v>UN</v>
          </cell>
          <cell r="D3497">
            <v>35.75</v>
          </cell>
          <cell r="E3497">
            <v>18.899999999999999</v>
          </cell>
          <cell r="F3497">
            <v>54.65</v>
          </cell>
        </row>
        <row r="3498">
          <cell r="A3498" t="str">
            <v>47.20</v>
          </cell>
          <cell r="B3498" t="str">
            <v>Reparos, conservacoes e complementos - GRUPO 47</v>
          </cell>
          <cell r="C3498"/>
          <cell r="D3498"/>
          <cell r="E3498"/>
          <cell r="F3498"/>
        </row>
        <row r="3499">
          <cell r="A3499" t="str">
            <v>47.20.010</v>
          </cell>
          <cell r="B3499" t="str">
            <v>Pigtail em latão para manômetro, DN= 1/2´</v>
          </cell>
          <cell r="C3499" t="str">
            <v>UN</v>
          </cell>
          <cell r="D3499">
            <v>84.59</v>
          </cell>
          <cell r="E3499">
            <v>6.3</v>
          </cell>
          <cell r="F3499">
            <v>90.89</v>
          </cell>
        </row>
        <row r="3500">
          <cell r="A3500" t="str">
            <v>47.20.020</v>
          </cell>
          <cell r="B3500" t="str">
            <v>Filtro ´Y´ em bronze para gás combustível, DN= 2´</v>
          </cell>
          <cell r="C3500" t="str">
            <v>UN</v>
          </cell>
          <cell r="D3500">
            <v>323.95999999999998</v>
          </cell>
          <cell r="E3500">
            <v>52.49</v>
          </cell>
          <cell r="F3500">
            <v>376.45</v>
          </cell>
        </row>
        <row r="3501">
          <cell r="A3501" t="str">
            <v>47.20.030</v>
          </cell>
          <cell r="B3501" t="str">
            <v>Filtro ´Y´ em ferro fundido, classe 125 libras para vapor saturado, com extremidades rosqueáveis, DN= 2´</v>
          </cell>
          <cell r="C3501" t="str">
            <v>UN</v>
          </cell>
          <cell r="D3501">
            <v>581.49</v>
          </cell>
          <cell r="E3501">
            <v>52.49</v>
          </cell>
          <cell r="F3501">
            <v>633.98</v>
          </cell>
        </row>
        <row r="3502">
          <cell r="A3502" t="str">
            <v>47.20.070</v>
          </cell>
          <cell r="B3502" t="str">
            <v>Pigtail flexível, revestido com borracha sintética resistente, DN= 7/16´ comprimento até 1,00 m</v>
          </cell>
          <cell r="C3502" t="str">
            <v>UN</v>
          </cell>
          <cell r="D3502">
            <v>30.35</v>
          </cell>
          <cell r="E3502">
            <v>8.82</v>
          </cell>
          <cell r="F3502">
            <v>39.17</v>
          </cell>
        </row>
        <row r="3503">
          <cell r="A3503" t="str">
            <v>47.20.080</v>
          </cell>
          <cell r="B3503" t="str">
            <v>Regulador de primeiro estágio de alta pressão até 2 kgf/cm², vazão de 90 kg GLP/hora</v>
          </cell>
          <cell r="C3503" t="str">
            <v>UN</v>
          </cell>
          <cell r="D3503">
            <v>633.16</v>
          </cell>
          <cell r="E3503">
            <v>29.37</v>
          </cell>
          <cell r="F3503">
            <v>662.53</v>
          </cell>
        </row>
        <row r="3504">
          <cell r="A3504" t="str">
            <v>47.20.100</v>
          </cell>
          <cell r="B3504" t="str">
            <v>Regulador de primeiro estágio de alta pressão até 1,3 kgf/cm², vazão de 50 kg GLP/hora</v>
          </cell>
          <cell r="C3504" t="str">
            <v>UN</v>
          </cell>
          <cell r="D3504">
            <v>282.35000000000002</v>
          </cell>
          <cell r="E3504">
            <v>29.37</v>
          </cell>
          <cell r="F3504">
            <v>311.72000000000003</v>
          </cell>
        </row>
        <row r="3505">
          <cell r="A3505" t="str">
            <v>47.20.120</v>
          </cell>
          <cell r="B3505" t="str">
            <v>Regulador de segundo estágio para gás, uso industrial, vazão até 12 kg GLP/hora</v>
          </cell>
          <cell r="C3505" t="str">
            <v>UN</v>
          </cell>
          <cell r="D3505">
            <v>73.55</v>
          </cell>
          <cell r="E3505">
            <v>21</v>
          </cell>
          <cell r="F3505">
            <v>94.55</v>
          </cell>
        </row>
        <row r="3506">
          <cell r="A3506" t="str">
            <v>47.20.181</v>
          </cell>
          <cell r="B3506" t="str">
            <v>Filtro Y em aço carbono, classe 150 libras, conexões flangeadas, DN= 4''</v>
          </cell>
          <cell r="C3506" t="str">
            <v>UN</v>
          </cell>
          <cell r="D3506">
            <v>4288.3999999999996</v>
          </cell>
          <cell r="E3506">
            <v>125.97</v>
          </cell>
          <cell r="F3506">
            <v>4414.37</v>
          </cell>
        </row>
        <row r="3507">
          <cell r="A3507" t="str">
            <v>47.20.190</v>
          </cell>
          <cell r="B3507" t="str">
            <v>Chave de fluxo tipo palheta para tubulação de líquidos</v>
          </cell>
          <cell r="C3507" t="str">
            <v>UN</v>
          </cell>
          <cell r="D3507">
            <v>235.7</v>
          </cell>
          <cell r="E3507">
            <v>16.8</v>
          </cell>
          <cell r="F3507">
            <v>252.5</v>
          </cell>
        </row>
        <row r="3508">
          <cell r="A3508" t="str">
            <v>47.20.300</v>
          </cell>
          <cell r="B3508" t="str">
            <v>Chave de fluxo de água com retardo para tubulações com diâmetro nominal de 1" a 6" - conexão BSP</v>
          </cell>
          <cell r="C3508" t="str">
            <v>UN</v>
          </cell>
          <cell r="D3508">
            <v>412.94</v>
          </cell>
          <cell r="E3508">
            <v>50.48</v>
          </cell>
          <cell r="F3508">
            <v>463.42</v>
          </cell>
        </row>
        <row r="3509">
          <cell r="A3509" t="str">
            <v>47.20.320</v>
          </cell>
          <cell r="B3509" t="str">
            <v>Filtro ´Y´ corpo em bronze, pressão de serviço até 20,7 bar (PN 20), DN= 1 1/2´</v>
          </cell>
          <cell r="C3509" t="str">
            <v>UN</v>
          </cell>
          <cell r="D3509">
            <v>213.97</v>
          </cell>
          <cell r="E3509">
            <v>52.49</v>
          </cell>
          <cell r="F3509">
            <v>266.45999999999998</v>
          </cell>
        </row>
        <row r="3510">
          <cell r="A3510" t="str">
            <v>47.20.330</v>
          </cell>
          <cell r="B3510" t="str">
            <v>Filtro ´Y´ corpo em bronze, pressão de serviço até 20,7 bar (PN 20), DN= 2´</v>
          </cell>
          <cell r="C3510" t="str">
            <v>UN</v>
          </cell>
          <cell r="D3510">
            <v>272.33</v>
          </cell>
          <cell r="E3510">
            <v>52.49</v>
          </cell>
          <cell r="F3510">
            <v>324.82</v>
          </cell>
        </row>
        <row r="3511">
          <cell r="A3511" t="str">
            <v>48</v>
          </cell>
          <cell r="B3511" t="str">
            <v>RESERVATORIO E TANQUE PARA LIQUIDOS E GASES</v>
          </cell>
          <cell r="C3511"/>
          <cell r="D3511"/>
          <cell r="E3511"/>
          <cell r="F3511"/>
        </row>
        <row r="3512">
          <cell r="A3512" t="str">
            <v>48.02</v>
          </cell>
          <cell r="B3512" t="str">
            <v>Reservatorio em material sintetico</v>
          </cell>
          <cell r="C3512"/>
          <cell r="D3512"/>
          <cell r="E3512"/>
          <cell r="F3512"/>
        </row>
        <row r="3513">
          <cell r="A3513" t="str">
            <v>48.02.008</v>
          </cell>
          <cell r="B3513" t="str">
            <v>Reservatório de fibra de vidro - capacidade de 15.000 litros</v>
          </cell>
          <cell r="C3513" t="str">
            <v>UN</v>
          </cell>
          <cell r="D3513">
            <v>5613.35</v>
          </cell>
          <cell r="E3513">
            <v>92.24</v>
          </cell>
          <cell r="F3513">
            <v>5705.59</v>
          </cell>
        </row>
        <row r="3514">
          <cell r="A3514" t="str">
            <v>48.02.009</v>
          </cell>
          <cell r="B3514" t="str">
            <v>Reservatório de fibra de vidro - capacidade de 20.000 litros</v>
          </cell>
          <cell r="C3514" t="str">
            <v>UN</v>
          </cell>
          <cell r="D3514">
            <v>9791.1200000000008</v>
          </cell>
          <cell r="E3514">
            <v>125.74</v>
          </cell>
          <cell r="F3514">
            <v>9916.86</v>
          </cell>
        </row>
        <row r="3515">
          <cell r="A3515" t="str">
            <v>48.02.204</v>
          </cell>
          <cell r="B3515" t="str">
            <v>Reservatório em polietileno com tampa de encaixar - capacidade de 2.000 litros</v>
          </cell>
          <cell r="C3515" t="str">
            <v>UN</v>
          </cell>
          <cell r="D3515">
            <v>1160.06</v>
          </cell>
          <cell r="E3515">
            <v>50.37</v>
          </cell>
          <cell r="F3515">
            <v>1210.43</v>
          </cell>
        </row>
        <row r="3516">
          <cell r="A3516" t="str">
            <v>48.02.205</v>
          </cell>
          <cell r="B3516" t="str">
            <v>Reservatório em polietileno com tampa de encaixar - capacidade de 3.000 litros</v>
          </cell>
          <cell r="C3516" t="str">
            <v>UN</v>
          </cell>
          <cell r="D3516">
            <v>1719.76</v>
          </cell>
          <cell r="E3516">
            <v>50.37</v>
          </cell>
          <cell r="F3516">
            <v>1770.13</v>
          </cell>
        </row>
        <row r="3517">
          <cell r="A3517" t="str">
            <v>48.02.206</v>
          </cell>
          <cell r="B3517" t="str">
            <v>Reservatório em polietileno com tampa de encaixar - capacidade de 5.000 litros</v>
          </cell>
          <cell r="C3517" t="str">
            <v>UN</v>
          </cell>
          <cell r="D3517">
            <v>2763.53</v>
          </cell>
          <cell r="E3517">
            <v>58.74</v>
          </cell>
          <cell r="F3517">
            <v>2822.27</v>
          </cell>
        </row>
        <row r="3518">
          <cell r="A3518" t="str">
            <v>48.02.207</v>
          </cell>
          <cell r="B3518" t="str">
            <v>Reservatório em polietileno com tampa de encaixar - capacidade de 10.000 litros</v>
          </cell>
          <cell r="C3518" t="str">
            <v>UN</v>
          </cell>
          <cell r="D3518">
            <v>4699.38</v>
          </cell>
          <cell r="E3518">
            <v>75.489999999999995</v>
          </cell>
          <cell r="F3518">
            <v>4774.87</v>
          </cell>
        </row>
        <row r="3519">
          <cell r="A3519" t="str">
            <v>48.02.300</v>
          </cell>
          <cell r="B3519" t="str">
            <v>Reservatório em polietileno de alta densidade (cisterna) com antioxidante e proteção contra raios ultravioleta (UV) - capacidade de 5.000 litros</v>
          </cell>
          <cell r="C3519" t="str">
            <v>UN</v>
          </cell>
          <cell r="D3519">
            <v>7781.45</v>
          </cell>
          <cell r="E3519">
            <v>67.12</v>
          </cell>
          <cell r="F3519">
            <v>7848.57</v>
          </cell>
        </row>
        <row r="3520">
          <cell r="A3520" t="str">
            <v>48.02.310</v>
          </cell>
          <cell r="B3520" t="str">
            <v>Reservatório em polietileno de alta densidade (cisterna) com antioxidante e proteção contra raios ultravioleta (UV) - capacidade de 10.000 litros</v>
          </cell>
          <cell r="C3520" t="str">
            <v>UN</v>
          </cell>
          <cell r="D3520">
            <v>13738.66</v>
          </cell>
          <cell r="E3520">
            <v>92.24</v>
          </cell>
          <cell r="F3520">
            <v>13830.9</v>
          </cell>
        </row>
        <row r="3521">
          <cell r="A3521" t="str">
            <v>48.02.400</v>
          </cell>
          <cell r="B3521" t="str">
            <v>Reservatório em polietileno com tampa de rosca - capacidade de 1.000 litros</v>
          </cell>
          <cell r="C3521" t="str">
            <v>UN</v>
          </cell>
          <cell r="D3521">
            <v>901.39</v>
          </cell>
          <cell r="E3521">
            <v>58.74</v>
          </cell>
          <cell r="F3521">
            <v>960.13</v>
          </cell>
        </row>
        <row r="3522">
          <cell r="A3522" t="str">
            <v>48.02.401</v>
          </cell>
          <cell r="B3522" t="str">
            <v>Reservatório em polietileno com tampa de rosca - capacidade de 500 litros</v>
          </cell>
          <cell r="C3522" t="str">
            <v>UN</v>
          </cell>
          <cell r="D3522">
            <v>537.85</v>
          </cell>
          <cell r="E3522">
            <v>58.74</v>
          </cell>
          <cell r="F3522">
            <v>596.59</v>
          </cell>
        </row>
        <row r="3523">
          <cell r="A3523" t="str">
            <v>48.03</v>
          </cell>
          <cell r="B3523" t="str">
            <v>Reservatorio metalico</v>
          </cell>
          <cell r="C3523"/>
          <cell r="D3523"/>
          <cell r="E3523"/>
          <cell r="F3523"/>
        </row>
        <row r="3524">
          <cell r="A3524" t="str">
            <v>48.03.010</v>
          </cell>
          <cell r="B3524" t="str">
            <v>Reservatório metálico cilíndrico horizontal - capacidade de 1.000 litros</v>
          </cell>
          <cell r="C3524" t="str">
            <v>CJ</v>
          </cell>
          <cell r="D3524">
            <v>2964.63</v>
          </cell>
          <cell r="E3524">
            <v>58.74</v>
          </cell>
          <cell r="F3524">
            <v>3023.37</v>
          </cell>
        </row>
        <row r="3525">
          <cell r="A3525" t="str">
            <v>48.03.112</v>
          </cell>
          <cell r="B3525" t="str">
            <v>Reservatório metálico cilíndrico horizontal - capacidade de 3.000 litros</v>
          </cell>
          <cell r="C3525" t="str">
            <v>CJ</v>
          </cell>
          <cell r="D3525">
            <v>5223.96</v>
          </cell>
          <cell r="E3525">
            <v>58.74</v>
          </cell>
          <cell r="F3525">
            <v>5282.7</v>
          </cell>
        </row>
        <row r="3526">
          <cell r="A3526" t="str">
            <v>48.03.130</v>
          </cell>
          <cell r="B3526" t="str">
            <v>Reservatório metálico cilíndrico horizontal - capacidade de 5.000 litros</v>
          </cell>
          <cell r="C3526" t="str">
            <v>CJ</v>
          </cell>
          <cell r="D3526">
            <v>7563.49</v>
          </cell>
          <cell r="E3526">
            <v>58.74</v>
          </cell>
          <cell r="F3526">
            <v>7622.23</v>
          </cell>
        </row>
        <row r="3527">
          <cell r="A3527" t="str">
            <v>48.03.138</v>
          </cell>
          <cell r="B3527" t="str">
            <v>Reservatório metálico cilíndrico horizontal - capacidade de 10.000 litros</v>
          </cell>
          <cell r="C3527" t="str">
            <v>CJ</v>
          </cell>
          <cell r="D3527">
            <v>13254.28</v>
          </cell>
          <cell r="E3527">
            <v>58.74</v>
          </cell>
          <cell r="F3527">
            <v>13313.02</v>
          </cell>
        </row>
        <row r="3528">
          <cell r="A3528" t="str">
            <v>48.04</v>
          </cell>
          <cell r="B3528" t="str">
            <v>Reservatorio em concreto</v>
          </cell>
          <cell r="C3528"/>
          <cell r="D3528"/>
          <cell r="E3528"/>
          <cell r="F3528"/>
        </row>
        <row r="3529">
          <cell r="A3529" t="str">
            <v>48.04.381</v>
          </cell>
          <cell r="B3529" t="str">
            <v>Reservatório em concreto armado cilíndrico, vertical, bipartido, método construtivo em formas deslizantes, diâmetro interno de 3,50m a 4,00m, altura de 15,00m a 25,00m</v>
          </cell>
          <cell r="C3529" t="str">
            <v>M</v>
          </cell>
          <cell r="D3529">
            <v>15143.29</v>
          </cell>
          <cell r="E3529">
            <v>3114.44</v>
          </cell>
          <cell r="F3529">
            <v>18257.73</v>
          </cell>
        </row>
        <row r="3530">
          <cell r="A3530" t="str">
            <v>48.04.391</v>
          </cell>
          <cell r="B3530" t="str">
            <v>Reservatório em concreto armado cilíndrico, vertical, bipartido, método construtivo em formas deslizantes, diâmetro interno de 5,5m a 6,00m, altura de 25,00m a 30,00m</v>
          </cell>
          <cell r="C3530" t="str">
            <v>M</v>
          </cell>
          <cell r="D3530">
            <v>30162.19</v>
          </cell>
          <cell r="E3530">
            <v>6638.54</v>
          </cell>
          <cell r="F3530">
            <v>36800.730000000003</v>
          </cell>
        </row>
        <row r="3531">
          <cell r="A3531" t="str">
            <v>48.05</v>
          </cell>
          <cell r="B3531" t="str">
            <v>Torneira de boia</v>
          </cell>
          <cell r="C3531"/>
          <cell r="D3531"/>
          <cell r="E3531"/>
          <cell r="F3531"/>
        </row>
        <row r="3532">
          <cell r="A3532" t="str">
            <v>48.05.010</v>
          </cell>
          <cell r="B3532" t="str">
            <v>Torneira de boia, DN= 3/4´</v>
          </cell>
          <cell r="C3532" t="str">
            <v>UN</v>
          </cell>
          <cell r="D3532">
            <v>70.63</v>
          </cell>
          <cell r="E3532">
            <v>12.6</v>
          </cell>
          <cell r="F3532">
            <v>83.23</v>
          </cell>
        </row>
        <row r="3533">
          <cell r="A3533" t="str">
            <v>48.05.020</v>
          </cell>
          <cell r="B3533" t="str">
            <v>Torneira de boia, DN= 1´</v>
          </cell>
          <cell r="C3533" t="str">
            <v>UN</v>
          </cell>
          <cell r="D3533">
            <v>89.45</v>
          </cell>
          <cell r="E3533">
            <v>16.8</v>
          </cell>
          <cell r="F3533">
            <v>106.25</v>
          </cell>
        </row>
        <row r="3534">
          <cell r="A3534" t="str">
            <v>48.05.030</v>
          </cell>
          <cell r="B3534" t="str">
            <v>Torneira de boia, DN= 1 1/4´</v>
          </cell>
          <cell r="C3534" t="str">
            <v>UN</v>
          </cell>
          <cell r="D3534">
            <v>178.95</v>
          </cell>
          <cell r="E3534">
            <v>18.899999999999999</v>
          </cell>
          <cell r="F3534">
            <v>197.85</v>
          </cell>
        </row>
        <row r="3535">
          <cell r="A3535" t="str">
            <v>48.05.040</v>
          </cell>
          <cell r="B3535" t="str">
            <v>Torneira de boia, DN= 1 1/2´</v>
          </cell>
          <cell r="C3535" t="str">
            <v>UN</v>
          </cell>
          <cell r="D3535">
            <v>184.03</v>
          </cell>
          <cell r="E3535">
            <v>18.899999999999999</v>
          </cell>
          <cell r="F3535">
            <v>202.93</v>
          </cell>
        </row>
        <row r="3536">
          <cell r="A3536" t="str">
            <v>48.05.050</v>
          </cell>
          <cell r="B3536" t="str">
            <v>Torneira de boia, DN= 2´</v>
          </cell>
          <cell r="C3536" t="str">
            <v>UN</v>
          </cell>
          <cell r="D3536">
            <v>235.18</v>
          </cell>
          <cell r="E3536">
            <v>25.19</v>
          </cell>
          <cell r="F3536">
            <v>260.37</v>
          </cell>
        </row>
        <row r="3537">
          <cell r="A3537" t="str">
            <v>48.05.052</v>
          </cell>
          <cell r="B3537" t="str">
            <v>Torneira de boia, DN= 2 1/2´</v>
          </cell>
          <cell r="C3537" t="str">
            <v>UN</v>
          </cell>
          <cell r="D3537">
            <v>971.07</v>
          </cell>
          <cell r="E3537">
            <v>18.899999999999999</v>
          </cell>
          <cell r="F3537">
            <v>989.97</v>
          </cell>
        </row>
        <row r="3538">
          <cell r="A3538" t="str">
            <v>48.05.070</v>
          </cell>
          <cell r="B3538" t="str">
            <v>Torneira de boia, tipo registro automático de entrada, DN= 3´</v>
          </cell>
          <cell r="C3538" t="str">
            <v>UN</v>
          </cell>
          <cell r="D3538">
            <v>1961.56</v>
          </cell>
          <cell r="E3538">
            <v>83.98</v>
          </cell>
          <cell r="F3538">
            <v>2045.54</v>
          </cell>
        </row>
        <row r="3539">
          <cell r="A3539" t="str">
            <v>48.20</v>
          </cell>
          <cell r="B3539" t="str">
            <v>Reparos, conservacoes e complementos - GRUPO 48</v>
          </cell>
          <cell r="C3539"/>
          <cell r="D3539"/>
          <cell r="E3539"/>
          <cell r="F3539"/>
        </row>
        <row r="3540">
          <cell r="A3540" t="str">
            <v>48.20.020</v>
          </cell>
          <cell r="B3540" t="str">
            <v>Limpeza de caixa d´água até 1.000 litros</v>
          </cell>
          <cell r="C3540" t="str">
            <v>UN</v>
          </cell>
          <cell r="D3540"/>
          <cell r="E3540">
            <v>50.25</v>
          </cell>
          <cell r="F3540">
            <v>50.25</v>
          </cell>
        </row>
        <row r="3541">
          <cell r="A3541" t="str">
            <v>48.20.040</v>
          </cell>
          <cell r="B3541" t="str">
            <v>Limpeza de caixa d´água de 1.001 até 10.000 litros</v>
          </cell>
          <cell r="C3541" t="str">
            <v>UN</v>
          </cell>
          <cell r="D3541"/>
          <cell r="E3541">
            <v>134</v>
          </cell>
          <cell r="F3541">
            <v>134</v>
          </cell>
        </row>
        <row r="3542">
          <cell r="A3542" t="str">
            <v>48.20.060</v>
          </cell>
          <cell r="B3542" t="str">
            <v>Limpeza de caixa d´água acima de 10.000 litros</v>
          </cell>
          <cell r="C3542" t="str">
            <v>UN</v>
          </cell>
          <cell r="D3542"/>
          <cell r="E3542">
            <v>301.5</v>
          </cell>
          <cell r="F3542">
            <v>301.5</v>
          </cell>
        </row>
        <row r="3543">
          <cell r="A3543" t="str">
            <v>49</v>
          </cell>
          <cell r="B3543" t="str">
            <v>CAIXA, RALO, GRELHA E ACESSORIO HIDRAULICO</v>
          </cell>
          <cell r="C3543"/>
          <cell r="D3543"/>
          <cell r="E3543"/>
          <cell r="F3543"/>
        </row>
        <row r="3544">
          <cell r="A3544" t="str">
            <v>49.01</v>
          </cell>
          <cell r="B3544" t="str">
            <v>Caixas sifonadas de PVC rigido</v>
          </cell>
          <cell r="C3544"/>
          <cell r="D3544"/>
          <cell r="E3544"/>
          <cell r="F3544"/>
        </row>
        <row r="3545">
          <cell r="A3545" t="str">
            <v>49.01.016</v>
          </cell>
          <cell r="B3545" t="str">
            <v>Caixa sifonada de PVC rígido de 100 x 100 x 50 mm, com grelha</v>
          </cell>
          <cell r="C3545" t="str">
            <v>UN</v>
          </cell>
          <cell r="D3545">
            <v>30.46</v>
          </cell>
          <cell r="E3545">
            <v>41.99</v>
          </cell>
          <cell r="F3545">
            <v>72.45</v>
          </cell>
        </row>
        <row r="3546">
          <cell r="A3546" t="str">
            <v>49.01.020</v>
          </cell>
          <cell r="B3546" t="str">
            <v>Caixa sifonada de PVC rígido de 100 x 150 x 50 mm, com grelha</v>
          </cell>
          <cell r="C3546" t="str">
            <v>UN</v>
          </cell>
          <cell r="D3546">
            <v>41.77</v>
          </cell>
          <cell r="E3546">
            <v>41.99</v>
          </cell>
          <cell r="F3546">
            <v>83.76</v>
          </cell>
        </row>
        <row r="3547">
          <cell r="A3547" t="str">
            <v>49.01.030</v>
          </cell>
          <cell r="B3547" t="str">
            <v>Caixa sifonada de PVC rígido de 150 x 150 x 50 mm, com grelha</v>
          </cell>
          <cell r="C3547" t="str">
            <v>UN</v>
          </cell>
          <cell r="D3547">
            <v>51.1</v>
          </cell>
          <cell r="E3547">
            <v>41.99</v>
          </cell>
          <cell r="F3547">
            <v>93.09</v>
          </cell>
        </row>
        <row r="3548">
          <cell r="A3548" t="str">
            <v>49.01.040</v>
          </cell>
          <cell r="B3548" t="str">
            <v>Caixa sifonada de PVC rígido de 150 x 185 x 75 mm, com grelha</v>
          </cell>
          <cell r="C3548" t="str">
            <v>UN</v>
          </cell>
          <cell r="D3548">
            <v>58.5</v>
          </cell>
          <cell r="E3548">
            <v>41.99</v>
          </cell>
          <cell r="F3548">
            <v>100.49</v>
          </cell>
        </row>
        <row r="3549">
          <cell r="A3549" t="str">
            <v>49.01.050</v>
          </cell>
          <cell r="B3549" t="str">
            <v>Caixa sifonada de PVC rígido de 250 x 172 x 50 mm, com tampa cega</v>
          </cell>
          <cell r="C3549" t="str">
            <v>UN</v>
          </cell>
          <cell r="D3549">
            <v>73.61</v>
          </cell>
          <cell r="E3549">
            <v>41.99</v>
          </cell>
          <cell r="F3549">
            <v>115.6</v>
          </cell>
        </row>
        <row r="3550">
          <cell r="A3550" t="str">
            <v>49.01.070</v>
          </cell>
          <cell r="B3550" t="str">
            <v>Caixa sifonada de PVC rígido de 250 x 230 x 75 mm, com tampa cega</v>
          </cell>
          <cell r="C3550" t="str">
            <v>UN</v>
          </cell>
          <cell r="D3550">
            <v>96.81</v>
          </cell>
          <cell r="E3550">
            <v>41.99</v>
          </cell>
          <cell r="F3550">
            <v>138.80000000000001</v>
          </cell>
        </row>
        <row r="3551">
          <cell r="A3551" t="str">
            <v>49.03</v>
          </cell>
          <cell r="B3551" t="str">
            <v>Caixa de gordura</v>
          </cell>
          <cell r="C3551"/>
          <cell r="D3551"/>
          <cell r="E3551"/>
          <cell r="F3551"/>
        </row>
        <row r="3552">
          <cell r="A3552" t="str">
            <v>49.03.020</v>
          </cell>
          <cell r="B3552" t="str">
            <v>Caixa de gordura em alvenaria, 600 x 600 x 600 mm</v>
          </cell>
          <cell r="C3552" t="str">
            <v>UN</v>
          </cell>
          <cell r="D3552">
            <v>83.54</v>
          </cell>
          <cell r="E3552">
            <v>186.14</v>
          </cell>
          <cell r="F3552">
            <v>269.68</v>
          </cell>
        </row>
        <row r="3553">
          <cell r="A3553" t="str">
            <v>49.03.036</v>
          </cell>
          <cell r="B3553" t="str">
            <v>Caixa de gordura em PVC com tampa reforçada - capacidade 19 litros</v>
          </cell>
          <cell r="C3553" t="str">
            <v>UN</v>
          </cell>
          <cell r="D3553">
            <v>518.82000000000005</v>
          </cell>
          <cell r="E3553">
            <v>41.99</v>
          </cell>
          <cell r="F3553">
            <v>560.80999999999995</v>
          </cell>
        </row>
        <row r="3554">
          <cell r="A3554" t="str">
            <v>49.04</v>
          </cell>
          <cell r="B3554" t="str">
            <v>Ralo em PVC rigido</v>
          </cell>
          <cell r="C3554"/>
          <cell r="D3554"/>
          <cell r="E3554"/>
          <cell r="F3554"/>
        </row>
        <row r="3555">
          <cell r="A3555" t="str">
            <v>49.04.010</v>
          </cell>
          <cell r="B3555" t="str">
            <v>Ralo seco em PVC rígido de 100 x 40 mm, com grelha</v>
          </cell>
          <cell r="C3555" t="str">
            <v>UN</v>
          </cell>
          <cell r="D3555">
            <v>27.1</v>
          </cell>
          <cell r="E3555">
            <v>41.99</v>
          </cell>
          <cell r="F3555">
            <v>69.09</v>
          </cell>
        </row>
        <row r="3556">
          <cell r="A3556" t="str">
            <v>49.05</v>
          </cell>
          <cell r="B3556" t="str">
            <v>Ralo em ferro fundido</v>
          </cell>
          <cell r="C3556"/>
          <cell r="D3556"/>
          <cell r="E3556"/>
          <cell r="F3556"/>
        </row>
        <row r="3557">
          <cell r="A3557" t="str">
            <v>49.05.020</v>
          </cell>
          <cell r="B3557" t="str">
            <v>Ralo seco em ferro fundido, 100 x 165 x 50 mm, com grelha metálica saída vertical</v>
          </cell>
          <cell r="C3557" t="str">
            <v>UN</v>
          </cell>
          <cell r="D3557">
            <v>114.26</v>
          </cell>
          <cell r="E3557">
            <v>50.39</v>
          </cell>
          <cell r="F3557">
            <v>164.65</v>
          </cell>
        </row>
        <row r="3558">
          <cell r="A3558" t="str">
            <v>49.05.040</v>
          </cell>
          <cell r="B3558" t="str">
            <v>Ralo sifonado em ferro fundido de 150 x 240 x 75 mm, com grelha</v>
          </cell>
          <cell r="C3558" t="str">
            <v>UN</v>
          </cell>
          <cell r="D3558">
            <v>368.18</v>
          </cell>
          <cell r="E3558">
            <v>62.99</v>
          </cell>
          <cell r="F3558">
            <v>431.17</v>
          </cell>
        </row>
        <row r="3559">
          <cell r="A3559" t="str">
            <v>49.06</v>
          </cell>
          <cell r="B3559" t="str">
            <v>Grelhas e tampas</v>
          </cell>
          <cell r="C3559"/>
          <cell r="D3559"/>
          <cell r="E3559"/>
          <cell r="F3559"/>
        </row>
        <row r="3560">
          <cell r="A3560" t="str">
            <v>49.06.010</v>
          </cell>
          <cell r="B3560" t="str">
            <v>Grelha hemisférica em ferro fundido de 4"</v>
          </cell>
          <cell r="C3560" t="str">
            <v>UN</v>
          </cell>
          <cell r="D3560">
            <v>11.64</v>
          </cell>
          <cell r="E3560">
            <v>2.52</v>
          </cell>
          <cell r="F3560">
            <v>14.16</v>
          </cell>
        </row>
        <row r="3561">
          <cell r="A3561" t="str">
            <v>49.06.020</v>
          </cell>
          <cell r="B3561" t="str">
            <v>Grelha em ferro fundido para caixas e canaletas</v>
          </cell>
          <cell r="C3561" t="str">
            <v>M2</v>
          </cell>
          <cell r="D3561">
            <v>1139.95</v>
          </cell>
          <cell r="E3561">
            <v>26.93</v>
          </cell>
          <cell r="F3561">
            <v>1166.8800000000001</v>
          </cell>
        </row>
        <row r="3562">
          <cell r="A3562" t="str">
            <v>49.06.030</v>
          </cell>
          <cell r="B3562" t="str">
            <v>Grelha hemisférica em ferro fundido de 3"</v>
          </cell>
          <cell r="C3562" t="str">
            <v>UN</v>
          </cell>
          <cell r="D3562">
            <v>7.59</v>
          </cell>
          <cell r="E3562">
            <v>2.52</v>
          </cell>
          <cell r="F3562">
            <v>10.11</v>
          </cell>
        </row>
        <row r="3563">
          <cell r="A3563" t="str">
            <v>49.06.072</v>
          </cell>
          <cell r="B3563" t="str">
            <v>Grelha articulada em ferro fundido tipo boca de leão</v>
          </cell>
          <cell r="C3563" t="str">
            <v>UN</v>
          </cell>
          <cell r="D3563">
            <v>287.33</v>
          </cell>
          <cell r="E3563">
            <v>21.54</v>
          </cell>
          <cell r="F3563">
            <v>308.87</v>
          </cell>
        </row>
        <row r="3564">
          <cell r="A3564" t="str">
            <v>49.06.080</v>
          </cell>
          <cell r="B3564" t="str">
            <v>Grelha hemisférica em ferro fundido de 6"</v>
          </cell>
          <cell r="C3564" t="str">
            <v>UN</v>
          </cell>
          <cell r="D3564">
            <v>27.59</v>
          </cell>
          <cell r="E3564">
            <v>2.52</v>
          </cell>
          <cell r="F3564">
            <v>30.11</v>
          </cell>
        </row>
        <row r="3565">
          <cell r="A3565" t="str">
            <v>49.06.110</v>
          </cell>
          <cell r="B3565" t="str">
            <v>Grelha hemisférica em ferro fundido de 2"</v>
          </cell>
          <cell r="C3565" t="str">
            <v>UN</v>
          </cell>
          <cell r="D3565">
            <v>6.39</v>
          </cell>
          <cell r="E3565">
            <v>2.52</v>
          </cell>
          <cell r="F3565">
            <v>8.91</v>
          </cell>
        </row>
        <row r="3566">
          <cell r="A3566" t="str">
            <v>49.06.160</v>
          </cell>
          <cell r="B3566" t="str">
            <v>Grelha quadriculada em ferro fundido para caixas e canaletas</v>
          </cell>
          <cell r="C3566" t="str">
            <v>M2</v>
          </cell>
          <cell r="D3566">
            <v>1147.97</v>
          </cell>
          <cell r="E3566">
            <v>26.93</v>
          </cell>
          <cell r="F3566">
            <v>1174.9000000000001</v>
          </cell>
        </row>
        <row r="3567">
          <cell r="A3567" t="str">
            <v>49.06.170</v>
          </cell>
          <cell r="B3567" t="str">
            <v>Grelha em alumínio fundido para caixas e canaletas - linha comercial</v>
          </cell>
          <cell r="C3567" t="str">
            <v>M2</v>
          </cell>
          <cell r="D3567">
            <v>1008.1</v>
          </cell>
          <cell r="E3567">
            <v>26.93</v>
          </cell>
          <cell r="F3567">
            <v>1035.03</v>
          </cell>
        </row>
        <row r="3568">
          <cell r="A3568" t="str">
            <v>49.06.190</v>
          </cell>
          <cell r="B3568" t="str">
            <v>Grelha pré-moldada em concreto, com furos redondos, 79,5 x 24,5 x 8 cm</v>
          </cell>
          <cell r="C3568" t="str">
            <v>UN</v>
          </cell>
          <cell r="D3568">
            <v>62.31</v>
          </cell>
          <cell r="E3568">
            <v>13.47</v>
          </cell>
          <cell r="F3568">
            <v>75.78</v>
          </cell>
        </row>
        <row r="3569">
          <cell r="A3569" t="str">
            <v>49.06.200</v>
          </cell>
          <cell r="B3569" t="str">
            <v>Captador pluvial em aço inoxidável e grelha em alumínio, com mecanismo anti-vórtice, DN= 50 mm</v>
          </cell>
          <cell r="C3569" t="str">
            <v>UN</v>
          </cell>
          <cell r="D3569">
            <v>4006.37</v>
          </cell>
          <cell r="E3569">
            <v>50.39</v>
          </cell>
          <cell r="F3569">
            <v>4056.76</v>
          </cell>
        </row>
        <row r="3570">
          <cell r="A3570" t="str">
            <v>49.06.210</v>
          </cell>
          <cell r="B3570" t="str">
            <v>Captador pluvial em aço inoxidável e grelha em alumínio, com mecanismo anti-vórtice, DN= 75 mm</v>
          </cell>
          <cell r="C3570" t="str">
            <v>UN</v>
          </cell>
          <cell r="D3570">
            <v>5181.25</v>
          </cell>
          <cell r="E3570">
            <v>50.39</v>
          </cell>
          <cell r="F3570">
            <v>5231.6400000000003</v>
          </cell>
        </row>
        <row r="3571">
          <cell r="A3571" t="str">
            <v>49.06.400</v>
          </cell>
          <cell r="B3571" t="str">
            <v>Tampão em ferro fundido, diâmetro de 600 mm, classe B 125 (ruptura &gt; 125 kN)</v>
          </cell>
          <cell r="C3571" t="str">
            <v>UN</v>
          </cell>
          <cell r="D3571">
            <v>359.75</v>
          </cell>
          <cell r="E3571">
            <v>55.67</v>
          </cell>
          <cell r="F3571">
            <v>415.42</v>
          </cell>
        </row>
        <row r="3572">
          <cell r="A3572" t="str">
            <v>49.06.410</v>
          </cell>
          <cell r="B3572" t="str">
            <v>Tampão em ferro fundido, diâmetro de 600 mm, classe C 250 (ruptura &gt; 250 kN)</v>
          </cell>
          <cell r="C3572" t="str">
            <v>UN</v>
          </cell>
          <cell r="D3572">
            <v>384.36</v>
          </cell>
          <cell r="E3572">
            <v>55.67</v>
          </cell>
          <cell r="F3572">
            <v>440.03</v>
          </cell>
        </row>
        <row r="3573">
          <cell r="A3573" t="str">
            <v>49.06.420</v>
          </cell>
          <cell r="B3573" t="str">
            <v>Tampão em ferro fundido, diâmetro de 600 mm, classe D 400 (ruptura&gt; 400 kN)</v>
          </cell>
          <cell r="C3573" t="str">
            <v>UN</v>
          </cell>
          <cell r="D3573">
            <v>383.86</v>
          </cell>
          <cell r="E3573">
            <v>55.67</v>
          </cell>
          <cell r="F3573">
            <v>439.53</v>
          </cell>
        </row>
        <row r="3574">
          <cell r="A3574" t="str">
            <v>49.06.430</v>
          </cell>
          <cell r="B3574" t="str">
            <v>Tampão em ferro fundido de 300 x 300 mm, classe B 125 (ruptura &gt; 125 kN)</v>
          </cell>
          <cell r="C3574" t="str">
            <v>UN</v>
          </cell>
          <cell r="D3574">
            <v>165.99</v>
          </cell>
          <cell r="E3574">
            <v>55.67</v>
          </cell>
          <cell r="F3574">
            <v>221.66</v>
          </cell>
        </row>
        <row r="3575">
          <cell r="A3575" t="str">
            <v>49.06.440</v>
          </cell>
          <cell r="B3575" t="str">
            <v>Tampão em ferro fundido de 400 x 400 mm, classe B 125 (ruptura &gt; 125 kN)</v>
          </cell>
          <cell r="C3575" t="str">
            <v>UN</v>
          </cell>
          <cell r="D3575">
            <v>197.39</v>
          </cell>
          <cell r="E3575">
            <v>55.67</v>
          </cell>
          <cell r="F3575">
            <v>253.06</v>
          </cell>
        </row>
        <row r="3576">
          <cell r="A3576" t="str">
            <v>49.06.450</v>
          </cell>
          <cell r="B3576" t="str">
            <v>Tampão em ferro fundido de 500 x 500 mm, classe B 125 (ruptura &gt; 125 kN)</v>
          </cell>
          <cell r="C3576" t="str">
            <v>UN</v>
          </cell>
          <cell r="D3576">
            <v>287.58999999999997</v>
          </cell>
          <cell r="E3576">
            <v>55.67</v>
          </cell>
          <cell r="F3576">
            <v>343.26</v>
          </cell>
        </row>
        <row r="3577">
          <cell r="A3577" t="str">
            <v>49.06.460</v>
          </cell>
          <cell r="B3577" t="str">
            <v>Tampão em ferro fundido de 600 x 600 mm, classe B 125 (ruptura &gt; 125 kN)</v>
          </cell>
          <cell r="C3577" t="str">
            <v>UN</v>
          </cell>
          <cell r="D3577">
            <v>372.71</v>
          </cell>
          <cell r="E3577">
            <v>55.67</v>
          </cell>
          <cell r="F3577">
            <v>428.38</v>
          </cell>
        </row>
        <row r="3578">
          <cell r="A3578" t="str">
            <v>49.06.480</v>
          </cell>
          <cell r="B3578" t="str">
            <v>Tampão em ferro fundido com tampa articulada, de 400 x 600 mm, classe 15 (ruptura &gt; 1500 kg)</v>
          </cell>
          <cell r="C3578" t="str">
            <v>UN</v>
          </cell>
          <cell r="D3578">
            <v>277.33999999999997</v>
          </cell>
          <cell r="E3578">
            <v>55.67</v>
          </cell>
          <cell r="F3578">
            <v>333.01</v>
          </cell>
        </row>
        <row r="3579">
          <cell r="A3579" t="str">
            <v>49.06.550</v>
          </cell>
          <cell r="B3579" t="str">
            <v>Grelha com calha e cesto coletor para piso em aço inoxidável, largura de 15 cm</v>
          </cell>
          <cell r="C3579" t="str">
            <v>M</v>
          </cell>
          <cell r="D3579">
            <v>839.18</v>
          </cell>
          <cell r="E3579">
            <v>17.440000000000001</v>
          </cell>
          <cell r="F3579">
            <v>856.62</v>
          </cell>
        </row>
        <row r="3580">
          <cell r="A3580" t="str">
            <v>49.06.560</v>
          </cell>
          <cell r="B3580" t="str">
            <v>Grelha com calha e cesto coletor para piso em aço inoxidável, largura de 20 cm</v>
          </cell>
          <cell r="C3580" t="str">
            <v>M</v>
          </cell>
          <cell r="D3580">
            <v>1115.57</v>
          </cell>
          <cell r="E3580">
            <v>23.01</v>
          </cell>
          <cell r="F3580">
            <v>1138.58</v>
          </cell>
        </row>
        <row r="3581">
          <cell r="A3581" t="str">
            <v>49.08</v>
          </cell>
          <cell r="B3581" t="str">
            <v>Caixa de passagem e inspecao</v>
          </cell>
          <cell r="C3581"/>
          <cell r="D3581"/>
          <cell r="E3581"/>
          <cell r="F3581"/>
        </row>
        <row r="3582">
          <cell r="A3582" t="str">
            <v>49.08.250</v>
          </cell>
          <cell r="B3582" t="str">
            <v>Caixa de areia em PVC, diâmetro nominal de 100 mm</v>
          </cell>
          <cell r="C3582" t="str">
            <v>UN</v>
          </cell>
          <cell r="D3582">
            <v>421.69</v>
          </cell>
          <cell r="E3582">
            <v>41.99</v>
          </cell>
          <cell r="F3582">
            <v>463.68</v>
          </cell>
        </row>
        <row r="3583">
          <cell r="A3583" t="str">
            <v>49.11</v>
          </cell>
          <cell r="B3583" t="str">
            <v>Canaletas e afins</v>
          </cell>
          <cell r="C3583"/>
          <cell r="D3583"/>
          <cell r="E3583"/>
          <cell r="F3583"/>
        </row>
        <row r="3584">
          <cell r="A3584" t="str">
            <v>49.11.130</v>
          </cell>
          <cell r="B3584" t="str">
            <v>Canaleta com grelha em alumínio, largura de 80 mm</v>
          </cell>
          <cell r="C3584" t="str">
            <v>M</v>
          </cell>
          <cell r="D3584">
            <v>339.62</v>
          </cell>
          <cell r="E3584">
            <v>9.2799999999999994</v>
          </cell>
          <cell r="F3584">
            <v>348.9</v>
          </cell>
        </row>
        <row r="3585">
          <cell r="A3585" t="str">
            <v>49.11.140</v>
          </cell>
          <cell r="B3585" t="str">
            <v>Canaleta com grelha em alumínio, saída central / vertical, largura de 46 mm</v>
          </cell>
          <cell r="C3585" t="str">
            <v>M</v>
          </cell>
          <cell r="D3585">
            <v>226.26</v>
          </cell>
          <cell r="E3585">
            <v>9.2799999999999994</v>
          </cell>
          <cell r="F3585">
            <v>235.54</v>
          </cell>
        </row>
        <row r="3586">
          <cell r="A3586" t="str">
            <v>49.11.141</v>
          </cell>
          <cell r="B3586" t="str">
            <v>Canaleta com grelha abre-fecha, em alumínio, saída central ou vertical, largura 46mm</v>
          </cell>
          <cell r="C3586" t="str">
            <v>M</v>
          </cell>
          <cell r="D3586">
            <v>247.95</v>
          </cell>
          <cell r="E3586">
            <v>9.2799999999999994</v>
          </cell>
          <cell r="F3586">
            <v>257.23</v>
          </cell>
        </row>
        <row r="3587">
          <cell r="A3587" t="str">
            <v>49.12</v>
          </cell>
          <cell r="B3587" t="str">
            <v>Poco de visita, boca de lobo, caixa de passagem e afins</v>
          </cell>
          <cell r="C3587"/>
          <cell r="D3587"/>
          <cell r="E3587"/>
          <cell r="F3587"/>
        </row>
        <row r="3588">
          <cell r="A3588" t="str">
            <v>49.12.010</v>
          </cell>
          <cell r="B3588" t="str">
            <v>Boca de lobo simples tipo PMSP com tampa de concreto</v>
          </cell>
          <cell r="C3588" t="str">
            <v>UN</v>
          </cell>
          <cell r="D3588">
            <v>1533.83</v>
          </cell>
          <cell r="E3588">
            <v>1329.46</v>
          </cell>
          <cell r="F3588">
            <v>2863.29</v>
          </cell>
        </row>
        <row r="3589">
          <cell r="A3589" t="str">
            <v>49.12.030</v>
          </cell>
          <cell r="B3589" t="str">
            <v>Boca de lobo dupla tipo PMSP com tampa de concreto</v>
          </cell>
          <cell r="C3589" t="str">
            <v>UN</v>
          </cell>
          <cell r="D3589">
            <v>2596.46</v>
          </cell>
          <cell r="E3589">
            <v>2066.2199999999998</v>
          </cell>
          <cell r="F3589">
            <v>4662.68</v>
          </cell>
        </row>
        <row r="3590">
          <cell r="A3590" t="str">
            <v>49.12.050</v>
          </cell>
          <cell r="B3590" t="str">
            <v>Boca de lobo tripla tipo PMSP com tampa de concreto</v>
          </cell>
          <cell r="C3590" t="str">
            <v>UN</v>
          </cell>
          <cell r="D3590">
            <v>3621.13</v>
          </cell>
          <cell r="E3590">
            <v>2797.67</v>
          </cell>
          <cell r="F3590">
            <v>6418.8</v>
          </cell>
        </row>
        <row r="3591">
          <cell r="A3591" t="str">
            <v>49.12.058</v>
          </cell>
          <cell r="B3591" t="str">
            <v>Boca de leão simples tipo PMSP com grelha</v>
          </cell>
          <cell r="C3591" t="str">
            <v>UN</v>
          </cell>
          <cell r="D3591">
            <v>985.49</v>
          </cell>
          <cell r="E3591">
            <v>1311.64</v>
          </cell>
          <cell r="F3591">
            <v>2297.13</v>
          </cell>
        </row>
        <row r="3592">
          <cell r="A3592" t="str">
            <v>49.12.110</v>
          </cell>
          <cell r="B3592" t="str">
            <v>Poço de visita de 1,60 x 1,60 x 1,60 m - tipo PMSP</v>
          </cell>
          <cell r="C3592" t="str">
            <v>UN</v>
          </cell>
          <cell r="D3592">
            <v>2993.01</v>
          </cell>
          <cell r="E3592">
            <v>2248.84</v>
          </cell>
          <cell r="F3592">
            <v>5241.8500000000004</v>
          </cell>
        </row>
        <row r="3593">
          <cell r="A3593" t="str">
            <v>49.12.120</v>
          </cell>
          <cell r="B3593" t="str">
            <v>Chaminé para poço de visita tipo PMSP em alvenaria, diâmetro interno 70 cm - pescoço</v>
          </cell>
          <cell r="C3593" t="str">
            <v>M</v>
          </cell>
          <cell r="D3593">
            <v>217.99</v>
          </cell>
          <cell r="E3593">
            <v>326.69</v>
          </cell>
          <cell r="F3593">
            <v>544.67999999999995</v>
          </cell>
        </row>
        <row r="3594">
          <cell r="A3594" t="str">
            <v>49.12.140</v>
          </cell>
          <cell r="B3594" t="str">
            <v>Poço de visita em alvenaria tipo PMSP - balão</v>
          </cell>
          <cell r="C3594" t="str">
            <v>UN</v>
          </cell>
          <cell r="D3594">
            <v>1603.51</v>
          </cell>
          <cell r="E3594">
            <v>2083.11</v>
          </cell>
          <cell r="F3594">
            <v>3686.62</v>
          </cell>
        </row>
        <row r="3595">
          <cell r="A3595" t="str">
            <v>49.13</v>
          </cell>
          <cell r="B3595" t="str">
            <v>Filtro anaerobio</v>
          </cell>
          <cell r="C3595"/>
          <cell r="D3595"/>
          <cell r="E3595"/>
          <cell r="F3595"/>
        </row>
        <row r="3596">
          <cell r="A3596" t="str">
            <v>49.13.010</v>
          </cell>
          <cell r="B3596" t="str">
            <v>Filtro biológico anaeróbio com anéis pré-moldados de concreto diâmetro de 1,40 m - h= 2,00 m</v>
          </cell>
          <cell r="C3596" t="str">
            <v>UN</v>
          </cell>
          <cell r="D3596">
            <v>3035.32</v>
          </cell>
          <cell r="E3596">
            <v>2632</v>
          </cell>
          <cell r="F3596">
            <v>5667.32</v>
          </cell>
        </row>
        <row r="3597">
          <cell r="A3597" t="str">
            <v>49.13.020</v>
          </cell>
          <cell r="B3597" t="str">
            <v>Filtro biológico anaeróbio com anéis pré-moldados de concreto diâmetro de 2,00 m - h= 2,00 m</v>
          </cell>
          <cell r="C3597" t="str">
            <v>UN</v>
          </cell>
          <cell r="D3597">
            <v>5106.96</v>
          </cell>
          <cell r="E3597">
            <v>4275.54</v>
          </cell>
          <cell r="F3597">
            <v>9382.5</v>
          </cell>
        </row>
        <row r="3598">
          <cell r="A3598" t="str">
            <v>49.13.030</v>
          </cell>
          <cell r="B3598" t="str">
            <v>Filtro biológico anaeróbio com anéis pré-moldados de concreto diâmetro de 2,40 m - h= 2,00 m</v>
          </cell>
          <cell r="C3598" t="str">
            <v>UN</v>
          </cell>
          <cell r="D3598">
            <v>7100.39</v>
          </cell>
          <cell r="E3598">
            <v>5645.05</v>
          </cell>
          <cell r="F3598">
            <v>12745.44</v>
          </cell>
        </row>
        <row r="3599">
          <cell r="A3599" t="str">
            <v>49.13.040</v>
          </cell>
          <cell r="B3599" t="str">
            <v>Filtro biológico anaeróbio com anéis pré-moldados de concreto diâmetro de 2,84 m - h= 2,50 m</v>
          </cell>
          <cell r="C3599" t="str">
            <v>UN</v>
          </cell>
          <cell r="D3599">
            <v>10647.87</v>
          </cell>
          <cell r="E3599">
            <v>7037.93</v>
          </cell>
          <cell r="F3599">
            <v>17685.8</v>
          </cell>
        </row>
        <row r="3600">
          <cell r="A3600" t="str">
            <v>49.14</v>
          </cell>
          <cell r="B3600" t="str">
            <v>Fossa septica</v>
          </cell>
          <cell r="C3600"/>
          <cell r="D3600"/>
          <cell r="E3600"/>
          <cell r="F3600"/>
        </row>
        <row r="3601">
          <cell r="A3601" t="str">
            <v>49.14.010</v>
          </cell>
          <cell r="B3601" t="str">
            <v>Fossa séptica câmara única com anéis pré-moldados em concreto, diâmetro externo de 1,50 m, altura útil de 1,50 m</v>
          </cell>
          <cell r="C3601" t="str">
            <v>UN</v>
          </cell>
          <cell r="D3601">
            <v>2102.77</v>
          </cell>
          <cell r="E3601">
            <v>1319.33</v>
          </cell>
          <cell r="F3601">
            <v>3422.1</v>
          </cell>
        </row>
        <row r="3602">
          <cell r="A3602" t="str">
            <v>49.14.020</v>
          </cell>
          <cell r="B3602" t="str">
            <v>Fossa séptica câmara única com anéis pré-moldados em concreto, diâmetro externo de 2,50 m, altura útil de 2,50 m</v>
          </cell>
          <cell r="C3602" t="str">
            <v>UN</v>
          </cell>
          <cell r="D3602">
            <v>5534.16</v>
          </cell>
          <cell r="E3602">
            <v>1969.66</v>
          </cell>
          <cell r="F3602">
            <v>7503.82</v>
          </cell>
        </row>
        <row r="3603">
          <cell r="A3603" t="str">
            <v>49.14.030</v>
          </cell>
          <cell r="B3603" t="str">
            <v>Fossa séptica câmara única com anéis pré-moldados em concreto, diâmetro externo de 2,50 m, altura útil de 4,00 m</v>
          </cell>
          <cell r="C3603" t="str">
            <v>UN</v>
          </cell>
          <cell r="D3603">
            <v>8252.91</v>
          </cell>
          <cell r="E3603">
            <v>3939.3</v>
          </cell>
          <cell r="F3603">
            <v>12192.21</v>
          </cell>
        </row>
        <row r="3604">
          <cell r="A3604" t="str">
            <v>49.14.061</v>
          </cell>
          <cell r="B3604" t="str">
            <v>SM01 Sumidouro - poço absorvente</v>
          </cell>
          <cell r="C3604" t="str">
            <v>M</v>
          </cell>
          <cell r="D3604">
            <v>1068.56</v>
          </cell>
          <cell r="E3604">
            <v>662.08</v>
          </cell>
          <cell r="F3604">
            <v>1730.64</v>
          </cell>
        </row>
        <row r="3605">
          <cell r="A3605" t="str">
            <v>49.14.071</v>
          </cell>
          <cell r="B3605" t="str">
            <v>Tampão pré-moldado de concreto armado para sumidouro com diâmetro externo de 2,00 m</v>
          </cell>
          <cell r="C3605" t="str">
            <v>UN</v>
          </cell>
          <cell r="D3605">
            <v>546.04</v>
          </cell>
          <cell r="E3605">
            <v>37.11</v>
          </cell>
          <cell r="F3605">
            <v>583.15</v>
          </cell>
        </row>
        <row r="3606">
          <cell r="A3606" t="str">
            <v>49.15</v>
          </cell>
          <cell r="B3606" t="str">
            <v>Anel e aduela pre-moldados</v>
          </cell>
          <cell r="C3606"/>
          <cell r="D3606"/>
          <cell r="E3606"/>
          <cell r="F3606"/>
        </row>
        <row r="3607">
          <cell r="A3607" t="str">
            <v>49.15.010</v>
          </cell>
          <cell r="B3607" t="str">
            <v>Anel pré-moldado de concreto com diâmetro de 0,60 m</v>
          </cell>
          <cell r="C3607" t="str">
            <v>M</v>
          </cell>
          <cell r="D3607">
            <v>271.94</v>
          </cell>
          <cell r="E3607">
            <v>26.93</v>
          </cell>
          <cell r="F3607">
            <v>298.87</v>
          </cell>
        </row>
        <row r="3608">
          <cell r="A3608" t="str">
            <v>49.15.030</v>
          </cell>
          <cell r="B3608" t="str">
            <v>Anel pré-moldado de concreto com diâmetro de 0,80 m</v>
          </cell>
          <cell r="C3608" t="str">
            <v>M</v>
          </cell>
          <cell r="D3608">
            <v>383.36</v>
          </cell>
          <cell r="E3608">
            <v>40.4</v>
          </cell>
          <cell r="F3608">
            <v>423.76</v>
          </cell>
        </row>
        <row r="3609">
          <cell r="A3609" t="str">
            <v>49.15.040</v>
          </cell>
          <cell r="B3609" t="str">
            <v>Anel pré-moldado de concreto com diâmetro de 1,20 m</v>
          </cell>
          <cell r="C3609" t="str">
            <v>M</v>
          </cell>
          <cell r="D3609">
            <v>447.58</v>
          </cell>
          <cell r="E3609">
            <v>53.86</v>
          </cell>
          <cell r="F3609">
            <v>501.44</v>
          </cell>
        </row>
        <row r="3610">
          <cell r="A3610" t="str">
            <v>49.15.050</v>
          </cell>
          <cell r="B3610" t="str">
            <v>Anel pré-moldado de concreto com diâmetro de 1,50 m</v>
          </cell>
          <cell r="C3610" t="str">
            <v>M</v>
          </cell>
          <cell r="D3610">
            <v>666.47</v>
          </cell>
          <cell r="E3610">
            <v>67.33</v>
          </cell>
          <cell r="F3610">
            <v>733.8</v>
          </cell>
        </row>
        <row r="3611">
          <cell r="A3611" t="str">
            <v>49.15.060</v>
          </cell>
          <cell r="B3611" t="str">
            <v>Anel pré-moldado de concreto com diâmetro de 1,80 m</v>
          </cell>
          <cell r="C3611" t="str">
            <v>M</v>
          </cell>
          <cell r="D3611">
            <v>979.67</v>
          </cell>
          <cell r="E3611">
            <v>80.790000000000006</v>
          </cell>
          <cell r="F3611">
            <v>1060.46</v>
          </cell>
        </row>
        <row r="3612">
          <cell r="A3612" t="str">
            <v>49.15.100</v>
          </cell>
          <cell r="B3612" t="str">
            <v>Anel pré-moldado de concreto com diâmetro de 3,00 m</v>
          </cell>
          <cell r="C3612" t="str">
            <v>M</v>
          </cell>
          <cell r="D3612">
            <v>1967.38</v>
          </cell>
          <cell r="E3612">
            <v>134.65</v>
          </cell>
          <cell r="F3612">
            <v>2102.0300000000002</v>
          </cell>
        </row>
        <row r="3613">
          <cell r="A3613" t="str">
            <v>49.16</v>
          </cell>
          <cell r="B3613" t="str">
            <v>Acessorios hidraulicos para agua de reuso</v>
          </cell>
          <cell r="C3613"/>
          <cell r="D3613"/>
          <cell r="E3613"/>
          <cell r="F3613"/>
        </row>
        <row r="3614">
          <cell r="A3614" t="str">
            <v>49.16.050</v>
          </cell>
          <cell r="B3614" t="str">
            <v>Realimentador automático, DN= 1'</v>
          </cell>
          <cell r="C3614" t="str">
            <v>UN</v>
          </cell>
          <cell r="D3614">
            <v>693.55</v>
          </cell>
          <cell r="E3614">
            <v>16.8</v>
          </cell>
          <cell r="F3614">
            <v>710.35</v>
          </cell>
        </row>
        <row r="3615">
          <cell r="A3615" t="str">
            <v>49.16.051</v>
          </cell>
          <cell r="B3615" t="str">
            <v>Sifão ladrão em polietileno para extravasão, diâmetro de 100mm</v>
          </cell>
          <cell r="C3615" t="str">
            <v>UN</v>
          </cell>
          <cell r="D3615">
            <v>279.23</v>
          </cell>
          <cell r="E3615">
            <v>21</v>
          </cell>
          <cell r="F3615">
            <v>300.23</v>
          </cell>
        </row>
        <row r="3616">
          <cell r="A3616" t="str">
            <v>50</v>
          </cell>
          <cell r="B3616" t="str">
            <v>DETECCAO, COMBATE E PREVENCAO A INCÊNDIO</v>
          </cell>
          <cell r="C3616"/>
          <cell r="D3616"/>
          <cell r="E3616"/>
          <cell r="F3616"/>
        </row>
        <row r="3617">
          <cell r="A3617" t="str">
            <v>50.01</v>
          </cell>
          <cell r="B3617" t="str">
            <v>Hidrantes e acessorios</v>
          </cell>
          <cell r="C3617"/>
          <cell r="D3617"/>
          <cell r="E3617"/>
          <cell r="F3617"/>
        </row>
        <row r="3618">
          <cell r="A3618" t="str">
            <v>50.01.030</v>
          </cell>
          <cell r="B3618" t="str">
            <v>Abrigo duplo para hidrante/mangueira, com visor e suporte (embutir e externo)</v>
          </cell>
          <cell r="C3618" t="str">
            <v>UN</v>
          </cell>
          <cell r="D3618">
            <v>942.05</v>
          </cell>
          <cell r="E3618">
            <v>146.97</v>
          </cell>
          <cell r="F3618">
            <v>1089.02</v>
          </cell>
        </row>
        <row r="3619">
          <cell r="A3619" t="str">
            <v>50.01.060</v>
          </cell>
          <cell r="B3619" t="str">
            <v>Abrigo para hidrante/mangueira (embutir e externo)</v>
          </cell>
          <cell r="C3619" t="str">
            <v>UN</v>
          </cell>
          <cell r="D3619">
            <v>310.64999999999998</v>
          </cell>
          <cell r="E3619">
            <v>146.97</v>
          </cell>
          <cell r="F3619">
            <v>457.62</v>
          </cell>
        </row>
        <row r="3620">
          <cell r="A3620" t="str">
            <v>50.01.080</v>
          </cell>
          <cell r="B3620" t="str">
            <v>Mangueira com união de engate rápido, DN= 1 1/2´ (38 mm)</v>
          </cell>
          <cell r="C3620" t="str">
            <v>M</v>
          </cell>
          <cell r="D3620">
            <v>18.91</v>
          </cell>
          <cell r="E3620">
            <v>4.2</v>
          </cell>
          <cell r="F3620">
            <v>23.11</v>
          </cell>
        </row>
        <row r="3621">
          <cell r="A3621" t="str">
            <v>50.01.090</v>
          </cell>
          <cell r="B3621" t="str">
            <v>Botoeira para acionamento de bomba de incêndio tipo quebra-vidro</v>
          </cell>
          <cell r="C3621" t="str">
            <v>UN</v>
          </cell>
          <cell r="D3621">
            <v>83.51</v>
          </cell>
          <cell r="E3621">
            <v>12.6</v>
          </cell>
          <cell r="F3621">
            <v>96.11</v>
          </cell>
        </row>
        <row r="3622">
          <cell r="A3622" t="str">
            <v>50.01.100</v>
          </cell>
          <cell r="B3622" t="str">
            <v>Mangueira com união de engate rápido, DN= 2 1/2´ (63 mm)</v>
          </cell>
          <cell r="C3622" t="str">
            <v>M</v>
          </cell>
          <cell r="D3622">
            <v>28.64</v>
          </cell>
          <cell r="E3622">
            <v>4.2</v>
          </cell>
          <cell r="F3622">
            <v>32.840000000000003</v>
          </cell>
        </row>
        <row r="3623">
          <cell r="A3623" t="str">
            <v>50.01.110</v>
          </cell>
          <cell r="B3623" t="str">
            <v>Esguicho em latão com engate rápido, DN= 2 1/2´, jato regulável</v>
          </cell>
          <cell r="C3623" t="str">
            <v>UN</v>
          </cell>
          <cell r="D3623">
            <v>177.72</v>
          </cell>
          <cell r="E3623">
            <v>4.2</v>
          </cell>
          <cell r="F3623">
            <v>181.92</v>
          </cell>
        </row>
        <row r="3624">
          <cell r="A3624" t="str">
            <v>50.01.130</v>
          </cell>
          <cell r="B3624" t="str">
            <v>Abrigo simples com suporte, em aço inoxidável escovado, para mangueira de 1 1/2´, porta em vidro temperado jateado - inclusive mangueira de 30 m (2 x 15 m)</v>
          </cell>
          <cell r="C3624" t="str">
            <v>UN</v>
          </cell>
          <cell r="D3624">
            <v>3646.72</v>
          </cell>
          <cell r="E3624">
            <v>230.7</v>
          </cell>
          <cell r="F3624">
            <v>3877.42</v>
          </cell>
        </row>
        <row r="3625">
          <cell r="A3625" t="str">
            <v>50.01.160</v>
          </cell>
          <cell r="B3625" t="str">
            <v>Adaptador de engate rápido em latão de 2 1/2´ x 1 1/2´</v>
          </cell>
          <cell r="C3625" t="str">
            <v>UN</v>
          </cell>
          <cell r="D3625">
            <v>59.51</v>
          </cell>
          <cell r="E3625">
            <v>4.2</v>
          </cell>
          <cell r="F3625">
            <v>63.71</v>
          </cell>
        </row>
        <row r="3626">
          <cell r="A3626" t="str">
            <v>50.01.170</v>
          </cell>
          <cell r="B3626" t="str">
            <v>Adaptador de engate rápido em latão de 2 1/2´ x 2 1/2´</v>
          </cell>
          <cell r="C3626" t="str">
            <v>UN</v>
          </cell>
          <cell r="D3626">
            <v>81.069999999999993</v>
          </cell>
          <cell r="E3626">
            <v>4.2</v>
          </cell>
          <cell r="F3626">
            <v>85.27</v>
          </cell>
        </row>
        <row r="3627">
          <cell r="A3627" t="str">
            <v>50.01.180</v>
          </cell>
          <cell r="B3627" t="str">
            <v>Hidrante de coluna com duas saídas, 4´x 2 1/2´ - simples</v>
          </cell>
          <cell r="C3627" t="str">
            <v>UN</v>
          </cell>
          <cell r="D3627">
            <v>1590.24</v>
          </cell>
          <cell r="E3627">
            <v>53.73</v>
          </cell>
          <cell r="F3627">
            <v>1643.97</v>
          </cell>
        </row>
        <row r="3628">
          <cell r="A3628" t="str">
            <v>50.01.190</v>
          </cell>
          <cell r="B3628" t="str">
            <v>Tampão de engate rápido em latão, DN= 2 1/2´, com corrente</v>
          </cell>
          <cell r="C3628" t="str">
            <v>UN</v>
          </cell>
          <cell r="D3628">
            <v>79.069999999999993</v>
          </cell>
          <cell r="E3628">
            <v>4.2</v>
          </cell>
          <cell r="F3628">
            <v>83.27</v>
          </cell>
        </row>
        <row r="3629">
          <cell r="A3629" t="str">
            <v>50.01.200</v>
          </cell>
          <cell r="B3629" t="str">
            <v>Tampão de engate rápido em latão, DN= 1 1/2´, com corrente</v>
          </cell>
          <cell r="C3629" t="str">
            <v>UN</v>
          </cell>
          <cell r="D3629">
            <v>54.57</v>
          </cell>
          <cell r="E3629">
            <v>4.2</v>
          </cell>
          <cell r="F3629">
            <v>58.77</v>
          </cell>
        </row>
        <row r="3630">
          <cell r="A3630" t="str">
            <v>50.01.210</v>
          </cell>
          <cell r="B3630" t="str">
            <v>Chave para conexão de engate rápido</v>
          </cell>
          <cell r="C3630" t="str">
            <v>UN</v>
          </cell>
          <cell r="D3630">
            <v>16.73</v>
          </cell>
          <cell r="E3630">
            <v>0.55000000000000004</v>
          </cell>
          <cell r="F3630">
            <v>17.28</v>
          </cell>
        </row>
        <row r="3631">
          <cell r="A3631" t="str">
            <v>50.01.220</v>
          </cell>
          <cell r="B3631" t="str">
            <v>Esguicho latão com engate rápido, DN= 1 1/2´, jato regulável</v>
          </cell>
          <cell r="C3631" t="str">
            <v>UN</v>
          </cell>
          <cell r="D3631">
            <v>168.42</v>
          </cell>
          <cell r="E3631">
            <v>4.2</v>
          </cell>
          <cell r="F3631">
            <v>172.62</v>
          </cell>
        </row>
        <row r="3632">
          <cell r="A3632" t="str">
            <v>50.01.320</v>
          </cell>
          <cell r="B3632" t="str">
            <v>Abrigo de hidrante de 1 1/2´ completo - inclusive mangueira de 30 m (2 x 15 m)</v>
          </cell>
          <cell r="C3632" t="str">
            <v>UN</v>
          </cell>
          <cell r="D3632">
            <v>1652.35</v>
          </cell>
          <cell r="E3632">
            <v>218.35</v>
          </cell>
          <cell r="F3632">
            <v>1870.7</v>
          </cell>
        </row>
        <row r="3633">
          <cell r="A3633" t="str">
            <v>50.01.330</v>
          </cell>
          <cell r="B3633" t="str">
            <v>Abrigo de hidrante de 2 1/2´ completo - inclusive mangueira de 30 m (2 x 15 m)</v>
          </cell>
          <cell r="C3633" t="str">
            <v>UN</v>
          </cell>
          <cell r="D3633">
            <v>1999.74</v>
          </cell>
          <cell r="E3633">
            <v>218.35</v>
          </cell>
          <cell r="F3633">
            <v>2218.09</v>
          </cell>
        </row>
        <row r="3634">
          <cell r="A3634" t="str">
            <v>50.01.340</v>
          </cell>
          <cell r="B3634" t="str">
            <v>Abrigo para registro de recalque tipo coluna, completo - inclusive tubulações e válvulas</v>
          </cell>
          <cell r="C3634" t="str">
            <v>UN</v>
          </cell>
          <cell r="D3634">
            <v>2221.7800000000002</v>
          </cell>
          <cell r="E3634">
            <v>674.19</v>
          </cell>
          <cell r="F3634">
            <v>2895.97</v>
          </cell>
        </row>
        <row r="3635">
          <cell r="A3635" t="str">
            <v>50.02</v>
          </cell>
          <cell r="B3635" t="str">
            <v>Registro e valvula controladora</v>
          </cell>
          <cell r="C3635"/>
          <cell r="D3635"/>
          <cell r="E3635"/>
          <cell r="F3635"/>
        </row>
        <row r="3636">
          <cell r="A3636" t="str">
            <v>50.02.020</v>
          </cell>
          <cell r="B3636" t="str">
            <v>Bico de sprinkler tipo pendente com rompimento da ampola a 68°C</v>
          </cell>
          <cell r="C3636" t="str">
            <v>UN</v>
          </cell>
          <cell r="D3636">
            <v>26.94</v>
          </cell>
          <cell r="E3636">
            <v>14.69</v>
          </cell>
          <cell r="F3636">
            <v>41.63</v>
          </cell>
        </row>
        <row r="3637">
          <cell r="A3637" t="str">
            <v>50.02.050</v>
          </cell>
          <cell r="B3637" t="str">
            <v>Alarme hidráulico tipo gongo</v>
          </cell>
          <cell r="C3637" t="str">
            <v>UN</v>
          </cell>
          <cell r="D3637">
            <v>1171.57</v>
          </cell>
          <cell r="E3637">
            <v>21</v>
          </cell>
          <cell r="F3637">
            <v>1192.57</v>
          </cell>
        </row>
        <row r="3638">
          <cell r="A3638" t="str">
            <v>50.02.060</v>
          </cell>
          <cell r="B3638" t="str">
            <v>Bico de sprinkler tipo upright com rompimento da ampola a 68ºC</v>
          </cell>
          <cell r="C3638" t="str">
            <v>UN</v>
          </cell>
          <cell r="D3638">
            <v>25.73</v>
          </cell>
          <cell r="E3638">
            <v>14.69</v>
          </cell>
          <cell r="F3638">
            <v>40.42</v>
          </cell>
        </row>
        <row r="3639">
          <cell r="A3639" t="str">
            <v>50.02.080</v>
          </cell>
          <cell r="B3639" t="str">
            <v>Válvula de governo completa com alarme VGA, corpo em ferro fundido, extremidades flangeadas e DN = 6´</v>
          </cell>
          <cell r="C3639" t="str">
            <v>UN</v>
          </cell>
          <cell r="D3639">
            <v>9752.68</v>
          </cell>
          <cell r="E3639">
            <v>125.97</v>
          </cell>
          <cell r="F3639">
            <v>9878.65</v>
          </cell>
        </row>
        <row r="3640">
          <cell r="A3640" t="str">
            <v>50.05</v>
          </cell>
          <cell r="B3640" t="str">
            <v>Iluminacao e sinalizacao de emergencia</v>
          </cell>
          <cell r="C3640"/>
          <cell r="D3640"/>
          <cell r="E3640"/>
          <cell r="F3640"/>
        </row>
        <row r="3641">
          <cell r="A3641" t="str">
            <v>50.05.021</v>
          </cell>
          <cell r="B3641" t="str">
            <v>Fonte eletroímã para interligar à central do sistema de detecção e alarme de incêndio</v>
          </cell>
          <cell r="C3641" t="str">
            <v>UN</v>
          </cell>
          <cell r="D3641">
            <v>503.7</v>
          </cell>
          <cell r="E3641">
            <v>41.99</v>
          </cell>
          <cell r="F3641">
            <v>545.69000000000005</v>
          </cell>
        </row>
        <row r="3642">
          <cell r="A3642" t="str">
            <v>50.05.022</v>
          </cell>
          <cell r="B3642" t="str">
            <v>Destravador magnético (eletroímã) para porta corta-fogo de 24 Vcc</v>
          </cell>
          <cell r="C3642" t="str">
            <v>UN</v>
          </cell>
          <cell r="D3642">
            <v>161.38999999999999</v>
          </cell>
          <cell r="E3642">
            <v>33.590000000000003</v>
          </cell>
          <cell r="F3642">
            <v>194.98</v>
          </cell>
        </row>
        <row r="3643">
          <cell r="A3643" t="str">
            <v>50.05.060</v>
          </cell>
          <cell r="B3643" t="str">
            <v>Central de iluminação de emergência, completa, para até 6.000 W</v>
          </cell>
          <cell r="C3643" t="str">
            <v>UN</v>
          </cell>
          <cell r="D3643">
            <v>22735.51</v>
          </cell>
          <cell r="E3643">
            <v>13.45</v>
          </cell>
          <cell r="F3643">
            <v>22748.959999999999</v>
          </cell>
        </row>
        <row r="3644">
          <cell r="A3644" t="str">
            <v>50.05.070</v>
          </cell>
          <cell r="B3644" t="str">
            <v>Luminária para unidade centralizada pendente completa com lâmpadas fluorescentes compactas de 9 W</v>
          </cell>
          <cell r="C3644" t="str">
            <v>UN</v>
          </cell>
          <cell r="D3644">
            <v>321.31</v>
          </cell>
          <cell r="E3644">
            <v>21</v>
          </cell>
          <cell r="F3644">
            <v>342.31</v>
          </cell>
        </row>
        <row r="3645">
          <cell r="A3645" t="str">
            <v>50.05.080</v>
          </cell>
          <cell r="B3645" t="str">
            <v>Luminária para unidade centralizada de sobrepor completa com lâmpada fluorescente compacta de 15 W</v>
          </cell>
          <cell r="C3645" t="str">
            <v>UN</v>
          </cell>
          <cell r="D3645">
            <v>91.34</v>
          </cell>
          <cell r="E3645">
            <v>21</v>
          </cell>
          <cell r="F3645">
            <v>112.34</v>
          </cell>
        </row>
        <row r="3646">
          <cell r="A3646" t="str">
            <v>50.05.160</v>
          </cell>
          <cell r="B3646" t="str">
            <v>Módulo para adaptação de luminária de emergência, autonomia 90 minutos para lâmpada fluorescente de 32 W</v>
          </cell>
          <cell r="C3646" t="str">
            <v>UN</v>
          </cell>
          <cell r="D3646">
            <v>274.89</v>
          </cell>
          <cell r="E3646">
            <v>12.6</v>
          </cell>
          <cell r="F3646">
            <v>287.49</v>
          </cell>
        </row>
        <row r="3647">
          <cell r="A3647" t="str">
            <v>50.05.170</v>
          </cell>
          <cell r="B3647" t="str">
            <v>Acionador manual tipo quebra vidro, em caixa plástica</v>
          </cell>
          <cell r="C3647" t="str">
            <v>UN</v>
          </cell>
          <cell r="D3647">
            <v>70.22</v>
          </cell>
          <cell r="E3647">
            <v>12.6</v>
          </cell>
          <cell r="F3647">
            <v>82.82</v>
          </cell>
        </row>
        <row r="3648">
          <cell r="A3648" t="str">
            <v>50.05.210</v>
          </cell>
          <cell r="B3648" t="str">
            <v>Detector termovelocimétrico endereçável com base endereçável</v>
          </cell>
          <cell r="C3648" t="str">
            <v>UN</v>
          </cell>
          <cell r="D3648">
            <v>145.46</v>
          </cell>
          <cell r="E3648">
            <v>12.6</v>
          </cell>
          <cell r="F3648">
            <v>158.06</v>
          </cell>
        </row>
        <row r="3649">
          <cell r="A3649" t="str">
            <v>50.05.214</v>
          </cell>
          <cell r="B3649" t="str">
            <v>Detector de gás liquefeito (GLP), gás natural (GN) ou derivados de metano</v>
          </cell>
          <cell r="C3649" t="str">
            <v>UN</v>
          </cell>
          <cell r="D3649">
            <v>432.92</v>
          </cell>
          <cell r="E3649">
            <v>12.6</v>
          </cell>
          <cell r="F3649">
            <v>445.52</v>
          </cell>
        </row>
        <row r="3650">
          <cell r="A3650" t="str">
            <v>50.05.230</v>
          </cell>
          <cell r="B3650" t="str">
            <v>Sirene audiovisual tipo endereçável</v>
          </cell>
          <cell r="C3650" t="str">
            <v>UN</v>
          </cell>
          <cell r="D3650">
            <v>279.12</v>
          </cell>
          <cell r="E3650">
            <v>12.6</v>
          </cell>
          <cell r="F3650">
            <v>291.72000000000003</v>
          </cell>
        </row>
        <row r="3651">
          <cell r="A3651" t="str">
            <v>50.05.250</v>
          </cell>
          <cell r="B3651" t="str">
            <v>Central de iluminação de emergência, completa, autonomia 1 hora, para até 240 W</v>
          </cell>
          <cell r="C3651" t="str">
            <v>UN</v>
          </cell>
          <cell r="D3651">
            <v>806.29</v>
          </cell>
          <cell r="E3651">
            <v>13.45</v>
          </cell>
          <cell r="F3651">
            <v>819.74</v>
          </cell>
        </row>
        <row r="3652">
          <cell r="A3652" t="str">
            <v>50.05.260</v>
          </cell>
          <cell r="B3652" t="str">
            <v>Bloco autônomo de iluminação de emergência com autonomia mínima de 1 hora, equipado com 2 lâmpadas de 11 W</v>
          </cell>
          <cell r="C3652" t="str">
            <v>UN</v>
          </cell>
          <cell r="D3652">
            <v>266.33</v>
          </cell>
          <cell r="E3652">
            <v>13.45</v>
          </cell>
          <cell r="F3652">
            <v>279.77999999999997</v>
          </cell>
        </row>
        <row r="3653">
          <cell r="A3653" t="str">
            <v>50.05.270</v>
          </cell>
          <cell r="B3653" t="str">
            <v>Central de detecção e alarme de incêndio completa, autonomia de 1 hora para 12 laços, 220 V/12 V</v>
          </cell>
          <cell r="C3653" t="str">
            <v>UN</v>
          </cell>
          <cell r="D3653">
            <v>719.9</v>
          </cell>
          <cell r="E3653">
            <v>13.45</v>
          </cell>
          <cell r="F3653">
            <v>733.35</v>
          </cell>
        </row>
        <row r="3654">
          <cell r="A3654" t="str">
            <v>50.05.280</v>
          </cell>
          <cell r="B3654" t="str">
            <v>Sirene tipo corneta de 12 V</v>
          </cell>
          <cell r="C3654" t="str">
            <v>UN</v>
          </cell>
          <cell r="D3654">
            <v>53.53</v>
          </cell>
          <cell r="E3654">
            <v>12.6</v>
          </cell>
          <cell r="F3654">
            <v>66.13</v>
          </cell>
        </row>
        <row r="3655">
          <cell r="A3655" t="str">
            <v>50.05.312</v>
          </cell>
          <cell r="B3655" t="str">
            <v>Bloco autônomo de iluminação de emergência LED, com autonomia mínima de 3 horas, fluxo luminoso de 2.000 até 3.000 lúmens, equipado com 2 faróis</v>
          </cell>
          <cell r="C3655" t="str">
            <v>UN</v>
          </cell>
          <cell r="D3655">
            <v>231.69</v>
          </cell>
          <cell r="E3655">
            <v>13.45</v>
          </cell>
          <cell r="F3655">
            <v>245.14</v>
          </cell>
        </row>
        <row r="3656">
          <cell r="A3656" t="str">
            <v>50.05.400</v>
          </cell>
          <cell r="B3656" t="str">
            <v>Sirene eletrônica em caixa metálica de 4 x 4</v>
          </cell>
          <cell r="C3656" t="str">
            <v>UN</v>
          </cell>
          <cell r="D3656">
            <v>117.83</v>
          </cell>
          <cell r="E3656">
            <v>46.19</v>
          </cell>
          <cell r="F3656">
            <v>164.02</v>
          </cell>
        </row>
        <row r="3657">
          <cell r="A3657" t="str">
            <v>50.05.430</v>
          </cell>
          <cell r="B3657" t="str">
            <v>Detector óptico de fumaça com base endereçável</v>
          </cell>
          <cell r="C3657" t="str">
            <v>UN</v>
          </cell>
          <cell r="D3657">
            <v>181.84</v>
          </cell>
          <cell r="E3657">
            <v>41.99</v>
          </cell>
          <cell r="F3657">
            <v>223.83</v>
          </cell>
        </row>
        <row r="3658">
          <cell r="A3658" t="str">
            <v>50.05.440</v>
          </cell>
          <cell r="B3658" t="str">
            <v>Painel repetidor de detecção e alarme de incêndio tipo endereçável</v>
          </cell>
          <cell r="C3658" t="str">
            <v>UN</v>
          </cell>
          <cell r="D3658">
            <v>986.45</v>
          </cell>
          <cell r="E3658">
            <v>12.6</v>
          </cell>
          <cell r="F3658">
            <v>999.05</v>
          </cell>
        </row>
        <row r="3659">
          <cell r="A3659" t="str">
            <v>50.05.450</v>
          </cell>
          <cell r="B3659" t="str">
            <v>Acionador manual quebra-vidro endereçável</v>
          </cell>
          <cell r="C3659" t="str">
            <v>UN</v>
          </cell>
          <cell r="D3659">
            <v>172.01</v>
          </cell>
          <cell r="E3659">
            <v>12.6</v>
          </cell>
          <cell r="F3659">
            <v>184.61</v>
          </cell>
        </row>
        <row r="3660">
          <cell r="A3660" t="str">
            <v>50.05.470</v>
          </cell>
          <cell r="B3660" t="str">
            <v>Módulo isolador, módulo endereçador para audiovisual</v>
          </cell>
          <cell r="C3660" t="str">
            <v>UN</v>
          </cell>
          <cell r="D3660">
            <v>454.46</v>
          </cell>
          <cell r="E3660">
            <v>21</v>
          </cell>
          <cell r="F3660">
            <v>475.46</v>
          </cell>
        </row>
        <row r="3661">
          <cell r="A3661" t="str">
            <v>50.05.490</v>
          </cell>
          <cell r="B3661" t="str">
            <v>Sinalizador audiovisual endereçável com LED</v>
          </cell>
          <cell r="C3661" t="str">
            <v>UN</v>
          </cell>
          <cell r="D3661">
            <v>442.53</v>
          </cell>
          <cell r="E3661">
            <v>12.6</v>
          </cell>
          <cell r="F3661">
            <v>455.13</v>
          </cell>
        </row>
        <row r="3662">
          <cell r="A3662" t="str">
            <v>50.05.491</v>
          </cell>
          <cell r="B3662" t="str">
            <v>Sinalizador visual de advertência</v>
          </cell>
          <cell r="C3662" t="str">
            <v>UN</v>
          </cell>
          <cell r="D3662">
            <v>299.51</v>
          </cell>
          <cell r="E3662">
            <v>10.5</v>
          </cell>
          <cell r="F3662">
            <v>310.01</v>
          </cell>
        </row>
        <row r="3663">
          <cell r="A3663" t="str">
            <v>50.05.492</v>
          </cell>
          <cell r="B3663" t="str">
            <v>Sinalizador audiovisual de advertência</v>
          </cell>
          <cell r="C3663" t="str">
            <v>UN</v>
          </cell>
          <cell r="D3663">
            <v>156.76</v>
          </cell>
          <cell r="E3663">
            <v>10.5</v>
          </cell>
          <cell r="F3663">
            <v>167.26</v>
          </cell>
        </row>
        <row r="3664">
          <cell r="A3664" t="str">
            <v>50.10</v>
          </cell>
          <cell r="B3664" t="str">
            <v>Extintores</v>
          </cell>
          <cell r="C3664"/>
          <cell r="D3664"/>
          <cell r="E3664"/>
          <cell r="F3664"/>
        </row>
        <row r="3665">
          <cell r="A3665" t="str">
            <v>50.10.030</v>
          </cell>
          <cell r="B3665" t="str">
            <v>Extintor sobre rodas de gás carbônico - capacidade de 10 kg</v>
          </cell>
          <cell r="C3665" t="str">
            <v>UN</v>
          </cell>
          <cell r="D3665">
            <v>1085.92</v>
          </cell>
          <cell r="E3665">
            <v>17.670000000000002</v>
          </cell>
          <cell r="F3665">
            <v>1103.5899999999999</v>
          </cell>
        </row>
        <row r="3666">
          <cell r="A3666" t="str">
            <v>50.10.050</v>
          </cell>
          <cell r="B3666" t="str">
            <v>Extintor sobre rodas de gás carbônico - capacidade de 25 kg</v>
          </cell>
          <cell r="C3666" t="str">
            <v>UN</v>
          </cell>
          <cell r="D3666">
            <v>4925.55</v>
          </cell>
          <cell r="E3666">
            <v>17.670000000000002</v>
          </cell>
          <cell r="F3666">
            <v>4943.22</v>
          </cell>
        </row>
        <row r="3667">
          <cell r="A3667" t="str">
            <v>50.10.058</v>
          </cell>
          <cell r="B3667" t="str">
            <v>Extintor manual de pó químico seco BC - capacidade de 4 kg</v>
          </cell>
          <cell r="C3667" t="str">
            <v>UN</v>
          </cell>
          <cell r="D3667">
            <v>138</v>
          </cell>
          <cell r="E3667">
            <v>17.670000000000002</v>
          </cell>
          <cell r="F3667">
            <v>155.66999999999999</v>
          </cell>
        </row>
        <row r="3668">
          <cell r="A3668" t="str">
            <v>50.10.060</v>
          </cell>
          <cell r="B3668" t="str">
            <v>Extintor manual de pó químico seco BC - capacidade de 8 kg</v>
          </cell>
          <cell r="C3668" t="str">
            <v>UN</v>
          </cell>
          <cell r="D3668">
            <v>188</v>
          </cell>
          <cell r="E3668">
            <v>17.670000000000002</v>
          </cell>
          <cell r="F3668">
            <v>205.67</v>
          </cell>
        </row>
        <row r="3669">
          <cell r="A3669" t="str">
            <v>50.10.084</v>
          </cell>
          <cell r="B3669" t="str">
            <v>Extintor manual de pó químico seco 20 BC - capacidade de 12 kg</v>
          </cell>
          <cell r="C3669" t="str">
            <v>UN</v>
          </cell>
          <cell r="D3669">
            <v>209.6</v>
          </cell>
          <cell r="E3669">
            <v>17.670000000000002</v>
          </cell>
          <cell r="F3669">
            <v>227.27</v>
          </cell>
        </row>
        <row r="3670">
          <cell r="A3670" t="str">
            <v>50.10.096</v>
          </cell>
          <cell r="B3670" t="str">
            <v>Extintor sobre rodas de pó químico seco BC - capacidade de 20 kg</v>
          </cell>
          <cell r="C3670" t="str">
            <v>UN</v>
          </cell>
          <cell r="D3670">
            <v>1119.1400000000001</v>
          </cell>
          <cell r="E3670"/>
          <cell r="F3670">
            <v>1119.1400000000001</v>
          </cell>
        </row>
        <row r="3671">
          <cell r="A3671" t="str">
            <v>50.10.100</v>
          </cell>
          <cell r="B3671" t="str">
            <v>Extintor manual de água pressurizada - capacidade de 10 litros</v>
          </cell>
          <cell r="C3671" t="str">
            <v>UN</v>
          </cell>
          <cell r="D3671">
            <v>134.08000000000001</v>
          </cell>
          <cell r="E3671">
            <v>17.670000000000002</v>
          </cell>
          <cell r="F3671">
            <v>151.75</v>
          </cell>
        </row>
        <row r="3672">
          <cell r="A3672" t="str">
            <v>50.10.110</v>
          </cell>
          <cell r="B3672" t="str">
            <v>Extintor manual de pó químico seco ABC - capacidade de 4 kg</v>
          </cell>
          <cell r="C3672" t="str">
            <v>UN</v>
          </cell>
          <cell r="D3672">
            <v>175.08</v>
          </cell>
          <cell r="E3672">
            <v>17.670000000000002</v>
          </cell>
          <cell r="F3672">
            <v>192.75</v>
          </cell>
        </row>
        <row r="3673">
          <cell r="A3673" t="str">
            <v>50.10.120</v>
          </cell>
          <cell r="B3673" t="str">
            <v>Extintor manual de pó químico seco ABC - capacidade de 6 kg</v>
          </cell>
          <cell r="C3673" t="str">
            <v>UN</v>
          </cell>
          <cell r="D3673">
            <v>189.82</v>
          </cell>
          <cell r="E3673">
            <v>17.670000000000002</v>
          </cell>
          <cell r="F3673">
            <v>207.49</v>
          </cell>
        </row>
        <row r="3674">
          <cell r="A3674" t="str">
            <v>50.10.140</v>
          </cell>
          <cell r="B3674" t="str">
            <v>Extintor manual de gás carbônico 5 BC - capacidade de 6 kg</v>
          </cell>
          <cell r="C3674" t="str">
            <v>UN</v>
          </cell>
          <cell r="D3674">
            <v>452.02</v>
          </cell>
          <cell r="E3674">
            <v>17.670000000000002</v>
          </cell>
          <cell r="F3674">
            <v>469.69</v>
          </cell>
        </row>
        <row r="3675">
          <cell r="A3675" t="str">
            <v>50.10.210</v>
          </cell>
          <cell r="B3675" t="str">
            <v>Suporte para extintor de piso em fibra de vidro</v>
          </cell>
          <cell r="C3675" t="str">
            <v>UN</v>
          </cell>
          <cell r="D3675">
            <v>181.24</v>
          </cell>
          <cell r="E3675">
            <v>1.68</v>
          </cell>
          <cell r="F3675">
            <v>182.92</v>
          </cell>
        </row>
        <row r="3676">
          <cell r="A3676" t="str">
            <v>50.10.220</v>
          </cell>
          <cell r="B3676" t="str">
            <v>Suporte para extintor de piso em aço inoxidável</v>
          </cell>
          <cell r="C3676" t="str">
            <v>UN</v>
          </cell>
          <cell r="D3676">
            <v>267.38</v>
          </cell>
          <cell r="E3676">
            <v>1.68</v>
          </cell>
          <cell r="F3676">
            <v>269.06</v>
          </cell>
        </row>
        <row r="3677">
          <cell r="A3677" t="str">
            <v>50.20</v>
          </cell>
          <cell r="B3677" t="str">
            <v>Reparos, conservacoes e complementos - GRUPO 50</v>
          </cell>
          <cell r="C3677"/>
          <cell r="D3677"/>
          <cell r="E3677"/>
          <cell r="F3677"/>
        </row>
        <row r="3678">
          <cell r="A3678" t="str">
            <v>50.20.110</v>
          </cell>
          <cell r="B3678" t="str">
            <v>Recarga de extintor de água pressurizada</v>
          </cell>
          <cell r="C3678" t="str">
            <v>L</v>
          </cell>
          <cell r="D3678">
            <v>3.11</v>
          </cell>
          <cell r="E3678"/>
          <cell r="F3678">
            <v>3.11</v>
          </cell>
        </row>
        <row r="3679">
          <cell r="A3679" t="str">
            <v>50.20.120</v>
          </cell>
          <cell r="B3679" t="str">
            <v>Recarga de extintor de gás carbônico</v>
          </cell>
          <cell r="C3679" t="str">
            <v>KG</v>
          </cell>
          <cell r="D3679">
            <v>11.28</v>
          </cell>
          <cell r="E3679"/>
          <cell r="F3679">
            <v>11.28</v>
          </cell>
        </row>
        <row r="3680">
          <cell r="A3680" t="str">
            <v>50.20.130</v>
          </cell>
          <cell r="B3680" t="str">
            <v>Recarga de extintor de pó químico seco</v>
          </cell>
          <cell r="C3680" t="str">
            <v>KG</v>
          </cell>
          <cell r="D3680">
            <v>9.3800000000000008</v>
          </cell>
          <cell r="E3680"/>
          <cell r="F3680">
            <v>9.3800000000000008</v>
          </cell>
        </row>
        <row r="3681">
          <cell r="A3681" t="str">
            <v>50.20.160</v>
          </cell>
          <cell r="B3681" t="str">
            <v>Pintura de extintor de gás carbônico, pó químico seco, ou água pressurizada, com capacidade acima de 12 kg até 20 kg</v>
          </cell>
          <cell r="C3681" t="str">
            <v>UN</v>
          </cell>
          <cell r="D3681">
            <v>40.090000000000003</v>
          </cell>
          <cell r="E3681"/>
          <cell r="F3681">
            <v>40.090000000000003</v>
          </cell>
        </row>
        <row r="3682">
          <cell r="A3682" t="str">
            <v>50.20.170</v>
          </cell>
          <cell r="B3682" t="str">
            <v>Pintura de extintor de gás carbônico, pó químico seco, ou água pressurizada, com capacidade até 12 kg</v>
          </cell>
          <cell r="C3682" t="str">
            <v>UN</v>
          </cell>
          <cell r="D3682">
            <v>19.28</v>
          </cell>
          <cell r="E3682"/>
          <cell r="F3682">
            <v>19.28</v>
          </cell>
        </row>
        <row r="3683">
          <cell r="A3683" t="str">
            <v>50.20.200</v>
          </cell>
          <cell r="B3683" t="str">
            <v>Recolocação de bico de sprinkler</v>
          </cell>
          <cell r="C3683" t="str">
            <v>UN</v>
          </cell>
          <cell r="D3683">
            <v>7.0000000000000007E-2</v>
          </cell>
          <cell r="E3683">
            <v>14.69</v>
          </cell>
          <cell r="F3683">
            <v>14.76</v>
          </cell>
        </row>
        <row r="3684">
          <cell r="A3684" t="str">
            <v>54</v>
          </cell>
          <cell r="B3684" t="str">
            <v>PAVIMENTACAO E PASSEIO</v>
          </cell>
          <cell r="C3684"/>
          <cell r="D3684"/>
          <cell r="E3684"/>
          <cell r="F3684"/>
        </row>
        <row r="3685">
          <cell r="A3685" t="str">
            <v>54.01</v>
          </cell>
          <cell r="B3685" t="str">
            <v>Pavimentacao preparo de base</v>
          </cell>
          <cell r="C3685"/>
          <cell r="D3685"/>
          <cell r="E3685"/>
          <cell r="F3685"/>
        </row>
        <row r="3686">
          <cell r="A3686" t="str">
            <v>54.01.010</v>
          </cell>
          <cell r="B3686" t="str">
            <v>Regularização e compactação mecanizada de superfície, sem controle do proctor normal</v>
          </cell>
          <cell r="C3686" t="str">
            <v>M2</v>
          </cell>
          <cell r="D3686">
            <v>2.74</v>
          </cell>
          <cell r="E3686">
            <v>0.13</v>
          </cell>
          <cell r="F3686">
            <v>2.87</v>
          </cell>
        </row>
        <row r="3687">
          <cell r="A3687" t="str">
            <v>54.01.030</v>
          </cell>
          <cell r="B3687" t="str">
            <v>Abertura e preparo de caixa até 40 cm, compactação do subleito mínimo de 95% do PN e transporte até o raio de 1 km</v>
          </cell>
          <cell r="C3687" t="str">
            <v>M2</v>
          </cell>
          <cell r="D3687">
            <v>20.79</v>
          </cell>
          <cell r="E3687">
            <v>0.27</v>
          </cell>
          <cell r="F3687">
            <v>21.06</v>
          </cell>
        </row>
        <row r="3688">
          <cell r="A3688" t="str">
            <v>54.01.050</v>
          </cell>
          <cell r="B3688" t="str">
            <v>Compactação do subleito mínimo de 95% do PN</v>
          </cell>
          <cell r="C3688" t="str">
            <v>M3</v>
          </cell>
          <cell r="D3688">
            <v>18.71</v>
          </cell>
          <cell r="E3688">
            <v>0.54</v>
          </cell>
          <cell r="F3688">
            <v>19.25</v>
          </cell>
        </row>
        <row r="3689">
          <cell r="A3689" t="str">
            <v>54.01.200</v>
          </cell>
          <cell r="B3689" t="str">
            <v>Base de macadame hidráulico</v>
          </cell>
          <cell r="C3689" t="str">
            <v>M3</v>
          </cell>
          <cell r="D3689">
            <v>205.09</v>
          </cell>
          <cell r="E3689">
            <v>25.13</v>
          </cell>
          <cell r="F3689">
            <v>230.22</v>
          </cell>
        </row>
        <row r="3690">
          <cell r="A3690" t="str">
            <v>54.01.210</v>
          </cell>
          <cell r="B3690" t="str">
            <v>Base de brita graduada</v>
          </cell>
          <cell r="C3690" t="str">
            <v>M3</v>
          </cell>
          <cell r="D3690">
            <v>141.85</v>
          </cell>
          <cell r="E3690">
            <v>16.75</v>
          </cell>
          <cell r="F3690">
            <v>158.6</v>
          </cell>
        </row>
        <row r="3691">
          <cell r="A3691" t="str">
            <v>54.01.220</v>
          </cell>
          <cell r="B3691" t="str">
            <v>Base de bica corrida</v>
          </cell>
          <cell r="C3691" t="str">
            <v>M3</v>
          </cell>
          <cell r="D3691">
            <v>129.63</v>
          </cell>
          <cell r="E3691">
            <v>2.58</v>
          </cell>
          <cell r="F3691">
            <v>132.21</v>
          </cell>
        </row>
        <row r="3692">
          <cell r="A3692" t="str">
            <v>54.01.230</v>
          </cell>
          <cell r="B3692" t="str">
            <v>Base de macadame betuminoso</v>
          </cell>
          <cell r="C3692" t="str">
            <v>M3</v>
          </cell>
          <cell r="D3692">
            <v>813.43</v>
          </cell>
          <cell r="E3692">
            <v>12.56</v>
          </cell>
          <cell r="F3692">
            <v>825.99</v>
          </cell>
        </row>
        <row r="3693">
          <cell r="A3693" t="str">
            <v>54.01.300</v>
          </cell>
          <cell r="B3693" t="str">
            <v>Pavimento de concreto rolado (concreto pobre) para base de pavimento rígido</v>
          </cell>
          <cell r="C3693" t="str">
            <v>M3</v>
          </cell>
          <cell r="D3693">
            <v>224.53</v>
          </cell>
          <cell r="E3693"/>
          <cell r="F3693">
            <v>224.53</v>
          </cell>
        </row>
        <row r="3694">
          <cell r="A3694" t="str">
            <v>54.01.400</v>
          </cell>
          <cell r="B3694" t="str">
            <v>Abertura de caixa até 25 cm, inclui escavação, compactação, transporte e preparo do sub-leito</v>
          </cell>
          <cell r="C3694" t="str">
            <v>M2</v>
          </cell>
          <cell r="D3694">
            <v>17.11</v>
          </cell>
          <cell r="E3694">
            <v>0.38</v>
          </cell>
          <cell r="F3694">
            <v>17.489999999999998</v>
          </cell>
        </row>
        <row r="3695">
          <cell r="A3695" t="str">
            <v>54.01.410</v>
          </cell>
          <cell r="B3695" t="str">
            <v>Varrição de pavimento para recapeamento</v>
          </cell>
          <cell r="C3695" t="str">
            <v>M2</v>
          </cell>
          <cell r="D3695"/>
          <cell r="E3695">
            <v>0.67</v>
          </cell>
          <cell r="F3695">
            <v>0.67</v>
          </cell>
        </row>
        <row r="3696">
          <cell r="A3696" t="str">
            <v>54.02</v>
          </cell>
          <cell r="B3696" t="str">
            <v>Pavimentacao com pedrisco e revestimento primario</v>
          </cell>
          <cell r="C3696"/>
          <cell r="D3696"/>
          <cell r="E3696"/>
          <cell r="F3696"/>
        </row>
        <row r="3697">
          <cell r="A3697" t="str">
            <v>54.02.030</v>
          </cell>
          <cell r="B3697" t="str">
            <v>Revestimento primário com pedra britada, compactação mínima de 95% do PN</v>
          </cell>
          <cell r="C3697" t="str">
            <v>M3</v>
          </cell>
          <cell r="D3697">
            <v>82.09</v>
          </cell>
          <cell r="E3697">
            <v>10.72</v>
          </cell>
          <cell r="F3697">
            <v>92.81</v>
          </cell>
        </row>
        <row r="3698">
          <cell r="A3698" t="str">
            <v>54.03</v>
          </cell>
          <cell r="B3698" t="str">
            <v>Pavimentacao flexivel</v>
          </cell>
          <cell r="C3698"/>
          <cell r="D3698"/>
          <cell r="E3698"/>
          <cell r="F3698"/>
        </row>
        <row r="3699">
          <cell r="A3699" t="str">
            <v>54.03.200</v>
          </cell>
          <cell r="B3699" t="str">
            <v>Concreto asfáltico usinado a quente - Binder</v>
          </cell>
          <cell r="C3699" t="str">
            <v>M3</v>
          </cell>
          <cell r="D3699">
            <v>1114.69</v>
          </cell>
          <cell r="E3699">
            <v>13.96</v>
          </cell>
          <cell r="F3699">
            <v>1128.6500000000001</v>
          </cell>
        </row>
        <row r="3700">
          <cell r="A3700" t="str">
            <v>54.03.210</v>
          </cell>
          <cell r="B3700" t="str">
            <v>Camada de rolamento em concreto betuminoso usinado quente - CBUQ</v>
          </cell>
          <cell r="C3700" t="str">
            <v>M3</v>
          </cell>
          <cell r="D3700">
            <v>1325.68</v>
          </cell>
          <cell r="E3700">
            <v>13.96</v>
          </cell>
          <cell r="F3700">
            <v>1339.64</v>
          </cell>
        </row>
        <row r="3701">
          <cell r="A3701" t="str">
            <v>54.03.221</v>
          </cell>
          <cell r="B3701" t="str">
            <v>Restauração de pavimento asfáltico com concreto betuminoso usinado quente - CBUQ</v>
          </cell>
          <cell r="C3701" t="str">
            <v>M3</v>
          </cell>
          <cell r="D3701">
            <v>1222.7</v>
          </cell>
          <cell r="E3701">
            <v>13.96</v>
          </cell>
          <cell r="F3701">
            <v>1236.6600000000001</v>
          </cell>
        </row>
        <row r="3702">
          <cell r="A3702" t="str">
            <v>54.03.230</v>
          </cell>
          <cell r="B3702" t="str">
            <v>Imprimação betuminosa ligante</v>
          </cell>
          <cell r="C3702" t="str">
            <v>M2</v>
          </cell>
          <cell r="D3702">
            <v>6.33</v>
          </cell>
          <cell r="E3702">
            <v>0.08</v>
          </cell>
          <cell r="F3702">
            <v>6.41</v>
          </cell>
        </row>
        <row r="3703">
          <cell r="A3703" t="str">
            <v>54.03.240</v>
          </cell>
          <cell r="B3703" t="str">
            <v>Imprimação betuminosa impermeabilizante</v>
          </cell>
          <cell r="C3703" t="str">
            <v>M2</v>
          </cell>
          <cell r="D3703">
            <v>13.38</v>
          </cell>
          <cell r="E3703">
            <v>0.1</v>
          </cell>
          <cell r="F3703">
            <v>13.48</v>
          </cell>
        </row>
        <row r="3704">
          <cell r="A3704" t="str">
            <v>54.03.250</v>
          </cell>
          <cell r="B3704" t="str">
            <v>Revestimento de pré-misturado a quente</v>
          </cell>
          <cell r="C3704" t="str">
            <v>M3</v>
          </cell>
          <cell r="D3704">
            <v>980.35</v>
          </cell>
          <cell r="E3704">
            <v>13.96</v>
          </cell>
          <cell r="F3704">
            <v>994.31</v>
          </cell>
        </row>
        <row r="3705">
          <cell r="A3705" t="str">
            <v>54.03.260</v>
          </cell>
          <cell r="B3705" t="str">
            <v>Revestimento de pré-misturado a frio</v>
          </cell>
          <cell r="C3705" t="str">
            <v>M3</v>
          </cell>
          <cell r="D3705">
            <v>971.37</v>
          </cell>
          <cell r="E3705">
            <v>33.5</v>
          </cell>
          <cell r="F3705">
            <v>1004.87</v>
          </cell>
        </row>
        <row r="3706">
          <cell r="A3706" t="str">
            <v>54.04</v>
          </cell>
          <cell r="B3706" t="str">
            <v>Pavimentacao em paralelepipedos e blocos de concreto</v>
          </cell>
          <cell r="C3706"/>
          <cell r="D3706"/>
          <cell r="E3706"/>
          <cell r="F3706"/>
        </row>
        <row r="3707">
          <cell r="A3707" t="str">
            <v>54.04.030</v>
          </cell>
          <cell r="B3707" t="str">
            <v>Pavimentação em paralelepípedo, sem rejunte</v>
          </cell>
          <cell r="C3707" t="str">
            <v>M2</v>
          </cell>
          <cell r="D3707">
            <v>173.23</v>
          </cell>
          <cell r="E3707">
            <v>21.4</v>
          </cell>
          <cell r="F3707">
            <v>194.63</v>
          </cell>
        </row>
        <row r="3708">
          <cell r="A3708" t="str">
            <v>54.04.040</v>
          </cell>
          <cell r="B3708" t="str">
            <v>Rejuntamento de paralelepípedo com areia</v>
          </cell>
          <cell r="C3708" t="str">
            <v>M2</v>
          </cell>
          <cell r="D3708">
            <v>15.15</v>
          </cell>
          <cell r="E3708">
            <v>1.68</v>
          </cell>
          <cell r="F3708">
            <v>16.829999999999998</v>
          </cell>
        </row>
        <row r="3709">
          <cell r="A3709" t="str">
            <v>54.04.050</v>
          </cell>
          <cell r="B3709" t="str">
            <v>Rejuntamento de paralelepípedo com argamassa de cimento e areia 1:3</v>
          </cell>
          <cell r="C3709" t="str">
            <v>M2</v>
          </cell>
          <cell r="D3709">
            <v>8.2799999999999994</v>
          </cell>
          <cell r="E3709">
            <v>5.19</v>
          </cell>
          <cell r="F3709">
            <v>13.47</v>
          </cell>
        </row>
        <row r="3710">
          <cell r="A3710" t="str">
            <v>54.04.060</v>
          </cell>
          <cell r="B3710" t="str">
            <v>Rejuntamento de paralelepípedo com asfalto e pedrisco</v>
          </cell>
          <cell r="C3710" t="str">
            <v>M2</v>
          </cell>
          <cell r="D3710">
            <v>44.43</v>
          </cell>
          <cell r="E3710">
            <v>4.1900000000000004</v>
          </cell>
          <cell r="F3710">
            <v>48.62</v>
          </cell>
        </row>
        <row r="3711">
          <cell r="A3711" t="str">
            <v>54.04.340</v>
          </cell>
          <cell r="B3711" t="str">
            <v>Pavimentação em lajota de concreto 35 MPa, espessura 6 cm, cor natural, tipos: raquete, retangular, sextavado e 16 faces, com rejunte em areia</v>
          </cell>
          <cell r="C3711" t="str">
            <v>M2</v>
          </cell>
          <cell r="D3711">
            <v>53.08</v>
          </cell>
          <cell r="E3711">
            <v>16.16</v>
          </cell>
          <cell r="F3711">
            <v>69.239999999999995</v>
          </cell>
        </row>
        <row r="3712">
          <cell r="A3712" t="str">
            <v>54.04.342</v>
          </cell>
          <cell r="B3712" t="str">
            <v>Pavimentação em lajota de concreto 35 MPa, espessura 6 cm, colorido, tipos: raquete, retangular, sextavado e 16 faces, com rejunte em areia</v>
          </cell>
          <cell r="C3712" t="str">
            <v>M2</v>
          </cell>
          <cell r="D3712">
            <v>53.37</v>
          </cell>
          <cell r="E3712">
            <v>16.16</v>
          </cell>
          <cell r="F3712">
            <v>69.53</v>
          </cell>
        </row>
        <row r="3713">
          <cell r="A3713" t="str">
            <v>54.04.350</v>
          </cell>
          <cell r="B3713" t="str">
            <v>Pavimentação em lajota de concreto 35 MPa, espessura 8 cm, tipos: raquete, retangular, sextavado e 16 faces, com rejunte em areia</v>
          </cell>
          <cell r="C3713" t="str">
            <v>M2</v>
          </cell>
          <cell r="D3713">
            <v>63.17</v>
          </cell>
          <cell r="E3713">
            <v>21.54</v>
          </cell>
          <cell r="F3713">
            <v>84.71</v>
          </cell>
        </row>
        <row r="3714">
          <cell r="A3714" t="str">
            <v>54.04.360</v>
          </cell>
          <cell r="B3714" t="str">
            <v>Bloco diagonal em concreto tipo piso drenante para plantio de grama - 50 x 50 x 10 cm</v>
          </cell>
          <cell r="C3714" t="str">
            <v>M2</v>
          </cell>
          <cell r="D3714">
            <v>70.12</v>
          </cell>
          <cell r="E3714">
            <v>7.91</v>
          </cell>
          <cell r="F3714">
            <v>78.03</v>
          </cell>
        </row>
        <row r="3715">
          <cell r="A3715" t="str">
            <v>54.04.392</v>
          </cell>
          <cell r="B3715" t="str">
            <v>Piso em placa de concreto permeável drenante, cor natural, com resina protetora</v>
          </cell>
          <cell r="C3715" t="str">
            <v>M2</v>
          </cell>
          <cell r="D3715">
            <v>90.64</v>
          </cell>
          <cell r="E3715">
            <v>16.760000000000002</v>
          </cell>
          <cell r="F3715">
            <v>107.4</v>
          </cell>
        </row>
        <row r="3716">
          <cell r="A3716" t="str">
            <v>54.06</v>
          </cell>
          <cell r="B3716" t="str">
            <v>Guias e sarjetas</v>
          </cell>
          <cell r="C3716"/>
          <cell r="D3716"/>
          <cell r="E3716"/>
          <cell r="F3716"/>
        </row>
        <row r="3717">
          <cell r="A3717" t="str">
            <v>54.06.020</v>
          </cell>
          <cell r="B3717" t="str">
            <v>Guia pré-moldada curva tipo PMSP 100 - fck 25 MPa</v>
          </cell>
          <cell r="C3717" t="str">
            <v>M</v>
          </cell>
          <cell r="D3717">
            <v>40.700000000000003</v>
          </cell>
          <cell r="E3717">
            <v>10.1</v>
          </cell>
          <cell r="F3717">
            <v>50.8</v>
          </cell>
        </row>
        <row r="3718">
          <cell r="A3718" t="str">
            <v>54.06.040</v>
          </cell>
          <cell r="B3718" t="str">
            <v>Guia pré-moldada reta tipo PMSP 100 - fck 25 MPa</v>
          </cell>
          <cell r="C3718" t="str">
            <v>M</v>
          </cell>
          <cell r="D3718">
            <v>35.630000000000003</v>
          </cell>
          <cell r="E3718">
            <v>10.1</v>
          </cell>
          <cell r="F3718">
            <v>45.73</v>
          </cell>
        </row>
        <row r="3719">
          <cell r="A3719" t="str">
            <v>54.06.100</v>
          </cell>
          <cell r="B3719" t="str">
            <v>Base em concreto com fck de 20 MPa, para guias, sarjetas ou sarjetões</v>
          </cell>
          <cell r="C3719" t="str">
            <v>M3</v>
          </cell>
          <cell r="D3719">
            <v>367.06</v>
          </cell>
          <cell r="E3719">
            <v>36.39</v>
          </cell>
          <cell r="F3719">
            <v>403.45</v>
          </cell>
        </row>
        <row r="3720">
          <cell r="A3720" t="str">
            <v>54.06.110</v>
          </cell>
          <cell r="B3720" t="str">
            <v>Base em concreto com fck de 25 MPa, para guias, sarjetas ou sarjetões</v>
          </cell>
          <cell r="C3720" t="str">
            <v>M3</v>
          </cell>
          <cell r="D3720">
            <v>379.75</v>
          </cell>
          <cell r="E3720">
            <v>36.39</v>
          </cell>
          <cell r="F3720">
            <v>416.14</v>
          </cell>
        </row>
        <row r="3721">
          <cell r="A3721" t="str">
            <v>54.06.150</v>
          </cell>
          <cell r="B3721" t="str">
            <v>Execução de perfil extrusado no local</v>
          </cell>
          <cell r="C3721" t="str">
            <v>M3</v>
          </cell>
          <cell r="D3721">
            <v>1084.98</v>
          </cell>
          <cell r="E3721"/>
          <cell r="F3721">
            <v>1084.98</v>
          </cell>
        </row>
        <row r="3722">
          <cell r="A3722" t="str">
            <v>54.06.160</v>
          </cell>
          <cell r="B3722" t="str">
            <v>Sarjeta ou sarjetão moldado no local, tipo PMSP em concreto com fck 20 MPa</v>
          </cell>
          <cell r="C3722" t="str">
            <v>M3</v>
          </cell>
          <cell r="D3722">
            <v>495.01</v>
          </cell>
          <cell r="E3722">
            <v>74.22</v>
          </cell>
          <cell r="F3722">
            <v>569.23</v>
          </cell>
        </row>
        <row r="3723">
          <cell r="A3723" t="str">
            <v>54.06.170</v>
          </cell>
          <cell r="B3723" t="str">
            <v>Sarjeta ou sarjetão moldado no local, tipo PMSP em concreto com fck 25 MPa</v>
          </cell>
          <cell r="C3723" t="str">
            <v>M3</v>
          </cell>
          <cell r="D3723">
            <v>507.7</v>
          </cell>
          <cell r="E3723">
            <v>74.22</v>
          </cell>
          <cell r="F3723">
            <v>581.91999999999996</v>
          </cell>
        </row>
        <row r="3724">
          <cell r="A3724" t="str">
            <v>54.07</v>
          </cell>
          <cell r="B3724" t="str">
            <v>Calcadas e passeios.</v>
          </cell>
          <cell r="C3724"/>
          <cell r="D3724"/>
          <cell r="E3724"/>
          <cell r="F3724"/>
        </row>
        <row r="3725">
          <cell r="A3725" t="str">
            <v>54.07.040</v>
          </cell>
          <cell r="B3725" t="str">
            <v>Passeio em mosaico português</v>
          </cell>
          <cell r="C3725" t="str">
            <v>M2</v>
          </cell>
          <cell r="D3725">
            <v>186.66</v>
          </cell>
          <cell r="E3725"/>
          <cell r="F3725">
            <v>186.66</v>
          </cell>
        </row>
        <row r="3726">
          <cell r="A3726" t="str">
            <v>54.07.110</v>
          </cell>
          <cell r="B3726" t="str">
            <v>Piso em ladrilho hidráulico preto, branco e cinza 20 x 20 cm, assentado com argamassa colante industrializada</v>
          </cell>
          <cell r="C3726" t="str">
            <v>M2</v>
          </cell>
          <cell r="D3726">
            <v>73.88</v>
          </cell>
          <cell r="E3726">
            <v>9.4600000000000009</v>
          </cell>
          <cell r="F3726">
            <v>83.34</v>
          </cell>
        </row>
        <row r="3727">
          <cell r="A3727" t="str">
            <v>54.07.130</v>
          </cell>
          <cell r="B3727" t="str">
            <v>Piso em ladrilho hidráulico várias cores 20 x 20 cm, assentado com argamassa colante industrializada</v>
          </cell>
          <cell r="C3727" t="str">
            <v>M2</v>
          </cell>
          <cell r="D3727">
            <v>73.91</v>
          </cell>
          <cell r="E3727">
            <v>9.4600000000000009</v>
          </cell>
          <cell r="F3727">
            <v>83.37</v>
          </cell>
        </row>
        <row r="3728">
          <cell r="A3728" t="str">
            <v>54.07.210</v>
          </cell>
          <cell r="B3728" t="str">
            <v>Rejuntamento de piso em ladrilho hidráulico (20 x 20 x 1,8 cm) com argamassa industrializada para rejunte, juntas de 2 mm</v>
          </cell>
          <cell r="C3728" t="str">
            <v>M2</v>
          </cell>
          <cell r="D3728">
            <v>3.08</v>
          </cell>
          <cell r="E3728">
            <v>8.44</v>
          </cell>
          <cell r="F3728">
            <v>11.52</v>
          </cell>
        </row>
        <row r="3729">
          <cell r="A3729" t="str">
            <v>54.07.240</v>
          </cell>
          <cell r="B3729" t="str">
            <v>Rejuntamento de piso em ladrilho hidráulico (30 x 30 x 2,5 cm), com cimento branco, juntas de 2 mm</v>
          </cell>
          <cell r="C3729" t="str">
            <v>M2</v>
          </cell>
          <cell r="D3729">
            <v>1.4</v>
          </cell>
          <cell r="E3729">
            <v>8.44</v>
          </cell>
          <cell r="F3729">
            <v>9.84</v>
          </cell>
        </row>
        <row r="3730">
          <cell r="A3730" t="str">
            <v>54.07.260</v>
          </cell>
          <cell r="B3730" t="str">
            <v>Piso em ladrilho hidráulico tipo rampa várias cores 30 x 30 cm, antiderrapante, assentado com argamassa mista</v>
          </cell>
          <cell r="C3730" t="str">
            <v>M2</v>
          </cell>
          <cell r="D3730">
            <v>82.66</v>
          </cell>
          <cell r="E3730">
            <v>23.95</v>
          </cell>
          <cell r="F3730">
            <v>106.61</v>
          </cell>
        </row>
        <row r="3731">
          <cell r="A3731" t="str">
            <v>54.20</v>
          </cell>
          <cell r="B3731" t="str">
            <v>Reparos, conservacoes e complementos - GRUPO 54</v>
          </cell>
          <cell r="C3731"/>
          <cell r="D3731"/>
          <cell r="E3731"/>
          <cell r="F3731"/>
        </row>
        <row r="3732">
          <cell r="A3732" t="str">
            <v>54.20.040</v>
          </cell>
          <cell r="B3732" t="str">
            <v>Bate-roda em concreto pré-moldado</v>
          </cell>
          <cell r="C3732" t="str">
            <v>M</v>
          </cell>
          <cell r="D3732">
            <v>48.02</v>
          </cell>
          <cell r="E3732">
            <v>11.55</v>
          </cell>
          <cell r="F3732">
            <v>59.57</v>
          </cell>
        </row>
        <row r="3733">
          <cell r="A3733" t="str">
            <v>54.20.100</v>
          </cell>
          <cell r="B3733" t="str">
            <v>Reassentamento de guia pré-moldada reta e/ou curva</v>
          </cell>
          <cell r="C3733" t="str">
            <v>M</v>
          </cell>
          <cell r="D3733">
            <v>7.51</v>
          </cell>
          <cell r="E3733">
            <v>10.1</v>
          </cell>
          <cell r="F3733">
            <v>17.61</v>
          </cell>
        </row>
        <row r="3734">
          <cell r="A3734" t="str">
            <v>54.20.110</v>
          </cell>
          <cell r="B3734" t="str">
            <v>Reassentamento de paralelepípedos, sem rejunte</v>
          </cell>
          <cell r="C3734" t="str">
            <v>M2</v>
          </cell>
          <cell r="D3734">
            <v>10.87</v>
          </cell>
          <cell r="E3734">
            <v>21.4</v>
          </cell>
          <cell r="F3734">
            <v>32.270000000000003</v>
          </cell>
        </row>
        <row r="3735">
          <cell r="A3735" t="str">
            <v>54.20.120</v>
          </cell>
          <cell r="B3735" t="str">
            <v>Reassentamento de pavimentação em lajota de concreto, espessura 6 cm, com rejunte em areia</v>
          </cell>
          <cell r="C3735" t="str">
            <v>M2</v>
          </cell>
          <cell r="D3735">
            <v>6.85</v>
          </cell>
          <cell r="E3735">
            <v>13.22</v>
          </cell>
          <cell r="F3735">
            <v>20.07</v>
          </cell>
        </row>
        <row r="3736">
          <cell r="A3736" t="str">
            <v>54.20.130</v>
          </cell>
          <cell r="B3736" t="str">
            <v>Reassentamento de pavimentação em lajota de concreto, espessura 8 cm, com rejunte em areia</v>
          </cell>
          <cell r="C3736" t="str">
            <v>M2</v>
          </cell>
          <cell r="D3736">
            <v>6.94</v>
          </cell>
          <cell r="E3736">
            <v>15.31</v>
          </cell>
          <cell r="F3736">
            <v>22.25</v>
          </cell>
        </row>
        <row r="3737">
          <cell r="A3737" t="str">
            <v>54.20.140</v>
          </cell>
          <cell r="B3737" t="str">
            <v>Reassentamento de pavimentação em lajota de concreto, espessura 10 cm, com rejunte em areia</v>
          </cell>
          <cell r="C3737" t="str">
            <v>M2</v>
          </cell>
          <cell r="D3737">
            <v>7.08</v>
          </cell>
          <cell r="E3737">
            <v>18.39</v>
          </cell>
          <cell r="F3737">
            <v>25.47</v>
          </cell>
        </row>
        <row r="3738">
          <cell r="A3738" t="str">
            <v>55</v>
          </cell>
          <cell r="B3738" t="str">
            <v>LIMPEZA E ARREMATE</v>
          </cell>
          <cell r="C3738"/>
          <cell r="D3738"/>
          <cell r="E3738"/>
          <cell r="F3738"/>
        </row>
        <row r="3739">
          <cell r="A3739" t="str">
            <v>55.01</v>
          </cell>
          <cell r="B3739" t="str">
            <v>Limpeza de obra</v>
          </cell>
          <cell r="C3739"/>
          <cell r="D3739"/>
          <cell r="E3739"/>
          <cell r="F3739"/>
        </row>
        <row r="3740">
          <cell r="A3740" t="str">
            <v>55.01.020</v>
          </cell>
          <cell r="B3740" t="str">
            <v>Limpeza final da obra</v>
          </cell>
          <cell r="C3740" t="str">
            <v>M2</v>
          </cell>
          <cell r="D3740"/>
          <cell r="E3740">
            <v>11.73</v>
          </cell>
          <cell r="F3740">
            <v>11.73</v>
          </cell>
        </row>
        <row r="3741">
          <cell r="A3741" t="str">
            <v>55.01.030</v>
          </cell>
          <cell r="B3741" t="str">
            <v>Limpeza complementar com hidrojateamento</v>
          </cell>
          <cell r="C3741" t="str">
            <v>M2</v>
          </cell>
          <cell r="D3741">
            <v>2.2400000000000002</v>
          </cell>
          <cell r="E3741">
            <v>4.97</v>
          </cell>
          <cell r="F3741">
            <v>7.21</v>
          </cell>
        </row>
        <row r="3742">
          <cell r="A3742" t="str">
            <v>55.01.070</v>
          </cell>
          <cell r="B3742" t="str">
            <v>Limpeza complementar e especial de piso com produtos químicos</v>
          </cell>
          <cell r="C3742" t="str">
            <v>M2</v>
          </cell>
          <cell r="D3742">
            <v>1.45</v>
          </cell>
          <cell r="E3742">
            <v>3.35</v>
          </cell>
          <cell r="F3742">
            <v>4.8</v>
          </cell>
        </row>
        <row r="3743">
          <cell r="A3743" t="str">
            <v>55.01.080</v>
          </cell>
          <cell r="B3743" t="str">
            <v>Limpeza complementar e especial de peças e aparelhos sanitários</v>
          </cell>
          <cell r="C3743" t="str">
            <v>UN</v>
          </cell>
          <cell r="D3743"/>
          <cell r="E3743">
            <v>13.4</v>
          </cell>
          <cell r="F3743">
            <v>13.4</v>
          </cell>
        </row>
        <row r="3744">
          <cell r="A3744" t="str">
            <v>55.01.100</v>
          </cell>
          <cell r="B3744" t="str">
            <v>Limpeza complementar e especial de vidros</v>
          </cell>
          <cell r="C3744" t="str">
            <v>M2</v>
          </cell>
          <cell r="D3744"/>
          <cell r="E3744">
            <v>12.56</v>
          </cell>
          <cell r="F3744">
            <v>12.56</v>
          </cell>
        </row>
        <row r="3745">
          <cell r="A3745" t="str">
            <v>55.01.130</v>
          </cell>
          <cell r="B3745" t="str">
            <v>Limpeza e lavagem de superfície revestida com material cerâmico ou pastilhas por hidrojateamento com rejuntamento</v>
          </cell>
          <cell r="C3745" t="str">
            <v>M2</v>
          </cell>
          <cell r="D3745">
            <v>5.58</v>
          </cell>
          <cell r="E3745">
            <v>4.97</v>
          </cell>
          <cell r="F3745">
            <v>10.55</v>
          </cell>
        </row>
        <row r="3746">
          <cell r="A3746" t="str">
            <v>55.01.140</v>
          </cell>
          <cell r="B3746" t="str">
            <v>Limpeza de superfície com hidrojateamento</v>
          </cell>
          <cell r="C3746" t="str">
            <v>M2</v>
          </cell>
          <cell r="D3746">
            <v>6.64</v>
          </cell>
          <cell r="E3746"/>
          <cell r="F3746">
            <v>6.64</v>
          </cell>
        </row>
        <row r="3747">
          <cell r="A3747" t="str">
            <v>55.02</v>
          </cell>
          <cell r="B3747" t="str">
            <v>Limpeza e desinfeccao sanitaria</v>
          </cell>
          <cell r="C3747"/>
          <cell r="D3747"/>
          <cell r="E3747"/>
          <cell r="F3747"/>
        </row>
        <row r="3748">
          <cell r="A3748" t="str">
            <v>55.02.010</v>
          </cell>
          <cell r="B3748" t="str">
            <v>Limpeza de caixa de inspeção</v>
          </cell>
          <cell r="C3748" t="str">
            <v>UN</v>
          </cell>
          <cell r="D3748"/>
          <cell r="E3748">
            <v>5.03</v>
          </cell>
          <cell r="F3748">
            <v>5.03</v>
          </cell>
        </row>
        <row r="3749">
          <cell r="A3749" t="str">
            <v>55.02.012</v>
          </cell>
          <cell r="B3749" t="str">
            <v>Limpeza de caixa de passagem, poço de visita ou bueiro</v>
          </cell>
          <cell r="C3749" t="str">
            <v>UN</v>
          </cell>
          <cell r="D3749">
            <v>17.940000000000001</v>
          </cell>
          <cell r="E3749">
            <v>16.75</v>
          </cell>
          <cell r="F3749">
            <v>34.69</v>
          </cell>
        </row>
        <row r="3750">
          <cell r="A3750" t="str">
            <v>55.02.020</v>
          </cell>
          <cell r="B3750" t="str">
            <v>Limpeza de fossa</v>
          </cell>
          <cell r="C3750" t="str">
            <v>M3</v>
          </cell>
          <cell r="D3750">
            <v>144.61000000000001</v>
          </cell>
          <cell r="E3750"/>
          <cell r="F3750">
            <v>144.61000000000001</v>
          </cell>
        </row>
        <row r="3751">
          <cell r="A3751" t="str">
            <v>55.02.040</v>
          </cell>
          <cell r="B3751" t="str">
            <v>Limpeza e desobstrução de boca de lobo</v>
          </cell>
          <cell r="C3751" t="str">
            <v>UN</v>
          </cell>
          <cell r="D3751"/>
          <cell r="E3751">
            <v>18.559999999999999</v>
          </cell>
          <cell r="F3751">
            <v>18.559999999999999</v>
          </cell>
        </row>
        <row r="3752">
          <cell r="A3752" t="str">
            <v>55.02.050</v>
          </cell>
          <cell r="B3752" t="str">
            <v>Limpeza e desobstrução de canaletas ou tubulações de águas pluviais</v>
          </cell>
          <cell r="C3752" t="str">
            <v>M</v>
          </cell>
          <cell r="D3752"/>
          <cell r="E3752">
            <v>9.2799999999999994</v>
          </cell>
          <cell r="F3752">
            <v>9.2799999999999994</v>
          </cell>
        </row>
        <row r="3753">
          <cell r="A3753" t="str">
            <v>55.02.060</v>
          </cell>
          <cell r="B3753" t="str">
            <v>Limpeza e desentupimento manual de tubulação de esgoto predial</v>
          </cell>
          <cell r="C3753" t="str">
            <v>M</v>
          </cell>
          <cell r="D3753"/>
          <cell r="E3753">
            <v>10.08</v>
          </cell>
          <cell r="F3753">
            <v>10.08</v>
          </cell>
        </row>
        <row r="3754">
          <cell r="A3754" t="str">
            <v>55.10</v>
          </cell>
          <cell r="B3754" t="str">
            <v>Remocao de entulho</v>
          </cell>
          <cell r="C3754"/>
          <cell r="D3754"/>
          <cell r="E3754"/>
          <cell r="F3754"/>
        </row>
        <row r="3755">
          <cell r="A3755" t="str">
            <v>55.10.030</v>
          </cell>
          <cell r="B3755" t="str">
            <v>Locação de duto coletor de entulho</v>
          </cell>
          <cell r="C3755" t="str">
            <v>MXMES</v>
          </cell>
          <cell r="D3755">
            <v>56.63</v>
          </cell>
          <cell r="E3755"/>
          <cell r="F3755">
            <v>56.63</v>
          </cell>
        </row>
        <row r="3756">
          <cell r="A3756" t="str">
            <v>61</v>
          </cell>
          <cell r="B3756" t="str">
            <v>CONFORTO MECANICO, EQUIPAMENTO E SISTEMA</v>
          </cell>
          <cell r="C3756"/>
          <cell r="D3756"/>
          <cell r="E3756"/>
          <cell r="F3756"/>
        </row>
        <row r="3757">
          <cell r="A3757" t="str">
            <v>61.01</v>
          </cell>
          <cell r="B3757" t="str">
            <v>Elevador</v>
          </cell>
          <cell r="C3757"/>
          <cell r="D3757"/>
          <cell r="E3757"/>
          <cell r="F3757"/>
        </row>
        <row r="3758">
          <cell r="A3758" t="str">
            <v>61.01.670</v>
          </cell>
          <cell r="B3758" t="str">
            <v>Elevador para passageiros, uso interno com capacidade mínima de 600 kg para duas paradas, portas unilaterais</v>
          </cell>
          <cell r="C3758" t="str">
            <v>CJ</v>
          </cell>
          <cell r="D3758">
            <v>77329.66</v>
          </cell>
          <cell r="E3758"/>
          <cell r="F3758">
            <v>77329.66</v>
          </cell>
        </row>
        <row r="3759">
          <cell r="A3759" t="str">
            <v>61.01.680</v>
          </cell>
          <cell r="B3759" t="str">
            <v>Elevador para passageiros, uso interno com capacidade mínima de 600 kg para três paradas, portas unilaterais</v>
          </cell>
          <cell r="C3759" t="str">
            <v>CJ</v>
          </cell>
          <cell r="D3759">
            <v>100258.81</v>
          </cell>
          <cell r="E3759"/>
          <cell r="F3759">
            <v>100258.81</v>
          </cell>
        </row>
        <row r="3760">
          <cell r="A3760" t="str">
            <v>61.01.690</v>
          </cell>
          <cell r="B3760" t="str">
            <v>Elevador para passageiros, uso interno com capacidade mínima de 600 kg para três paradas, portas bilaterais</v>
          </cell>
          <cell r="C3760" t="str">
            <v>CJ</v>
          </cell>
          <cell r="D3760">
            <v>87220.67</v>
          </cell>
          <cell r="E3760"/>
          <cell r="F3760">
            <v>87220.67</v>
          </cell>
        </row>
        <row r="3761">
          <cell r="A3761" t="str">
            <v>61.01.760</v>
          </cell>
          <cell r="B3761" t="str">
            <v>Elevador para passageiros, uso interno com capacidade mínima de 600 kg para quatro paradas, portas bilaterais</v>
          </cell>
          <cell r="C3761" t="str">
            <v>CJ</v>
          </cell>
          <cell r="D3761">
            <v>93514.94</v>
          </cell>
          <cell r="E3761"/>
          <cell r="F3761">
            <v>93514.94</v>
          </cell>
        </row>
        <row r="3762">
          <cell r="A3762" t="str">
            <v>61.01.770</v>
          </cell>
          <cell r="B3762" t="str">
            <v>Elevador para passageiros, uso interno com capacidade mínima de 600 kg para quatro paradas, portas unilaterais</v>
          </cell>
          <cell r="C3762" t="str">
            <v>CJ</v>
          </cell>
          <cell r="D3762">
            <v>107901.85</v>
          </cell>
          <cell r="E3762"/>
          <cell r="F3762">
            <v>107901.85</v>
          </cell>
        </row>
        <row r="3763">
          <cell r="A3763" t="str">
            <v>61.01.800</v>
          </cell>
          <cell r="B3763" t="str">
            <v>Fechamento em vidro laminado para caixa de elevador</v>
          </cell>
          <cell r="C3763" t="str">
            <v>M2</v>
          </cell>
          <cell r="D3763">
            <v>658.16</v>
          </cell>
          <cell r="E3763"/>
          <cell r="F3763">
            <v>658.16</v>
          </cell>
        </row>
        <row r="3764">
          <cell r="A3764" t="str">
            <v>61.10</v>
          </cell>
          <cell r="B3764" t="str">
            <v>Climatizacao</v>
          </cell>
          <cell r="C3764"/>
          <cell r="D3764"/>
          <cell r="E3764"/>
          <cell r="F3764"/>
        </row>
        <row r="3765">
          <cell r="A3765" t="str">
            <v>61.10.001</v>
          </cell>
          <cell r="B3765" t="str">
            <v>Resfriadora de líquidos (chiller), com compressor e condensação à ar, capacidade de 120 TR</v>
          </cell>
          <cell r="C3765" t="str">
            <v>UN</v>
          </cell>
          <cell r="D3765">
            <v>388125.35</v>
          </cell>
          <cell r="E3765">
            <v>25949.75</v>
          </cell>
          <cell r="F3765">
            <v>414075.1</v>
          </cell>
        </row>
        <row r="3766">
          <cell r="A3766" t="str">
            <v>61.10.007</v>
          </cell>
          <cell r="B3766" t="str">
            <v>Resfriadora de líquidos (chiller), com compressor e condensação à ar, capacidade de 160 TR</v>
          </cell>
          <cell r="C3766" t="str">
            <v>UN</v>
          </cell>
          <cell r="D3766">
            <v>381805.38</v>
          </cell>
          <cell r="E3766">
            <v>27642.05</v>
          </cell>
          <cell r="F3766">
            <v>409447.43</v>
          </cell>
        </row>
        <row r="3767">
          <cell r="A3767" t="str">
            <v>61.10.010</v>
          </cell>
          <cell r="B3767" t="str">
            <v>Resfriadora de líquidos (chiller), com compressor e condensação à ar, capacidade de 200-210 TR</v>
          </cell>
          <cell r="C3767" t="str">
            <v>UN</v>
          </cell>
          <cell r="D3767">
            <v>614508.69999999995</v>
          </cell>
          <cell r="E3767">
            <v>25132.95</v>
          </cell>
          <cell r="F3767">
            <v>639641.65</v>
          </cell>
        </row>
        <row r="3768">
          <cell r="A3768" t="str">
            <v>61.10.012</v>
          </cell>
          <cell r="B3768" t="str">
            <v>Resfriadora de líquidos (chiller), com compressor e condensação à ar, capacidade de 80 TR</v>
          </cell>
          <cell r="C3768" t="str">
            <v>UN</v>
          </cell>
          <cell r="D3768">
            <v>225632.45</v>
          </cell>
          <cell r="E3768">
            <v>20759.8</v>
          </cell>
          <cell r="F3768">
            <v>246392.25</v>
          </cell>
        </row>
        <row r="3769">
          <cell r="A3769" t="str">
            <v>61.10.014</v>
          </cell>
          <cell r="B3769" t="str">
            <v>Resfriadora de líquidos (chiller), com compressor e condensação à ar, capacidade de 20 TR</v>
          </cell>
          <cell r="C3769" t="str">
            <v>UN</v>
          </cell>
          <cell r="D3769">
            <v>80419.56</v>
          </cell>
          <cell r="E3769">
            <v>12974.88</v>
          </cell>
          <cell r="F3769">
            <v>93394.44</v>
          </cell>
        </row>
        <row r="3770">
          <cell r="A3770" t="str">
            <v>61.10.100</v>
          </cell>
          <cell r="B3770" t="str">
            <v>Tratamento de ar (fan-coil) tipo Air Handling Unit de concepção modular, capacidade de 10 TR</v>
          </cell>
          <cell r="C3770" t="str">
            <v>UN</v>
          </cell>
          <cell r="D3770">
            <v>18578.189999999999</v>
          </cell>
          <cell r="E3770">
            <v>3068.75</v>
          </cell>
          <cell r="F3770">
            <v>21646.94</v>
          </cell>
        </row>
        <row r="3771">
          <cell r="A3771" t="str">
            <v>61.10.110</v>
          </cell>
          <cell r="B3771" t="str">
            <v>Tratamento de ar (fan-coil) tipo Air Handling Unit de concepção modular, capacidade de 40 TR</v>
          </cell>
          <cell r="C3771" t="str">
            <v>UN</v>
          </cell>
          <cell r="D3771">
            <v>51231.76</v>
          </cell>
          <cell r="E3771">
            <v>6702.36</v>
          </cell>
          <cell r="F3771">
            <v>57934.12</v>
          </cell>
        </row>
        <row r="3772">
          <cell r="A3772" t="str">
            <v>61.10.120</v>
          </cell>
          <cell r="B3772" t="str">
            <v>Tratamento de ar (fan-coil) tipo Air Handling Unit de concepção modular, capacidade de 50 TR</v>
          </cell>
          <cell r="C3772" t="str">
            <v>UN</v>
          </cell>
          <cell r="D3772">
            <v>46705.32</v>
          </cell>
          <cell r="E3772">
            <v>8179.5</v>
          </cell>
          <cell r="F3772">
            <v>54884.82</v>
          </cell>
        </row>
        <row r="3773">
          <cell r="A3773" t="str">
            <v>61.10.200</v>
          </cell>
          <cell r="B3773" t="str">
            <v>Tratamento de ar compacta fancolete hidrônico tipo piso-teto, vazão de ar nominal 637 m³/h, capacidade de refrigeração 14.000 Btu/h - 1,2 TR</v>
          </cell>
          <cell r="C3773" t="str">
            <v>UN</v>
          </cell>
          <cell r="D3773">
            <v>4044.01</v>
          </cell>
          <cell r="E3773">
            <v>519.44000000000005</v>
          </cell>
          <cell r="F3773">
            <v>4563.45</v>
          </cell>
        </row>
        <row r="3774">
          <cell r="A3774" t="str">
            <v>61.10.210</v>
          </cell>
          <cell r="B3774" t="str">
            <v>Tratamento de ar compacta fancolete hidrônico tipo piso-teto, vazão de ar nominal 1.215 m³/h, capacidade de refrigeração 25.000 Btu/h - 2,1 TR</v>
          </cell>
          <cell r="C3774" t="str">
            <v>UN</v>
          </cell>
          <cell r="D3774">
            <v>4534.72</v>
          </cell>
          <cell r="E3774">
            <v>649.29999999999995</v>
          </cell>
          <cell r="F3774">
            <v>5184.0200000000004</v>
          </cell>
        </row>
        <row r="3775">
          <cell r="A3775" t="str">
            <v>61.10.220</v>
          </cell>
          <cell r="B3775" t="str">
            <v>Tratamento de ar compacta fancolete hidrônico tipo piso-teto, vazão de ar nominal 1.758 m³/h, capacidade de refrigeração 36.000 Btu/h - 3,0 TR</v>
          </cell>
          <cell r="C3775" t="str">
            <v>UN</v>
          </cell>
          <cell r="D3775">
            <v>5776.7</v>
          </cell>
          <cell r="E3775">
            <v>779.16</v>
          </cell>
          <cell r="F3775">
            <v>6555.86</v>
          </cell>
        </row>
        <row r="3776">
          <cell r="A3776" t="str">
            <v>61.10.230</v>
          </cell>
          <cell r="B3776" t="str">
            <v>Tratamento de ar compacta fancolete hidrônico tipo piso-teto, vazão de ar nominal 2.166 m³/h, capacidade de refrigeração 48.000 Btu/h - 4,0 TR</v>
          </cell>
          <cell r="C3776" t="str">
            <v>UN</v>
          </cell>
          <cell r="D3776">
            <v>5819.8</v>
          </cell>
          <cell r="E3776">
            <v>844.09</v>
          </cell>
          <cell r="F3776">
            <v>6663.89</v>
          </cell>
        </row>
        <row r="3777">
          <cell r="A3777" t="str">
            <v>61.10.250</v>
          </cell>
          <cell r="B3777" t="str">
            <v>Tratamento de ar compacta fancolete hidrônico tipo cassete, capacidade de refrigeração 20.000 Btu/h - 1,6 TR</v>
          </cell>
          <cell r="C3777" t="str">
            <v>UN</v>
          </cell>
          <cell r="D3777">
            <v>4194.8599999999997</v>
          </cell>
          <cell r="E3777">
            <v>406.33</v>
          </cell>
          <cell r="F3777">
            <v>4601.1899999999996</v>
          </cell>
        </row>
        <row r="3778">
          <cell r="A3778" t="str">
            <v>61.10.260</v>
          </cell>
          <cell r="B3778" t="str">
            <v>Tratamento de ar compacta fancolete hidrônico tipo cassete, capacidade de refrigeração 25.000 Btu/h - 2,1 TR</v>
          </cell>
          <cell r="C3778" t="str">
            <v>UN</v>
          </cell>
          <cell r="D3778">
            <v>4764.8</v>
          </cell>
          <cell r="E3778">
            <v>406.33</v>
          </cell>
          <cell r="F3778">
            <v>5171.13</v>
          </cell>
        </row>
        <row r="3779">
          <cell r="A3779" t="str">
            <v>61.10.270</v>
          </cell>
          <cell r="B3779" t="str">
            <v>Tratamento de ar compacta fancolete hidrônico tipo cassete, capacidade de refrigeração 32.000 Btu/h - 2,6 TR</v>
          </cell>
          <cell r="C3779" t="str">
            <v>UN</v>
          </cell>
          <cell r="D3779">
            <v>5428.62</v>
          </cell>
          <cell r="E3779">
            <v>406.33</v>
          </cell>
          <cell r="F3779">
            <v>5834.95</v>
          </cell>
        </row>
        <row r="3780">
          <cell r="A3780" t="str">
            <v>61.10.300</v>
          </cell>
          <cell r="B3780" t="str">
            <v>Duto flexível aluminizado, seção circular de 10cm (4")</v>
          </cell>
          <cell r="C3780" t="str">
            <v>M</v>
          </cell>
          <cell r="D3780">
            <v>10.35</v>
          </cell>
          <cell r="E3780">
            <v>11.32</v>
          </cell>
          <cell r="F3780">
            <v>21.67</v>
          </cell>
        </row>
        <row r="3781">
          <cell r="A3781" t="str">
            <v>61.10.310</v>
          </cell>
          <cell r="B3781" t="str">
            <v>Duto flexível aluminizado, seção circular de 15cm (6")</v>
          </cell>
          <cell r="C3781" t="str">
            <v>M</v>
          </cell>
          <cell r="D3781">
            <v>15.49</v>
          </cell>
          <cell r="E3781">
            <v>11.32</v>
          </cell>
          <cell r="F3781">
            <v>26.81</v>
          </cell>
        </row>
        <row r="3782">
          <cell r="A3782" t="str">
            <v>61.10.320</v>
          </cell>
          <cell r="B3782" t="str">
            <v>Duto flexível aluminizado, seção circular de 20cm (8")</v>
          </cell>
          <cell r="C3782" t="str">
            <v>M</v>
          </cell>
          <cell r="D3782">
            <v>18.21</v>
          </cell>
          <cell r="E3782">
            <v>11.32</v>
          </cell>
          <cell r="F3782">
            <v>29.53</v>
          </cell>
        </row>
        <row r="3783">
          <cell r="A3783" t="str">
            <v>61.10.380</v>
          </cell>
          <cell r="B3783" t="str">
            <v>Duto em painel rígido de lã de vidro acústico, espessura 25 mm</v>
          </cell>
          <cell r="C3783" t="str">
            <v>M2</v>
          </cell>
          <cell r="D3783">
            <v>87.87</v>
          </cell>
          <cell r="E3783">
            <v>81.17</v>
          </cell>
          <cell r="F3783">
            <v>169.04</v>
          </cell>
        </row>
        <row r="3784">
          <cell r="A3784" t="str">
            <v>61.10.400</v>
          </cell>
          <cell r="B3784" t="str">
            <v>Damper corta fogo (DCF) tipo comporta, com elemento fusível e chave fim de curso.</v>
          </cell>
          <cell r="C3784" t="str">
            <v>M2</v>
          </cell>
          <cell r="D3784">
            <v>3924.91</v>
          </cell>
          <cell r="E3784"/>
          <cell r="F3784">
            <v>3924.91</v>
          </cell>
        </row>
        <row r="3785">
          <cell r="A3785" t="str">
            <v>61.10.401</v>
          </cell>
          <cell r="B3785" t="str">
            <v>Damper de regulagem manual, tamanho: 0,10 m² a 0,14 m²</v>
          </cell>
          <cell r="C3785" t="str">
            <v>M2</v>
          </cell>
          <cell r="D3785">
            <v>1544.47</v>
          </cell>
          <cell r="E3785">
            <v>106</v>
          </cell>
          <cell r="F3785">
            <v>1650.47</v>
          </cell>
        </row>
        <row r="3786">
          <cell r="A3786" t="str">
            <v>61.10.402</v>
          </cell>
          <cell r="B3786" t="str">
            <v>Damper de regulagem manual, tamanho: 0,15 m² a 0,20 m²</v>
          </cell>
          <cell r="C3786" t="str">
            <v>M2</v>
          </cell>
          <cell r="D3786">
            <v>1318.69</v>
          </cell>
          <cell r="E3786">
            <v>81.91</v>
          </cell>
          <cell r="F3786">
            <v>1400.6</v>
          </cell>
        </row>
        <row r="3787">
          <cell r="A3787" t="str">
            <v>61.10.403</v>
          </cell>
          <cell r="B3787" t="str">
            <v>Damper de regulagem manual, tamanho: 0,21 m² a 0,40 m²</v>
          </cell>
          <cell r="C3787" t="str">
            <v>M2</v>
          </cell>
          <cell r="D3787">
            <v>1012.05</v>
          </cell>
          <cell r="E3787">
            <v>72.28</v>
          </cell>
          <cell r="F3787">
            <v>1084.33</v>
          </cell>
        </row>
        <row r="3788">
          <cell r="A3788" t="str">
            <v>61.10.410</v>
          </cell>
          <cell r="B3788" t="str">
            <v>Serviço de instalação de Damper Corta Fogo</v>
          </cell>
          <cell r="C3788" t="str">
            <v>UN</v>
          </cell>
          <cell r="D3788"/>
          <cell r="E3788">
            <v>309.56</v>
          </cell>
          <cell r="F3788">
            <v>309.56</v>
          </cell>
        </row>
        <row r="3789">
          <cell r="A3789" t="str">
            <v>61.10.430</v>
          </cell>
          <cell r="B3789" t="str">
            <v>Tanque de compensação pressurizado, capacidade (volume mínimo) de 250 litros</v>
          </cell>
          <cell r="C3789" t="str">
            <v>UN</v>
          </cell>
          <cell r="D3789">
            <v>5760.22</v>
          </cell>
          <cell r="E3789">
            <v>1298.5999999999999</v>
          </cell>
          <cell r="F3789">
            <v>7058.82</v>
          </cell>
        </row>
        <row r="3790">
          <cell r="A3790" t="str">
            <v>61.10.440</v>
          </cell>
          <cell r="B3790" t="str">
            <v>Registro de regulagem de vazão de ar</v>
          </cell>
          <cell r="C3790" t="str">
            <v>UN</v>
          </cell>
          <cell r="D3790">
            <v>147.34</v>
          </cell>
          <cell r="E3790">
            <v>38.54</v>
          </cell>
          <cell r="F3790">
            <v>185.88</v>
          </cell>
        </row>
        <row r="3791">
          <cell r="A3791" t="str">
            <v>61.10.510</v>
          </cell>
          <cell r="B3791" t="str">
            <v>Difusor de ar de longo alcance tipo Jet-Nozzles, vazão de ar 1.330 m³/h</v>
          </cell>
          <cell r="C3791" t="str">
            <v>UN</v>
          </cell>
          <cell r="D3791">
            <v>1091.9100000000001</v>
          </cell>
          <cell r="E3791">
            <v>110.82</v>
          </cell>
          <cell r="F3791">
            <v>1202.73</v>
          </cell>
        </row>
        <row r="3792">
          <cell r="A3792" t="str">
            <v>61.10.511</v>
          </cell>
          <cell r="B3792" t="str">
            <v>Difusor para insuflamento de ar com plenum, multivias e colarinho</v>
          </cell>
          <cell r="C3792" t="str">
            <v>M2</v>
          </cell>
          <cell r="D3792">
            <v>3398.81</v>
          </cell>
          <cell r="E3792">
            <v>168.64</v>
          </cell>
          <cell r="F3792">
            <v>3567.45</v>
          </cell>
        </row>
        <row r="3793">
          <cell r="A3793" t="str">
            <v>61.10.512</v>
          </cell>
          <cell r="B3793" t="str">
            <v>Difusor para insuflamento de ar com plenum, com 2 aberturas</v>
          </cell>
          <cell r="C3793" t="str">
            <v>M</v>
          </cell>
          <cell r="D3793">
            <v>3533.13</v>
          </cell>
          <cell r="E3793">
            <v>41.99</v>
          </cell>
          <cell r="F3793">
            <v>3575.12</v>
          </cell>
        </row>
        <row r="3794">
          <cell r="A3794" t="str">
            <v>61.10.513</v>
          </cell>
          <cell r="B3794" t="str">
            <v>Difusor de plástico, diâmetro 15 cm</v>
          </cell>
          <cell r="C3794" t="str">
            <v>UN</v>
          </cell>
          <cell r="D3794">
            <v>85.44</v>
          </cell>
          <cell r="E3794">
            <v>38.54</v>
          </cell>
          <cell r="F3794">
            <v>123.98</v>
          </cell>
        </row>
        <row r="3795">
          <cell r="A3795" t="str">
            <v>61.10.514</v>
          </cell>
          <cell r="B3795" t="str">
            <v>Difusor de plástico, diâmetro 20 cm</v>
          </cell>
          <cell r="C3795" t="str">
            <v>UN</v>
          </cell>
          <cell r="D3795">
            <v>88.4</v>
          </cell>
          <cell r="E3795">
            <v>38.54</v>
          </cell>
          <cell r="F3795">
            <v>126.94</v>
          </cell>
        </row>
        <row r="3796">
          <cell r="A3796" t="str">
            <v>61.10.530</v>
          </cell>
          <cell r="B3796" t="str">
            <v>Difusor de insuflação de ar tipo direcional, medindo 30 x 30 cm</v>
          </cell>
          <cell r="C3796" t="str">
            <v>UN</v>
          </cell>
          <cell r="D3796">
            <v>296.58</v>
          </cell>
          <cell r="E3796">
            <v>38.54</v>
          </cell>
          <cell r="F3796">
            <v>335.12</v>
          </cell>
        </row>
        <row r="3797">
          <cell r="A3797" t="str">
            <v>61.10.550</v>
          </cell>
          <cell r="B3797" t="str">
            <v>Difusor de insuflação de ar tipo direcional, medindo 45 x 15 cm</v>
          </cell>
          <cell r="C3797" t="str">
            <v>UN</v>
          </cell>
          <cell r="D3797">
            <v>232.26</v>
          </cell>
          <cell r="E3797">
            <v>38.54</v>
          </cell>
          <cell r="F3797">
            <v>270.8</v>
          </cell>
        </row>
        <row r="3798">
          <cell r="A3798" t="str">
            <v>61.10.564</v>
          </cell>
          <cell r="B3798" t="str">
            <v>Grelha de insuflação de ar em alumínio anodizado, de dupla deflexão, tamanho: até 0,10 m²</v>
          </cell>
          <cell r="C3798" t="str">
            <v>M2</v>
          </cell>
          <cell r="D3798">
            <v>2239.6999999999998</v>
          </cell>
          <cell r="E3798">
            <v>236.09</v>
          </cell>
          <cell r="F3798">
            <v>2475.79</v>
          </cell>
        </row>
        <row r="3799">
          <cell r="A3799" t="str">
            <v>61.10.565</v>
          </cell>
          <cell r="B3799" t="str">
            <v>Grelha de insuflação de ar em alumínio anodizado, de dupla deflexão, tamanho: acima de 0,10 m² até 0,50 m²</v>
          </cell>
          <cell r="C3799" t="str">
            <v>M2</v>
          </cell>
          <cell r="D3799">
            <v>1425.09</v>
          </cell>
          <cell r="E3799">
            <v>96.36</v>
          </cell>
          <cell r="F3799">
            <v>1521.45</v>
          </cell>
        </row>
        <row r="3800">
          <cell r="A3800" t="str">
            <v>61.10.566</v>
          </cell>
          <cell r="B3800" t="str">
            <v>Grelha de insuflação de ar em alumínio anodizado, de dupla deflexão, tamanho: acima de 0,50 m² até 1,00 m²</v>
          </cell>
          <cell r="C3800" t="str">
            <v>M2</v>
          </cell>
          <cell r="D3800">
            <v>1304.6099999999999</v>
          </cell>
          <cell r="E3800">
            <v>48.18</v>
          </cell>
          <cell r="F3800">
            <v>1352.79</v>
          </cell>
        </row>
        <row r="3801">
          <cell r="A3801" t="str">
            <v>61.10.567</v>
          </cell>
          <cell r="B3801" t="str">
            <v>Grelha de porta, tamanho: 0,14 m² a 0,30 m²</v>
          </cell>
          <cell r="C3801" t="str">
            <v>M2</v>
          </cell>
          <cell r="D3801">
            <v>1318.82</v>
          </cell>
          <cell r="E3801">
            <v>106</v>
          </cell>
          <cell r="F3801">
            <v>1424.82</v>
          </cell>
        </row>
        <row r="3802">
          <cell r="A3802" t="str">
            <v>61.10.568</v>
          </cell>
          <cell r="B3802" t="str">
            <v>Grelha de porta, tamanho: 0,07 m² a 0,13 m²</v>
          </cell>
          <cell r="C3802" t="str">
            <v>M2</v>
          </cell>
          <cell r="D3802">
            <v>1657.84</v>
          </cell>
          <cell r="E3802">
            <v>139.72999999999999</v>
          </cell>
          <cell r="F3802">
            <v>1797.57</v>
          </cell>
        </row>
        <row r="3803">
          <cell r="A3803" t="str">
            <v>61.10.569</v>
          </cell>
          <cell r="B3803" t="str">
            <v>Grelha de porta, tamanho: 0,03 m² a 0,06 m²</v>
          </cell>
          <cell r="C3803" t="str">
            <v>M2</v>
          </cell>
          <cell r="D3803">
            <v>2884.78</v>
          </cell>
          <cell r="E3803">
            <v>231.26</v>
          </cell>
          <cell r="F3803">
            <v>3116.04</v>
          </cell>
        </row>
        <row r="3804">
          <cell r="A3804" t="str">
            <v>61.10.574</v>
          </cell>
          <cell r="B3804" t="str">
            <v>Grelha de retorno/exaustão com registro, tamanho: 0,03 m² a 0,06 m²</v>
          </cell>
          <cell r="C3804" t="str">
            <v>M2</v>
          </cell>
          <cell r="D3804">
            <v>2005.53</v>
          </cell>
          <cell r="E3804">
            <v>173.45</v>
          </cell>
          <cell r="F3804">
            <v>2178.98</v>
          </cell>
        </row>
        <row r="3805">
          <cell r="A3805" t="str">
            <v>61.10.575</v>
          </cell>
          <cell r="B3805" t="str">
            <v>Grelha de retorno/exaustão com registro, tamanho: 0,07 m² a 0,13 m²</v>
          </cell>
          <cell r="C3805" t="str">
            <v>M2</v>
          </cell>
          <cell r="D3805">
            <v>1486.28</v>
          </cell>
          <cell r="E3805">
            <v>120.46</v>
          </cell>
          <cell r="F3805">
            <v>1606.74</v>
          </cell>
        </row>
        <row r="3806">
          <cell r="A3806" t="str">
            <v>61.10.576</v>
          </cell>
          <cell r="B3806" t="str">
            <v>Grelha de retorno/exaustão com registro, tamanho: 0,14 m² a 0,19 m²</v>
          </cell>
          <cell r="C3806" t="str">
            <v>M2</v>
          </cell>
          <cell r="D3806">
            <v>1213.42</v>
          </cell>
          <cell r="E3806">
            <v>96.36</v>
          </cell>
          <cell r="F3806">
            <v>1309.78</v>
          </cell>
        </row>
        <row r="3807">
          <cell r="A3807" t="str">
            <v>61.10.577</v>
          </cell>
          <cell r="B3807" t="str">
            <v>Grelha de retorno/exaustão com registro, tamanho: 0,20 m² a 0,40 m²</v>
          </cell>
          <cell r="C3807" t="str">
            <v>M2</v>
          </cell>
          <cell r="D3807">
            <v>1083.73</v>
          </cell>
          <cell r="E3807">
            <v>81.91</v>
          </cell>
          <cell r="F3807">
            <v>1165.6400000000001</v>
          </cell>
        </row>
        <row r="3808">
          <cell r="A3808" t="str">
            <v>61.10.578</v>
          </cell>
          <cell r="B3808" t="str">
            <v>Grelha de retorno/exaustão com registro, tamanho: 0,41 m² a 0,65 m²</v>
          </cell>
          <cell r="C3808" t="str">
            <v>M2</v>
          </cell>
          <cell r="D3808">
            <v>904.95</v>
          </cell>
          <cell r="E3808">
            <v>72.28</v>
          </cell>
          <cell r="F3808">
            <v>977.23</v>
          </cell>
        </row>
        <row r="3809">
          <cell r="A3809" t="str">
            <v>61.10.581</v>
          </cell>
          <cell r="B3809" t="str">
            <v>Veneziana com tela e filtro G4</v>
          </cell>
          <cell r="C3809" t="str">
            <v>M2</v>
          </cell>
          <cell r="D3809">
            <v>1669.76</v>
          </cell>
          <cell r="E3809">
            <v>96.36</v>
          </cell>
          <cell r="F3809">
            <v>1766.12</v>
          </cell>
        </row>
        <row r="3810">
          <cell r="A3810" t="str">
            <v>61.10.582</v>
          </cell>
          <cell r="B3810" t="str">
            <v>Veneziana com tela</v>
          </cell>
          <cell r="C3810" t="str">
            <v>M2</v>
          </cell>
          <cell r="D3810">
            <v>978.52</v>
          </cell>
          <cell r="E3810">
            <v>57.82</v>
          </cell>
          <cell r="F3810">
            <v>1036.3399999999999</v>
          </cell>
        </row>
        <row r="3811">
          <cell r="A3811" t="str">
            <v>61.10.583</v>
          </cell>
          <cell r="B3811" t="str">
            <v>Veneziana com tela, tamanho 38,5 x 33 cm</v>
          </cell>
          <cell r="C3811" t="str">
            <v>UN</v>
          </cell>
          <cell r="D3811">
            <v>163.11000000000001</v>
          </cell>
          <cell r="E3811">
            <v>43.37</v>
          </cell>
          <cell r="F3811">
            <v>206.48</v>
          </cell>
        </row>
        <row r="3812">
          <cell r="A3812" t="str">
            <v>61.10.584</v>
          </cell>
          <cell r="B3812" t="str">
            <v>Veneziana com tela, tamanho 78,5 x 33 cm</v>
          </cell>
          <cell r="C3812" t="str">
            <v>UN</v>
          </cell>
          <cell r="D3812">
            <v>252.63</v>
          </cell>
          <cell r="E3812">
            <v>57.82</v>
          </cell>
          <cell r="F3812">
            <v>310.45</v>
          </cell>
        </row>
        <row r="3813">
          <cell r="A3813" t="str">
            <v>61.14</v>
          </cell>
          <cell r="B3813" t="str">
            <v>Ventilacao</v>
          </cell>
          <cell r="C3813"/>
          <cell r="D3813"/>
          <cell r="E3813"/>
          <cell r="F3813"/>
        </row>
        <row r="3814">
          <cell r="A3814" t="str">
            <v>61.14.005</v>
          </cell>
          <cell r="B3814" t="str">
            <v>Caixa ventiladora com ventilador centrífugo, vazão 4.600 m³/h, pressão 30 mmCA - 220 / 380 V / 60HZ</v>
          </cell>
          <cell r="C3814" t="str">
            <v>UN</v>
          </cell>
          <cell r="D3814">
            <v>4973.55</v>
          </cell>
          <cell r="E3814">
            <v>1947.9</v>
          </cell>
          <cell r="F3814">
            <v>6921.45</v>
          </cell>
        </row>
        <row r="3815">
          <cell r="A3815" t="str">
            <v>61.14.015</v>
          </cell>
          <cell r="B3815" t="str">
            <v>Caixa ventiladora com ventilador centrífugo, vazão 28.000 m³/h, pressão 30 mmCA - 220 / 380 V / 60HZ</v>
          </cell>
          <cell r="C3815" t="str">
            <v>UN</v>
          </cell>
          <cell r="D3815">
            <v>19962.580000000002</v>
          </cell>
          <cell r="E3815">
            <v>4545.1000000000004</v>
          </cell>
          <cell r="F3815">
            <v>24507.68</v>
          </cell>
        </row>
        <row r="3816">
          <cell r="A3816" t="str">
            <v>61.14.050</v>
          </cell>
          <cell r="B3816" t="str">
            <v>Caixa ventiladora com ventilador centrífugo, vazão 8.800 m³/h, pressão 35 mmCA - 220/380 V / 60Hz</v>
          </cell>
          <cell r="C3816" t="str">
            <v>UN</v>
          </cell>
          <cell r="D3816">
            <v>7764.13</v>
          </cell>
          <cell r="E3816">
            <v>251.94</v>
          </cell>
          <cell r="F3816">
            <v>8016.07</v>
          </cell>
        </row>
        <row r="3817">
          <cell r="A3817" t="str">
            <v>61.14.070</v>
          </cell>
          <cell r="B3817" t="str">
            <v>Caixa ventiladora com ventilador centrífugo, vazão 1.710 m³/h, pressão 35 mmCA - 220/380 V / 60Hz</v>
          </cell>
          <cell r="C3817" t="str">
            <v>UN</v>
          </cell>
          <cell r="D3817">
            <v>4066.59</v>
          </cell>
          <cell r="E3817">
            <v>251.94</v>
          </cell>
          <cell r="F3817">
            <v>4318.53</v>
          </cell>
        </row>
        <row r="3818">
          <cell r="A3818" t="str">
            <v>61.14.080</v>
          </cell>
          <cell r="B3818" t="str">
            <v>Caixa ventiladora com ventilador centrífugo, vazão 1.190 m³/h, pressão 35 mmCA - 220/380 V / 60Hz</v>
          </cell>
          <cell r="C3818" t="str">
            <v>UN</v>
          </cell>
          <cell r="D3818">
            <v>3784.75</v>
          </cell>
          <cell r="E3818">
            <v>251.94</v>
          </cell>
          <cell r="F3818">
            <v>4036.69</v>
          </cell>
        </row>
        <row r="3819">
          <cell r="A3819" t="str">
            <v>61.14.100</v>
          </cell>
          <cell r="B3819" t="str">
            <v>Ventilador centrífugo de dupla aspiração "limite-load", vazão 20.000 m³/h, pressão 50 mmCA - 380/660 V / 60 Hz</v>
          </cell>
          <cell r="C3819" t="str">
            <v>UN</v>
          </cell>
          <cell r="D3819">
            <v>11995.16</v>
          </cell>
          <cell r="E3819">
            <v>587.4</v>
          </cell>
          <cell r="F3819">
            <v>12582.56</v>
          </cell>
        </row>
        <row r="3820">
          <cell r="A3820" t="str">
            <v>61.15</v>
          </cell>
          <cell r="B3820" t="str">
            <v>Controles para Fan-Coil e CAG</v>
          </cell>
          <cell r="C3820"/>
          <cell r="D3820"/>
          <cell r="E3820"/>
          <cell r="F3820"/>
        </row>
        <row r="3821">
          <cell r="A3821" t="str">
            <v>61.15.010</v>
          </cell>
          <cell r="B3821" t="str">
            <v>Fonte de alimentação universal bivolt com saída de 24 V - 1,5 A - 35 W</v>
          </cell>
          <cell r="C3821" t="str">
            <v>UN</v>
          </cell>
          <cell r="D3821">
            <v>178.24</v>
          </cell>
          <cell r="E3821">
            <v>2.1</v>
          </cell>
          <cell r="F3821">
            <v>180.34</v>
          </cell>
        </row>
        <row r="3822">
          <cell r="A3822" t="str">
            <v>61.15.020</v>
          </cell>
          <cell r="B3822" t="str">
            <v>Tomada simples de sobrepor universal 2P+T - 10 A - 250 V</v>
          </cell>
          <cell r="C3822" t="str">
            <v>UN</v>
          </cell>
          <cell r="D3822">
            <v>9.5</v>
          </cell>
          <cell r="E3822">
            <v>12.6</v>
          </cell>
          <cell r="F3822">
            <v>22.1</v>
          </cell>
        </row>
        <row r="3823">
          <cell r="A3823" t="str">
            <v>61.15.030</v>
          </cell>
          <cell r="B3823" t="str">
            <v>Transformador abaixador, entrada 110/220V, saída 24V+24V, corrente secundário 6A</v>
          </cell>
          <cell r="C3823" t="str">
            <v>UN</v>
          </cell>
          <cell r="D3823">
            <v>193.25</v>
          </cell>
          <cell r="E3823">
            <v>2.1</v>
          </cell>
          <cell r="F3823">
            <v>195.35</v>
          </cell>
        </row>
        <row r="3824">
          <cell r="A3824" t="str">
            <v>61.15.040</v>
          </cell>
          <cell r="B3824" t="str">
            <v>Atuador Floating de 40Nm, sinal de controle 3 e 2 pontos, tensão de entrada AC/DC 24V, IP 54</v>
          </cell>
          <cell r="C3824" t="str">
            <v>UN</v>
          </cell>
          <cell r="D3824">
            <v>1914.9</v>
          </cell>
          <cell r="E3824">
            <v>12.9</v>
          </cell>
          <cell r="F3824">
            <v>1927.8</v>
          </cell>
        </row>
        <row r="3825">
          <cell r="A3825" t="str">
            <v>61.15.050</v>
          </cell>
          <cell r="B3825" t="str">
            <v>Válvula motorizada esfera, com duas vias atuador floating, diâmetro 3/4" a 1 1/2"</v>
          </cell>
          <cell r="C3825" t="str">
            <v>UN</v>
          </cell>
          <cell r="D3825">
            <v>1709.49</v>
          </cell>
          <cell r="E3825">
            <v>19.350000000000001</v>
          </cell>
          <cell r="F3825">
            <v>1728.84</v>
          </cell>
        </row>
        <row r="3826">
          <cell r="A3826" t="str">
            <v>61.15.060</v>
          </cell>
          <cell r="B3826" t="str">
            <v>Válvula de balanceamento diâmetro 1 " a 2-1/2"</v>
          </cell>
          <cell r="C3826" t="str">
            <v>UN</v>
          </cell>
          <cell r="D3826">
            <v>816.41</v>
          </cell>
          <cell r="E3826">
            <v>15.16</v>
          </cell>
          <cell r="F3826">
            <v>831.57</v>
          </cell>
        </row>
        <row r="3827">
          <cell r="A3827" t="str">
            <v>61.15.070</v>
          </cell>
          <cell r="B3827" t="str">
            <v>Válvula borboleta na configuração wafer motorizada atuador floating diâmetro 3'' a 4"</v>
          </cell>
          <cell r="C3827" t="str">
            <v>UN</v>
          </cell>
          <cell r="D3827">
            <v>2381.86</v>
          </cell>
          <cell r="E3827">
            <v>19.350000000000001</v>
          </cell>
          <cell r="F3827">
            <v>2401.21</v>
          </cell>
        </row>
        <row r="3828">
          <cell r="A3828" t="str">
            <v>61.15.080</v>
          </cell>
          <cell r="B3828" t="str">
            <v>Válvula duas vias on/off retorno elétrico diâmetro 1/2" a 3/4"</v>
          </cell>
          <cell r="C3828" t="str">
            <v>UN</v>
          </cell>
          <cell r="D3828">
            <v>302.11</v>
          </cell>
          <cell r="E3828">
            <v>19.350000000000001</v>
          </cell>
          <cell r="F3828">
            <v>321.45999999999998</v>
          </cell>
        </row>
        <row r="3829">
          <cell r="A3829" t="str">
            <v>61.15.090</v>
          </cell>
          <cell r="B3829" t="str">
            <v>Válvula esfera motorizada de duas vias de atuador proporcional diâmetro 2" a 2-1/2"</v>
          </cell>
          <cell r="C3829" t="str">
            <v>UN</v>
          </cell>
          <cell r="D3829">
            <v>1978.63</v>
          </cell>
          <cell r="E3829">
            <v>19.350000000000001</v>
          </cell>
          <cell r="F3829">
            <v>1997.98</v>
          </cell>
        </row>
        <row r="3830">
          <cell r="A3830" t="str">
            <v>61.15.100</v>
          </cell>
          <cell r="B3830" t="str">
            <v>Atuador proporcional de 10 Nm, tensão de entrada AC/DC 24 V - IP 54</v>
          </cell>
          <cell r="C3830" t="str">
            <v>UN</v>
          </cell>
          <cell r="D3830">
            <v>905.3</v>
          </cell>
          <cell r="E3830">
            <v>12.9</v>
          </cell>
          <cell r="F3830">
            <v>918.2</v>
          </cell>
        </row>
        <row r="3831">
          <cell r="A3831" t="str">
            <v>61.15.110</v>
          </cell>
          <cell r="B3831" t="str">
            <v>Válvula esfera duas vias flangeada, diâmetro 3''</v>
          </cell>
          <cell r="C3831" t="str">
            <v>UN</v>
          </cell>
          <cell r="D3831">
            <v>2014.05</v>
          </cell>
          <cell r="E3831">
            <v>15.16</v>
          </cell>
          <cell r="F3831">
            <v>2029.21</v>
          </cell>
        </row>
        <row r="3832">
          <cell r="A3832" t="str">
            <v>61.15.120</v>
          </cell>
          <cell r="B3832" t="str">
            <v>Acoplador a relé 24 VCC/VAC - 1 contato reversível</v>
          </cell>
          <cell r="C3832" t="str">
            <v>UN</v>
          </cell>
          <cell r="D3832">
            <v>103.89</v>
          </cell>
          <cell r="E3832">
            <v>6.3</v>
          </cell>
          <cell r="F3832">
            <v>110.19</v>
          </cell>
        </row>
        <row r="3833">
          <cell r="A3833" t="str">
            <v>61.15.130</v>
          </cell>
          <cell r="B3833" t="str">
            <v>Chave de fluxo para ar</v>
          </cell>
          <cell r="C3833" t="str">
            <v>UN</v>
          </cell>
          <cell r="D3833">
            <v>192.42</v>
          </cell>
          <cell r="E3833">
            <v>64.41</v>
          </cell>
          <cell r="F3833">
            <v>256.83</v>
          </cell>
        </row>
        <row r="3834">
          <cell r="A3834" t="str">
            <v>61.15.140</v>
          </cell>
          <cell r="B3834" t="str">
            <v>Repetidor de sinal I/I e V/I</v>
          </cell>
          <cell r="C3834" t="str">
            <v>UN</v>
          </cell>
          <cell r="D3834">
            <v>1384.11</v>
          </cell>
          <cell r="E3834">
            <v>44.09</v>
          </cell>
          <cell r="F3834">
            <v>1428.2</v>
          </cell>
        </row>
        <row r="3835">
          <cell r="A3835" t="str">
            <v>61.15.150</v>
          </cell>
          <cell r="B3835" t="str">
            <v>Relé de corrente ajustável de 0 a 200 A</v>
          </cell>
          <cell r="C3835" t="str">
            <v>UN</v>
          </cell>
          <cell r="D3835">
            <v>394.62</v>
          </cell>
          <cell r="E3835">
            <v>31.49</v>
          </cell>
          <cell r="F3835">
            <v>426.11</v>
          </cell>
        </row>
        <row r="3836">
          <cell r="A3836" t="str">
            <v>61.15.160</v>
          </cell>
          <cell r="B3836" t="str">
            <v>Sensor de temperatura ambiente PT100 - 2 fios</v>
          </cell>
          <cell r="C3836" t="str">
            <v>UN</v>
          </cell>
          <cell r="D3836">
            <v>169.98</v>
          </cell>
          <cell r="E3836">
            <v>64.41</v>
          </cell>
          <cell r="F3836">
            <v>234.39</v>
          </cell>
        </row>
        <row r="3837">
          <cell r="A3837" t="str">
            <v>61.15.163</v>
          </cell>
          <cell r="B3837" t="str">
            <v>Pressostato diferencial para utilização em sistema central de ar condicionado, controle de pressão diferencial 55 de 414 kPa</v>
          </cell>
          <cell r="C3837" t="str">
            <v>UN</v>
          </cell>
          <cell r="D3837">
            <v>1851</v>
          </cell>
          <cell r="E3837">
            <v>88.23</v>
          </cell>
          <cell r="F3837">
            <v>1939.23</v>
          </cell>
        </row>
        <row r="3838">
          <cell r="A3838" t="str">
            <v>61.15.164</v>
          </cell>
          <cell r="B3838" t="str">
            <v>Termostato de segurança com temperatura ajustável de 90°C - 110°C</v>
          </cell>
          <cell r="C3838" t="str">
            <v>UN</v>
          </cell>
          <cell r="D3838">
            <v>70.25</v>
          </cell>
          <cell r="E3838">
            <v>69.709999999999994</v>
          </cell>
          <cell r="F3838">
            <v>139.96</v>
          </cell>
        </row>
        <row r="3839">
          <cell r="A3839" t="str">
            <v>61.15.170</v>
          </cell>
          <cell r="B3839" t="str">
            <v>Transmissor de pressão diferencial, operação de 0 a 750 Pa</v>
          </cell>
          <cell r="C3839" t="str">
            <v>UN</v>
          </cell>
          <cell r="D3839">
            <v>909.18</v>
          </cell>
          <cell r="E3839">
            <v>64.41</v>
          </cell>
          <cell r="F3839">
            <v>973.59</v>
          </cell>
        </row>
        <row r="3840">
          <cell r="A3840" t="str">
            <v>61.15.172</v>
          </cell>
          <cell r="B3840" t="str">
            <v>Transmissor de pressão compacto, escala de pressão 0 a 10 Bar, sinal de saída 4 - 20 mA</v>
          </cell>
          <cell r="C3840" t="str">
            <v>UN</v>
          </cell>
          <cell r="D3840">
            <v>832.31</v>
          </cell>
          <cell r="E3840">
            <v>64.41</v>
          </cell>
          <cell r="F3840">
            <v>896.72</v>
          </cell>
        </row>
        <row r="3841">
          <cell r="A3841" t="str">
            <v>61.15.174</v>
          </cell>
          <cell r="B3841" t="str">
            <v>Transmissor de temperatura e umidade para dutos, alta precisão, corrente de 0 a 20 mA, alimentação 12Vcc a 30Vcc</v>
          </cell>
          <cell r="C3841" t="str">
            <v>UN</v>
          </cell>
          <cell r="D3841">
            <v>1705.71</v>
          </cell>
          <cell r="E3841">
            <v>64.41</v>
          </cell>
          <cell r="F3841">
            <v>1770.12</v>
          </cell>
        </row>
        <row r="3842">
          <cell r="A3842" t="str">
            <v>61.15.181</v>
          </cell>
          <cell r="B3842" t="str">
            <v>Controlador lógico programável para 16 entradas/16 saídas</v>
          </cell>
          <cell r="C3842" t="str">
            <v>UN</v>
          </cell>
          <cell r="D3842">
            <v>3443.59</v>
          </cell>
          <cell r="E3842">
            <v>293.14</v>
          </cell>
          <cell r="F3842">
            <v>3736.73</v>
          </cell>
        </row>
        <row r="3843">
          <cell r="A3843" t="str">
            <v>61.15.191</v>
          </cell>
          <cell r="B3843" t="str">
            <v>Módulo de expansão para 4 canais de saída analógica</v>
          </cell>
          <cell r="C3843" t="str">
            <v>UN</v>
          </cell>
          <cell r="D3843">
            <v>2768.07</v>
          </cell>
          <cell r="E3843">
            <v>171.81</v>
          </cell>
          <cell r="F3843">
            <v>2939.88</v>
          </cell>
        </row>
        <row r="3844">
          <cell r="A3844" t="str">
            <v>61.15.196</v>
          </cell>
          <cell r="B3844" t="str">
            <v>Módulo de expansão para 8 canais de entrada analógica</v>
          </cell>
          <cell r="C3844" t="str">
            <v>UN</v>
          </cell>
          <cell r="D3844">
            <v>4101.92</v>
          </cell>
          <cell r="E3844">
            <v>171.81</v>
          </cell>
          <cell r="F3844">
            <v>4273.7299999999996</v>
          </cell>
        </row>
        <row r="3845">
          <cell r="A3845" t="str">
            <v>61.15.201</v>
          </cell>
          <cell r="B3845" t="str">
            <v>Módulo de expansão para 8 canais de entrada e saída digitais</v>
          </cell>
          <cell r="C3845" t="str">
            <v>UN</v>
          </cell>
          <cell r="D3845">
            <v>705.56</v>
          </cell>
          <cell r="E3845">
            <v>197.1</v>
          </cell>
          <cell r="F3845">
            <v>902.66</v>
          </cell>
        </row>
        <row r="3846">
          <cell r="A3846" t="str">
            <v>61.20</v>
          </cell>
          <cell r="B3846" t="str">
            <v>Reparos, conservacoes e complementos - GRUPO 61</v>
          </cell>
          <cell r="C3846"/>
          <cell r="D3846"/>
          <cell r="E3846"/>
          <cell r="F3846"/>
        </row>
        <row r="3847">
          <cell r="A3847" t="str">
            <v>61.20.040</v>
          </cell>
          <cell r="B3847" t="str">
            <v>Cortina de ar com duas velocidades, para vão de 1,20 m</v>
          </cell>
          <cell r="C3847" t="str">
            <v>CJ</v>
          </cell>
          <cell r="D3847">
            <v>696.53</v>
          </cell>
          <cell r="E3847">
            <v>10.9</v>
          </cell>
          <cell r="F3847">
            <v>707.43</v>
          </cell>
        </row>
        <row r="3848">
          <cell r="A3848" t="str">
            <v>61.20.092</v>
          </cell>
          <cell r="B3848" t="str">
            <v>Cortina de ar com duas velocidades, para vão de 1,50 m</v>
          </cell>
          <cell r="C3848" t="str">
            <v>CJ</v>
          </cell>
          <cell r="D3848">
            <v>961.15</v>
          </cell>
          <cell r="E3848">
            <v>10.9</v>
          </cell>
          <cell r="F3848">
            <v>972.05</v>
          </cell>
        </row>
        <row r="3849">
          <cell r="A3849" t="str">
            <v>61.20.100</v>
          </cell>
          <cell r="B3849" t="str">
            <v>Ligação típica, (cavalete), para ar condicionado ´fancoil´, diâmetro de 1/2´</v>
          </cell>
          <cell r="C3849" t="str">
            <v>CJ</v>
          </cell>
          <cell r="D3849">
            <v>1050.94</v>
          </cell>
          <cell r="E3849">
            <v>443.49</v>
          </cell>
          <cell r="F3849">
            <v>1494.43</v>
          </cell>
        </row>
        <row r="3850">
          <cell r="A3850" t="str">
            <v>61.20.110</v>
          </cell>
          <cell r="B3850" t="str">
            <v>Ligação típica, (cavalete), para ar condicionado ´fancoil´, diâmetro de 3/4´</v>
          </cell>
          <cell r="C3850" t="str">
            <v>CJ</v>
          </cell>
          <cell r="D3850">
            <v>1272.6500000000001</v>
          </cell>
          <cell r="E3850">
            <v>472.86</v>
          </cell>
          <cell r="F3850">
            <v>1745.51</v>
          </cell>
        </row>
        <row r="3851">
          <cell r="A3851" t="str">
            <v>61.20.120</v>
          </cell>
          <cell r="B3851" t="str">
            <v>Ligação típica, (cavalete), para ar condicionado ´fancoil´, diâmetro de 1´</v>
          </cell>
          <cell r="C3851" t="str">
            <v>CJ</v>
          </cell>
          <cell r="D3851">
            <v>1517.77</v>
          </cell>
          <cell r="E3851">
            <v>531.6</v>
          </cell>
          <cell r="F3851">
            <v>2049.37</v>
          </cell>
        </row>
        <row r="3852">
          <cell r="A3852" t="str">
            <v>61.20.130</v>
          </cell>
          <cell r="B3852" t="str">
            <v>Ligação típica, (cavalete), para ar condicionado ´fancoil´, diâmetro de 1 1/4´</v>
          </cell>
          <cell r="C3852" t="str">
            <v>CJ</v>
          </cell>
          <cell r="D3852">
            <v>1914.04</v>
          </cell>
          <cell r="E3852">
            <v>560.97</v>
          </cell>
          <cell r="F3852">
            <v>2475.0100000000002</v>
          </cell>
        </row>
        <row r="3853">
          <cell r="A3853" t="str">
            <v>61.20.450</v>
          </cell>
          <cell r="B3853" t="str">
            <v>Duto em chapa de aço galvanizado</v>
          </cell>
          <cell r="C3853" t="str">
            <v>KG</v>
          </cell>
          <cell r="D3853">
            <v>29.22</v>
          </cell>
          <cell r="E3853">
            <v>24.43</v>
          </cell>
          <cell r="F3853">
            <v>53.65</v>
          </cell>
        </row>
        <row r="3854">
          <cell r="A3854" t="str">
            <v>62</v>
          </cell>
          <cell r="B3854" t="str">
            <v>COZINHA, REFEITORIO, LAVANDERIA INDUSTRIAL E EQUIPAMENTOS</v>
          </cell>
          <cell r="C3854"/>
          <cell r="D3854"/>
          <cell r="E3854"/>
          <cell r="F3854"/>
        </row>
        <row r="3855">
          <cell r="A3855" t="str">
            <v>62.04</v>
          </cell>
          <cell r="B3855" t="str">
            <v>Mobiliario e acessorios</v>
          </cell>
          <cell r="C3855"/>
          <cell r="D3855"/>
          <cell r="E3855"/>
          <cell r="F3855"/>
        </row>
        <row r="3856">
          <cell r="A3856" t="str">
            <v>62.04.060</v>
          </cell>
          <cell r="B3856" t="str">
            <v>Tanque duplo com pés em aço inoxidável de 1600 x 700 x 850 mm</v>
          </cell>
          <cell r="C3856" t="str">
            <v>UN</v>
          </cell>
          <cell r="D3856">
            <v>4230.68</v>
          </cell>
          <cell r="E3856">
            <v>21</v>
          </cell>
          <cell r="F3856">
            <v>4251.68</v>
          </cell>
        </row>
        <row r="3857">
          <cell r="A3857" t="str">
            <v>62.04.070</v>
          </cell>
          <cell r="B3857" t="str">
            <v>Mesa em aço inoxidável, largura até 700 mm</v>
          </cell>
          <cell r="C3857" t="str">
            <v>M</v>
          </cell>
          <cell r="D3857">
            <v>1981.48</v>
          </cell>
          <cell r="E3857"/>
          <cell r="F3857">
            <v>1981.48</v>
          </cell>
        </row>
        <row r="3858">
          <cell r="A3858" t="str">
            <v>62.04.090</v>
          </cell>
          <cell r="B3858" t="str">
            <v>Mesa lateral em aço inoxidável com prateleira inferior, largura até 700 mm</v>
          </cell>
          <cell r="C3858" t="str">
            <v>M</v>
          </cell>
          <cell r="D3858">
            <v>2110.15</v>
          </cell>
          <cell r="E3858"/>
          <cell r="F3858">
            <v>2110.15</v>
          </cell>
        </row>
        <row r="3859">
          <cell r="A3859" t="str">
            <v>62.20</v>
          </cell>
          <cell r="B3859" t="str">
            <v>Reparos, conservacoes e complementos - GRUPO 62</v>
          </cell>
          <cell r="C3859"/>
          <cell r="D3859"/>
          <cell r="E3859"/>
          <cell r="F3859"/>
        </row>
        <row r="3860">
          <cell r="A3860" t="str">
            <v>62.20.330</v>
          </cell>
          <cell r="B3860" t="str">
            <v>Coifa em aço inoxidável com filtro e exaustor axial - área até 3,00 m²</v>
          </cell>
          <cell r="C3860" t="str">
            <v>M2</v>
          </cell>
          <cell r="D3860">
            <v>8778.4699999999993</v>
          </cell>
          <cell r="E3860"/>
          <cell r="F3860">
            <v>8778.4699999999993</v>
          </cell>
        </row>
        <row r="3861">
          <cell r="A3861" t="str">
            <v>62.20.340</v>
          </cell>
          <cell r="B3861" t="str">
            <v>Coifa em aço inoxidável com filtro e exaustor axial - área de 3,01 até 7,50 m²</v>
          </cell>
          <cell r="C3861" t="str">
            <v>M2</v>
          </cell>
          <cell r="D3861">
            <v>8150.71</v>
          </cell>
          <cell r="E3861"/>
          <cell r="F3861">
            <v>8150.71</v>
          </cell>
        </row>
        <row r="3862">
          <cell r="A3862" t="str">
            <v>62.20.350</v>
          </cell>
          <cell r="B3862" t="str">
            <v>Coifa em aço inoxidável com filtro e exaustor axial - área de 7,51 até 16,00 m²</v>
          </cell>
          <cell r="C3862" t="str">
            <v>M2</v>
          </cell>
          <cell r="D3862">
            <v>4549.53</v>
          </cell>
          <cell r="E3862"/>
          <cell r="F3862">
            <v>4549.53</v>
          </cell>
        </row>
        <row r="3863">
          <cell r="A3863" t="str">
            <v>65</v>
          </cell>
          <cell r="B3863" t="str">
            <v>RESFRIAMENTO E CONSERVACAO DE MATERIAL PERECIVEL</v>
          </cell>
          <cell r="C3863"/>
          <cell r="D3863"/>
          <cell r="E3863"/>
          <cell r="F3863"/>
        </row>
        <row r="3864">
          <cell r="A3864" t="str">
            <v>65.01</v>
          </cell>
          <cell r="B3864" t="str">
            <v>Camara frigorifica para resfriado</v>
          </cell>
          <cell r="C3864"/>
          <cell r="D3864"/>
          <cell r="E3864"/>
          <cell r="F3864"/>
        </row>
        <row r="3865">
          <cell r="A3865" t="str">
            <v>65.01.210</v>
          </cell>
          <cell r="B3865" t="str">
            <v>Câmara frigorífica para resfriados</v>
          </cell>
          <cell r="C3865" t="str">
            <v>M2</v>
          </cell>
          <cell r="D3865">
            <v>1814.85</v>
          </cell>
          <cell r="E3865"/>
          <cell r="F3865">
            <v>1814.85</v>
          </cell>
        </row>
        <row r="3866">
          <cell r="A3866" t="str">
            <v>65.02</v>
          </cell>
          <cell r="B3866" t="str">
            <v>Camara frigorifica para congelado</v>
          </cell>
          <cell r="C3866"/>
          <cell r="D3866"/>
          <cell r="E3866"/>
          <cell r="F3866"/>
        </row>
        <row r="3867">
          <cell r="A3867" t="str">
            <v>65.02.100</v>
          </cell>
          <cell r="B3867" t="str">
            <v>Câmara frigorífica para congelados</v>
          </cell>
          <cell r="C3867" t="str">
            <v>M2</v>
          </cell>
          <cell r="D3867">
            <v>2301.15</v>
          </cell>
          <cell r="E3867"/>
          <cell r="F3867">
            <v>2301.15</v>
          </cell>
        </row>
        <row r="3868">
          <cell r="A3868" t="str">
            <v>66</v>
          </cell>
          <cell r="B3868" t="str">
            <v>SEGURANCA, VIGILANCIA E CONTROLE, EQUIPAMENTO E SISTEMA</v>
          </cell>
          <cell r="C3868"/>
          <cell r="D3868"/>
          <cell r="E3868"/>
          <cell r="F3868"/>
        </row>
        <row r="3869">
          <cell r="A3869" t="str">
            <v>66.02</v>
          </cell>
          <cell r="B3869" t="str">
            <v>Controle de acessos e alarme</v>
          </cell>
          <cell r="C3869"/>
          <cell r="D3869"/>
          <cell r="E3869"/>
          <cell r="F3869"/>
        </row>
        <row r="3870">
          <cell r="A3870" t="str">
            <v>66.02.060</v>
          </cell>
          <cell r="B3870" t="str">
            <v>Repetidora de sinais de ocorrências, do painel sinóptico da central de alarme</v>
          </cell>
          <cell r="C3870" t="str">
            <v>UN</v>
          </cell>
          <cell r="D3870">
            <v>946.25</v>
          </cell>
          <cell r="E3870">
            <v>12.6</v>
          </cell>
          <cell r="F3870">
            <v>958.85</v>
          </cell>
        </row>
        <row r="3871">
          <cell r="A3871" t="str">
            <v>66.02.090</v>
          </cell>
          <cell r="B3871" t="str">
            <v>Detector de metais, tipo portal, microprocessado</v>
          </cell>
          <cell r="C3871" t="str">
            <v>UN</v>
          </cell>
          <cell r="D3871">
            <v>9463.98</v>
          </cell>
          <cell r="E3871"/>
          <cell r="F3871">
            <v>9463.98</v>
          </cell>
        </row>
        <row r="3872">
          <cell r="A3872" t="str">
            <v>66.02.130</v>
          </cell>
          <cell r="B3872" t="str">
            <v>Porteiro eletrônico com um interfone</v>
          </cell>
          <cell r="C3872" t="str">
            <v>CJ</v>
          </cell>
          <cell r="D3872">
            <v>193.54</v>
          </cell>
          <cell r="E3872">
            <v>41.99</v>
          </cell>
          <cell r="F3872">
            <v>235.53</v>
          </cell>
        </row>
        <row r="3873">
          <cell r="A3873" t="str">
            <v>66.02.239</v>
          </cell>
          <cell r="B3873" t="str">
            <v>Sistema eletrônico de automatização de portão deslizante, para esforços até 800 kg</v>
          </cell>
          <cell r="C3873" t="str">
            <v>CJ</v>
          </cell>
          <cell r="D3873">
            <v>2782.44</v>
          </cell>
          <cell r="E3873"/>
          <cell r="F3873">
            <v>2782.44</v>
          </cell>
        </row>
        <row r="3874">
          <cell r="A3874" t="str">
            <v>66.02.240</v>
          </cell>
          <cell r="B3874" t="str">
            <v>Sistema eletrônico de automatização de portão deslizante, para esforços maior de 800 kg e até 1400 kg</v>
          </cell>
          <cell r="C3874" t="str">
            <v>CJ</v>
          </cell>
          <cell r="D3874">
            <v>5145.8999999999996</v>
          </cell>
          <cell r="E3874"/>
          <cell r="F3874">
            <v>5145.8999999999996</v>
          </cell>
        </row>
        <row r="3875">
          <cell r="A3875" t="str">
            <v>66.02.460</v>
          </cell>
          <cell r="B3875" t="str">
            <v>Vídeo porteiro eletrônico colorido, com um interfone</v>
          </cell>
          <cell r="C3875" t="str">
            <v>CJ</v>
          </cell>
          <cell r="D3875">
            <v>1190.6500000000001</v>
          </cell>
          <cell r="E3875">
            <v>104.98</v>
          </cell>
          <cell r="F3875">
            <v>1295.6300000000001</v>
          </cell>
        </row>
        <row r="3876">
          <cell r="A3876" t="str">
            <v>66.02.500</v>
          </cell>
          <cell r="B3876" t="str">
            <v>Central de alarme microprocessada, para até 125 zonas</v>
          </cell>
          <cell r="C3876" t="str">
            <v>UN</v>
          </cell>
          <cell r="D3876">
            <v>2574.9499999999998</v>
          </cell>
          <cell r="E3876">
            <v>12.6</v>
          </cell>
          <cell r="F3876">
            <v>2587.5500000000002</v>
          </cell>
        </row>
        <row r="3877">
          <cell r="A3877" t="str">
            <v>66.02.560</v>
          </cell>
          <cell r="B3877" t="str">
            <v>Controlador de acesso com identificação por impressão digital (biometria) e software de gerenciamento</v>
          </cell>
          <cell r="C3877" t="str">
            <v>CJ</v>
          </cell>
          <cell r="D3877">
            <v>2498.54</v>
          </cell>
          <cell r="E3877">
            <v>574.20000000000005</v>
          </cell>
          <cell r="F3877">
            <v>3072.74</v>
          </cell>
        </row>
        <row r="3878">
          <cell r="A3878" t="str">
            <v>66.08</v>
          </cell>
          <cell r="B3878" t="str">
            <v>Equipamentos para sistema de seguranca, vigilancia e controle</v>
          </cell>
          <cell r="C3878"/>
          <cell r="D3878"/>
          <cell r="E3878"/>
          <cell r="F3878"/>
        </row>
        <row r="3879">
          <cell r="A3879" t="str">
            <v>66.08.061</v>
          </cell>
          <cell r="B3879" t="str">
            <v>Mesa controladora híbrida para até 32 câmeras IPs, com teclado e joystick, compatível com sistema de CFTV, IP ou analógico</v>
          </cell>
          <cell r="C3879" t="str">
            <v>UN</v>
          </cell>
          <cell r="D3879">
            <v>3579.05</v>
          </cell>
          <cell r="E3879">
            <v>947.04</v>
          </cell>
          <cell r="F3879">
            <v>4526.09</v>
          </cell>
        </row>
        <row r="3880">
          <cell r="A3880" t="str">
            <v>66.08.100</v>
          </cell>
          <cell r="B3880" t="str">
            <v>Rack fechado padrão metálico, 19 x 12 Us x 470 mm</v>
          </cell>
          <cell r="C3880" t="str">
            <v>UN</v>
          </cell>
          <cell r="D3880">
            <v>703.78</v>
          </cell>
          <cell r="E3880">
            <v>295.95</v>
          </cell>
          <cell r="F3880">
            <v>999.73</v>
          </cell>
        </row>
        <row r="3881">
          <cell r="A3881" t="str">
            <v>66.08.110</v>
          </cell>
          <cell r="B3881" t="str">
            <v>Rack fechado padrão metálico, 19 x 20 Us x 470 mm</v>
          </cell>
          <cell r="C3881" t="str">
            <v>UN</v>
          </cell>
          <cell r="D3881">
            <v>1148.8399999999999</v>
          </cell>
          <cell r="E3881">
            <v>295.95</v>
          </cell>
          <cell r="F3881">
            <v>1444.79</v>
          </cell>
        </row>
        <row r="3882">
          <cell r="A3882" t="str">
            <v>66.08.111</v>
          </cell>
          <cell r="B3882" t="str">
            <v>Rack fechado de piso padrão metálico, 19 x 24 Us x 570 mm</v>
          </cell>
          <cell r="C3882" t="str">
            <v>UN</v>
          </cell>
          <cell r="D3882">
            <v>1039.6400000000001</v>
          </cell>
          <cell r="E3882">
            <v>295.95</v>
          </cell>
          <cell r="F3882">
            <v>1335.59</v>
          </cell>
        </row>
        <row r="3883">
          <cell r="A3883" t="str">
            <v>66.08.115</v>
          </cell>
          <cell r="B3883" t="str">
            <v>Rack fechado de piso padrão metálico, 19 x 44 Us x 770 mm</v>
          </cell>
          <cell r="C3883" t="str">
            <v>UN</v>
          </cell>
          <cell r="D3883">
            <v>2259.1</v>
          </cell>
          <cell r="E3883">
            <v>591.9</v>
          </cell>
          <cell r="F3883">
            <v>2851</v>
          </cell>
        </row>
        <row r="3884">
          <cell r="A3884" t="str">
            <v>66.08.131</v>
          </cell>
          <cell r="B3884" t="str">
            <v>Monitor LCD ou LED colorido, tela plana de 21,5"</v>
          </cell>
          <cell r="C3884" t="str">
            <v>UN</v>
          </cell>
          <cell r="D3884">
            <v>826.62</v>
          </cell>
          <cell r="E3884">
            <v>9.44</v>
          </cell>
          <cell r="F3884">
            <v>836.06</v>
          </cell>
        </row>
        <row r="3885">
          <cell r="A3885" t="str">
            <v>66.08.240</v>
          </cell>
          <cell r="B3885" t="str">
            <v>Filtro passivo e misturador de sinais VHF / UHF / CATV</v>
          </cell>
          <cell r="C3885" t="str">
            <v>UN</v>
          </cell>
          <cell r="D3885">
            <v>9.51</v>
          </cell>
          <cell r="E3885">
            <v>21</v>
          </cell>
          <cell r="F3885">
            <v>30.51</v>
          </cell>
        </row>
        <row r="3886">
          <cell r="A3886" t="str">
            <v>66.08.258</v>
          </cell>
          <cell r="B3886" t="str">
            <v>Ponto de acesso de dados (Access Point), uso interno, compatível com PoE 802.3af</v>
          </cell>
          <cell r="C3886" t="str">
            <v>UN</v>
          </cell>
          <cell r="D3886">
            <v>1093.52</v>
          </cell>
          <cell r="E3886">
            <v>167.96</v>
          </cell>
          <cell r="F3886">
            <v>1261.48</v>
          </cell>
        </row>
        <row r="3887">
          <cell r="A3887" t="str">
            <v>66.08.260</v>
          </cell>
          <cell r="B3887" t="str">
            <v>Modulador de canais VHF / UHF / CATV / CFTV</v>
          </cell>
          <cell r="C3887" t="str">
            <v>UN</v>
          </cell>
          <cell r="D3887">
            <v>175.53</v>
          </cell>
          <cell r="E3887">
            <v>41.99</v>
          </cell>
          <cell r="F3887">
            <v>217.52</v>
          </cell>
        </row>
        <row r="3888">
          <cell r="A3888" t="str">
            <v>66.08.270</v>
          </cell>
          <cell r="B3888" t="str">
            <v>Amplificador de linha VHF / UHF com conector de F-50 dB</v>
          </cell>
          <cell r="C3888" t="str">
            <v>UN</v>
          </cell>
          <cell r="D3888">
            <v>437.25</v>
          </cell>
          <cell r="E3888">
            <v>12.6</v>
          </cell>
          <cell r="F3888">
            <v>449.85</v>
          </cell>
        </row>
        <row r="3889">
          <cell r="A3889" t="str">
            <v>66.08.324</v>
          </cell>
          <cell r="B3889" t="str">
            <v>Câmera fixa colorida compacta com domo, para áreas internas e externas - 1,3 MP</v>
          </cell>
          <cell r="C3889" t="str">
            <v>UN</v>
          </cell>
          <cell r="D3889">
            <v>891.9</v>
          </cell>
          <cell r="E3889">
            <v>173.82</v>
          </cell>
          <cell r="F3889">
            <v>1065.72</v>
          </cell>
        </row>
        <row r="3890">
          <cell r="A3890" t="str">
            <v>66.08.326</v>
          </cell>
          <cell r="B3890" t="str">
            <v>Câmera fixa colorida tipo bullet, para áreas internas e externas - 1,3 MP</v>
          </cell>
          <cell r="C3890" t="str">
            <v>UN</v>
          </cell>
          <cell r="D3890">
            <v>3369.98</v>
          </cell>
          <cell r="E3890">
            <v>173.82</v>
          </cell>
          <cell r="F3890">
            <v>3543.8</v>
          </cell>
        </row>
        <row r="3891">
          <cell r="A3891" t="str">
            <v>66.08.328</v>
          </cell>
          <cell r="B3891" t="str">
            <v>Câmera fixa colorida com domo, para áreas internas e externas - 5 MP</v>
          </cell>
          <cell r="C3891" t="str">
            <v>UN</v>
          </cell>
          <cell r="D3891">
            <v>9639.41</v>
          </cell>
          <cell r="E3891">
            <v>173.82</v>
          </cell>
          <cell r="F3891">
            <v>9813.23</v>
          </cell>
        </row>
        <row r="3892">
          <cell r="A3892" t="str">
            <v>66.08.340</v>
          </cell>
          <cell r="B3892" t="str">
            <v>Unidade de disco rígido (HD) externo de 5 TB</v>
          </cell>
          <cell r="C3892" t="str">
            <v>UN</v>
          </cell>
          <cell r="D3892">
            <v>1139.49</v>
          </cell>
          <cell r="E3892">
            <v>3.15</v>
          </cell>
          <cell r="F3892">
            <v>1142.6400000000001</v>
          </cell>
        </row>
        <row r="3893">
          <cell r="A3893" t="str">
            <v>66.08.400</v>
          </cell>
          <cell r="B3893" t="str">
            <v>Estação de monitoramento "WorkStation" para até 3 monitores - memória RAM de 8 GB</v>
          </cell>
          <cell r="C3893" t="str">
            <v>CJ</v>
          </cell>
          <cell r="D3893">
            <v>9867.7800000000007</v>
          </cell>
          <cell r="E3893">
            <v>224.78</v>
          </cell>
          <cell r="F3893">
            <v>10092.56</v>
          </cell>
        </row>
        <row r="3894">
          <cell r="A3894" t="str">
            <v>66.08.401</v>
          </cell>
          <cell r="B3894" t="str">
            <v>Estação de monitoramento "WorkStation" para até 3 monitores - memória RAM de 16 GB</v>
          </cell>
          <cell r="C3894" t="str">
            <v>CJ</v>
          </cell>
          <cell r="D3894">
            <v>14916.45</v>
          </cell>
          <cell r="E3894">
            <v>224.78</v>
          </cell>
          <cell r="F3894">
            <v>15141.23</v>
          </cell>
        </row>
        <row r="3895">
          <cell r="A3895" t="str">
            <v>66.08.600</v>
          </cell>
          <cell r="B3895" t="str">
            <v>Unidade gerenciadora digital de vídeo em rede (NVR) de até 8 câmeras IP, armazenamento de 6 TB, 1 interface de rede Fast Ethernet</v>
          </cell>
          <cell r="C3895" t="str">
            <v>UN</v>
          </cell>
          <cell r="D3895">
            <v>1175.75</v>
          </cell>
          <cell r="E3895">
            <v>149.85</v>
          </cell>
          <cell r="F3895">
            <v>1325.6</v>
          </cell>
        </row>
        <row r="3896">
          <cell r="A3896" t="str">
            <v>66.08.610</v>
          </cell>
          <cell r="B3896" t="str">
            <v>Unidade gerenciadora digital de vídeo em rede (NVR) de até 16 câmeras IP, armazenamento de 12 TB, 1 interface de rede Gigabit Ethernet e 4 entradas de alarme</v>
          </cell>
          <cell r="C3896" t="str">
            <v>UN</v>
          </cell>
          <cell r="D3896">
            <v>1485.54</v>
          </cell>
          <cell r="E3896">
            <v>224.78</v>
          </cell>
          <cell r="F3896">
            <v>1710.32</v>
          </cell>
        </row>
        <row r="3897">
          <cell r="A3897" t="str">
            <v>66.08.620</v>
          </cell>
          <cell r="B3897" t="str">
            <v>Unidade gerenciadora digital vídeo em rede (NVR) de até 32 câmeras IP, armazenamento de 48 TB, 2 interface de rede Gigabit Ethernet e 16 entradas de alarme</v>
          </cell>
          <cell r="C3897" t="str">
            <v>UN</v>
          </cell>
          <cell r="D3897">
            <v>3633.51</v>
          </cell>
          <cell r="E3897">
            <v>295.95</v>
          </cell>
          <cell r="F3897">
            <v>3929.46</v>
          </cell>
        </row>
        <row r="3898">
          <cell r="A3898" t="str">
            <v>66.20</v>
          </cell>
          <cell r="B3898" t="str">
            <v>Reparos, conservacoes e complementos - GRUPO 66</v>
          </cell>
          <cell r="C3898"/>
          <cell r="D3898"/>
          <cell r="E3898"/>
          <cell r="F3898"/>
        </row>
        <row r="3899">
          <cell r="A3899" t="str">
            <v>66.20.150</v>
          </cell>
          <cell r="B3899" t="str">
            <v>Guia organizadora de cabos para rack, 19´ 1 U</v>
          </cell>
          <cell r="C3899" t="str">
            <v>UN</v>
          </cell>
          <cell r="D3899">
            <v>17.78</v>
          </cell>
          <cell r="E3899">
            <v>11.83</v>
          </cell>
          <cell r="F3899">
            <v>29.61</v>
          </cell>
        </row>
        <row r="3900">
          <cell r="A3900" t="str">
            <v>66.20.170</v>
          </cell>
          <cell r="B3900" t="str">
            <v>Guia organizadora de cabos para rack, 19´ 2 U</v>
          </cell>
          <cell r="C3900" t="str">
            <v>UN</v>
          </cell>
          <cell r="D3900">
            <v>29.71</v>
          </cell>
          <cell r="E3900">
            <v>11.83</v>
          </cell>
          <cell r="F3900">
            <v>41.54</v>
          </cell>
        </row>
        <row r="3901">
          <cell r="A3901" t="str">
            <v>66.20.202</v>
          </cell>
          <cell r="B3901" t="str">
            <v>Instalação de câmera fixa para CFTV</v>
          </cell>
          <cell r="C3901" t="str">
            <v>UN</v>
          </cell>
          <cell r="D3901"/>
          <cell r="E3901">
            <v>173.82</v>
          </cell>
          <cell r="F3901">
            <v>173.82</v>
          </cell>
        </row>
        <row r="3902">
          <cell r="A3902" t="str">
            <v>66.20.212</v>
          </cell>
          <cell r="B3902" t="str">
            <v>Instalação de câmera móvel para CFTV</v>
          </cell>
          <cell r="C3902" t="str">
            <v>UN</v>
          </cell>
          <cell r="D3902"/>
          <cell r="E3902">
            <v>173.82</v>
          </cell>
          <cell r="F3902">
            <v>173.82</v>
          </cell>
        </row>
        <row r="3903">
          <cell r="A3903" t="str">
            <v>66.20.221</v>
          </cell>
          <cell r="B3903" t="str">
            <v>Switch Gigabit para servidor central com 24 portas frontais e 2 portas SFP, capacidade 10 / 100 / 1000 Mbps</v>
          </cell>
          <cell r="C3903" t="str">
            <v>UN</v>
          </cell>
          <cell r="D3903">
            <v>14014.14</v>
          </cell>
          <cell r="E3903">
            <v>15.74</v>
          </cell>
          <cell r="F3903">
            <v>14029.88</v>
          </cell>
        </row>
        <row r="3904">
          <cell r="A3904" t="str">
            <v>66.20.225</v>
          </cell>
          <cell r="B3904" t="str">
            <v>Switch Gigabit 24 portas com capacidade de 10/100/1000/Mbps</v>
          </cell>
          <cell r="C3904" t="str">
            <v>UN</v>
          </cell>
          <cell r="D3904">
            <v>2355.31</v>
          </cell>
          <cell r="E3904">
            <v>15.74</v>
          </cell>
          <cell r="F3904">
            <v>2371.0500000000002</v>
          </cell>
        </row>
        <row r="3905">
          <cell r="A3905" t="str">
            <v>67</v>
          </cell>
          <cell r="B3905" t="str">
            <v>CAPTACAO, ADUCAO E TRATAMENTO DE AGUA E ESGOTO, EQUIPAMENTOS E SISTEMA</v>
          </cell>
          <cell r="C3905"/>
          <cell r="D3905"/>
          <cell r="E3905"/>
          <cell r="F3905"/>
        </row>
        <row r="3906">
          <cell r="A3906" t="str">
            <v>67.02</v>
          </cell>
          <cell r="B3906" t="str">
            <v>Tratamento</v>
          </cell>
          <cell r="C3906"/>
          <cell r="D3906"/>
          <cell r="E3906"/>
          <cell r="F3906"/>
        </row>
        <row r="3907">
          <cell r="A3907" t="str">
            <v>67.02.160</v>
          </cell>
          <cell r="B3907" t="str">
            <v>Medidor de vazão tipo calha Parshall com garganta W= 3´</v>
          </cell>
          <cell r="C3907" t="str">
            <v>UN</v>
          </cell>
          <cell r="D3907">
            <v>1261.05</v>
          </cell>
          <cell r="E3907">
            <v>74.22</v>
          </cell>
          <cell r="F3907">
            <v>1335.27</v>
          </cell>
        </row>
        <row r="3908">
          <cell r="A3908" t="str">
            <v>67.02.210</v>
          </cell>
          <cell r="B3908" t="str">
            <v>Tela galvanizada revestida em poliamida, malha de 10 mm</v>
          </cell>
          <cell r="C3908" t="str">
            <v>M2</v>
          </cell>
          <cell r="D3908">
            <v>772.65</v>
          </cell>
          <cell r="E3908">
            <v>8.3800000000000008</v>
          </cell>
          <cell r="F3908">
            <v>781.03</v>
          </cell>
        </row>
        <row r="3909">
          <cell r="A3909" t="str">
            <v>67.02.240</v>
          </cell>
          <cell r="B3909" t="str">
            <v>Grade média em aço carbono, espaçamento de 2 cm com barras chatas de 1´ x 3/8´</v>
          </cell>
          <cell r="C3909" t="str">
            <v>M2</v>
          </cell>
          <cell r="D3909">
            <v>1810.02</v>
          </cell>
          <cell r="E3909">
            <v>8.3800000000000008</v>
          </cell>
          <cell r="F3909">
            <v>1818.4</v>
          </cell>
        </row>
        <row r="3910">
          <cell r="A3910" t="str">
            <v>67.02.280</v>
          </cell>
          <cell r="B3910" t="str">
            <v>Cesto em chapa de aço inoxidável com espessura de 1,5 mm e furos de 1/2´</v>
          </cell>
          <cell r="C3910" t="str">
            <v>UN</v>
          </cell>
          <cell r="D3910">
            <v>721.52</v>
          </cell>
          <cell r="E3910">
            <v>4.1900000000000004</v>
          </cell>
          <cell r="F3910">
            <v>725.71</v>
          </cell>
        </row>
        <row r="3911">
          <cell r="A3911" t="str">
            <v>67.02.301</v>
          </cell>
          <cell r="B3911" t="str">
            <v>Peneira estática em poliéster reforçado de fibra de vidro (PRFV) com tela de aço inoxidável AISI 304, malha de 1,5 mm, vazão de 50 l/s</v>
          </cell>
          <cell r="C3911" t="str">
            <v>UN</v>
          </cell>
          <cell r="D3911">
            <v>18626.75</v>
          </cell>
          <cell r="E3911">
            <v>149.71</v>
          </cell>
          <cell r="F3911">
            <v>18776.46</v>
          </cell>
        </row>
        <row r="3912">
          <cell r="A3912" t="str">
            <v>67.02.320</v>
          </cell>
          <cell r="B3912" t="str">
            <v>Comporta em fibra de vidro (stop log) - espessura de 10 mm</v>
          </cell>
          <cell r="C3912" t="str">
            <v>M2</v>
          </cell>
          <cell r="D3912">
            <v>1684.34</v>
          </cell>
          <cell r="E3912">
            <v>26.93</v>
          </cell>
          <cell r="F3912">
            <v>1711.27</v>
          </cell>
        </row>
        <row r="3913">
          <cell r="A3913" t="str">
            <v>67.02.330</v>
          </cell>
          <cell r="B3913" t="str">
            <v>Sistema de tratamento de águas cinzas e aproveitamento de águas pluviais, para reuso em fins não potáveis, vazão de 2 m³/h</v>
          </cell>
          <cell r="C3913" t="str">
            <v>UN</v>
          </cell>
          <cell r="D3913">
            <v>88643.4</v>
          </cell>
          <cell r="E3913"/>
          <cell r="F3913">
            <v>88643.4</v>
          </cell>
        </row>
        <row r="3914">
          <cell r="A3914" t="str">
            <v>67.02.400</v>
          </cell>
          <cell r="B3914" t="str">
            <v>Tanque em fibra de vidro (PRFV) com quebra ondas, capacidade de 25.000 l e misturador interno vertical em aço inoxidável</v>
          </cell>
          <cell r="C3914" t="str">
            <v>UN</v>
          </cell>
          <cell r="D3914">
            <v>46539.56</v>
          </cell>
          <cell r="E3914">
            <v>243.22</v>
          </cell>
          <cell r="F3914">
            <v>46782.78</v>
          </cell>
        </row>
        <row r="3915">
          <cell r="A3915" t="str">
            <v>67.02.410</v>
          </cell>
          <cell r="B3915" t="str">
            <v>Sistema de tratamento de efluente por reator anaeróbio (UASB) e filtro aeróbio (FAS), para obras de segurança com vazão máxima horária 12 l/s</v>
          </cell>
          <cell r="C3915" t="str">
            <v>CJ</v>
          </cell>
          <cell r="D3915">
            <v>399721.81</v>
          </cell>
          <cell r="E3915"/>
          <cell r="F3915">
            <v>399721.81</v>
          </cell>
        </row>
        <row r="3916">
          <cell r="A3916" t="str">
            <v>67.02.502</v>
          </cell>
          <cell r="B3916" t="str">
            <v>Elaboração de projeto de sistema de estação compacta de tratamento de esgoto para vazão máxima horária 12 l/s e atendimento classe II, assessoria, documentação e aprovação na CETESB</v>
          </cell>
          <cell r="C3916" t="str">
            <v>CJ</v>
          </cell>
          <cell r="D3916">
            <v>5073.09</v>
          </cell>
          <cell r="E3916">
            <v>54025.34</v>
          </cell>
          <cell r="F3916">
            <v>59098.43</v>
          </cell>
        </row>
        <row r="3917">
          <cell r="A3917" t="str">
            <v>67.02.503</v>
          </cell>
          <cell r="B3917" t="str">
            <v>Elaboração de projeto de sistema de estação compacta de tratamento de esgoto para vazão máxima horária 12 l/s, atendimento classe II, tratamento de nitrogênio e fósforo, assessoria, documentação e aprovação na CETESB</v>
          </cell>
          <cell r="C3917" t="str">
            <v>CJ</v>
          </cell>
          <cell r="D3917">
            <v>7021.84</v>
          </cell>
          <cell r="E3917">
            <v>65212.63</v>
          </cell>
          <cell r="F3917">
            <v>72234.47</v>
          </cell>
        </row>
        <row r="3918">
          <cell r="A3918" t="str">
            <v>68</v>
          </cell>
          <cell r="B3918" t="str">
            <v>ELETRIFICACAO, EQUIPAMENTOS E SISTEMA</v>
          </cell>
          <cell r="C3918"/>
          <cell r="D3918"/>
          <cell r="E3918"/>
          <cell r="F3918"/>
        </row>
        <row r="3919">
          <cell r="A3919" t="str">
            <v>68.01</v>
          </cell>
          <cell r="B3919" t="str">
            <v>Posteamento</v>
          </cell>
          <cell r="C3919"/>
          <cell r="D3919"/>
          <cell r="E3919"/>
          <cell r="F3919"/>
        </row>
        <row r="3920">
          <cell r="A3920" t="str">
            <v>68.01.600</v>
          </cell>
          <cell r="B3920" t="str">
            <v>Poste de concreto circular, 200 kg, H = 7,00 m</v>
          </cell>
          <cell r="C3920" t="str">
            <v>UN</v>
          </cell>
          <cell r="D3920">
            <v>1298.7</v>
          </cell>
          <cell r="E3920">
            <v>251.77</v>
          </cell>
          <cell r="F3920">
            <v>1550.47</v>
          </cell>
        </row>
        <row r="3921">
          <cell r="A3921" t="str">
            <v>68.01.620</v>
          </cell>
          <cell r="B3921" t="str">
            <v>Poste de concreto circular, 200 kg, H = 9,00 m</v>
          </cell>
          <cell r="C3921" t="str">
            <v>UN</v>
          </cell>
          <cell r="D3921">
            <v>1042.56</v>
          </cell>
          <cell r="E3921">
            <v>251.77</v>
          </cell>
          <cell r="F3921">
            <v>1294.33</v>
          </cell>
        </row>
        <row r="3922">
          <cell r="A3922" t="str">
            <v>68.01.630</v>
          </cell>
          <cell r="B3922" t="str">
            <v>Poste de concreto circular, 200 kg, H = 10,00 m</v>
          </cell>
          <cell r="C3922" t="str">
            <v>UN</v>
          </cell>
          <cell r="D3922">
            <v>1606.68</v>
          </cell>
          <cell r="E3922">
            <v>251.77</v>
          </cell>
          <cell r="F3922">
            <v>1858.45</v>
          </cell>
        </row>
        <row r="3923">
          <cell r="A3923" t="str">
            <v>68.01.640</v>
          </cell>
          <cell r="B3923" t="str">
            <v>Poste de concreto circular, 200 kg, H = 11,00 m</v>
          </cell>
          <cell r="C3923" t="str">
            <v>UN</v>
          </cell>
          <cell r="D3923">
            <v>1955.71</v>
          </cell>
          <cell r="E3923">
            <v>251.77</v>
          </cell>
          <cell r="F3923">
            <v>2207.48</v>
          </cell>
        </row>
        <row r="3924">
          <cell r="A3924" t="str">
            <v>68.01.650</v>
          </cell>
          <cell r="B3924" t="str">
            <v>Poste de concreto circular, 200 kg, H = 12,00 m</v>
          </cell>
          <cell r="C3924" t="str">
            <v>UN</v>
          </cell>
          <cell r="D3924">
            <v>1775.51</v>
          </cell>
          <cell r="E3924">
            <v>251.77</v>
          </cell>
          <cell r="F3924">
            <v>2027.28</v>
          </cell>
        </row>
        <row r="3925">
          <cell r="A3925" t="str">
            <v>68.01.670</v>
          </cell>
          <cell r="B3925" t="str">
            <v>Poste de concreto circular, 300 kg, H = 9,00 m</v>
          </cell>
          <cell r="C3925" t="str">
            <v>UN</v>
          </cell>
          <cell r="D3925">
            <v>1289.0899999999999</v>
          </cell>
          <cell r="E3925">
            <v>251.77</v>
          </cell>
          <cell r="F3925">
            <v>1540.86</v>
          </cell>
        </row>
        <row r="3926">
          <cell r="A3926" t="str">
            <v>68.01.730</v>
          </cell>
          <cell r="B3926" t="str">
            <v>Poste de concreto circular, 400 kg, H = 9,00 m</v>
          </cell>
          <cell r="C3926" t="str">
            <v>UN</v>
          </cell>
          <cell r="D3926">
            <v>1528.15</v>
          </cell>
          <cell r="E3926">
            <v>251.77</v>
          </cell>
          <cell r="F3926">
            <v>1779.92</v>
          </cell>
        </row>
        <row r="3927">
          <cell r="A3927" t="str">
            <v>68.01.740</v>
          </cell>
          <cell r="B3927" t="str">
            <v>Poste de concreto circular, 400 kg, H = 10,00 m</v>
          </cell>
          <cell r="C3927" t="str">
            <v>UN</v>
          </cell>
          <cell r="D3927">
            <v>1746.09</v>
          </cell>
          <cell r="E3927">
            <v>251.77</v>
          </cell>
          <cell r="F3927">
            <v>1997.86</v>
          </cell>
        </row>
        <row r="3928">
          <cell r="A3928" t="str">
            <v>68.01.750</v>
          </cell>
          <cell r="B3928" t="str">
            <v>Poste de concreto circular, 400 kg, H = 11,00 m</v>
          </cell>
          <cell r="C3928" t="str">
            <v>UN</v>
          </cell>
          <cell r="D3928">
            <v>2120.75</v>
          </cell>
          <cell r="E3928">
            <v>251.77</v>
          </cell>
          <cell r="F3928">
            <v>2372.52</v>
          </cell>
        </row>
        <row r="3929">
          <cell r="A3929" t="str">
            <v>68.01.760</v>
          </cell>
          <cell r="B3929" t="str">
            <v>Poste de concreto circular, 400 kg, H = 12,00 m</v>
          </cell>
          <cell r="C3929" t="str">
            <v>UN</v>
          </cell>
          <cell r="D3929">
            <v>2431.3000000000002</v>
          </cell>
          <cell r="E3929">
            <v>251.77</v>
          </cell>
          <cell r="F3929">
            <v>2683.07</v>
          </cell>
        </row>
        <row r="3930">
          <cell r="A3930" t="str">
            <v>68.01.800</v>
          </cell>
          <cell r="B3930" t="str">
            <v>Poste de concreto circular, 600 kg, H = 11,00 m</v>
          </cell>
          <cell r="C3930" t="str">
            <v>UN</v>
          </cell>
          <cell r="D3930">
            <v>2712.12</v>
          </cell>
          <cell r="E3930">
            <v>251.77</v>
          </cell>
          <cell r="F3930">
            <v>2963.89</v>
          </cell>
        </row>
        <row r="3931">
          <cell r="A3931" t="str">
            <v>68.01.810</v>
          </cell>
          <cell r="B3931" t="str">
            <v>Poste de concreto circular, 600 kg, H = 12,00 m</v>
          </cell>
          <cell r="C3931" t="str">
            <v>UN</v>
          </cell>
          <cell r="D3931">
            <v>2907.77</v>
          </cell>
          <cell r="E3931">
            <v>251.77</v>
          </cell>
          <cell r="F3931">
            <v>3159.54</v>
          </cell>
        </row>
        <row r="3932">
          <cell r="A3932" t="str">
            <v>68.01.850</v>
          </cell>
          <cell r="B3932" t="str">
            <v>Poste de concreto circular, 1000 kg, H = 12,00 m</v>
          </cell>
          <cell r="C3932" t="str">
            <v>UN</v>
          </cell>
          <cell r="D3932">
            <v>4083.34</v>
          </cell>
          <cell r="E3932">
            <v>251.77</v>
          </cell>
          <cell r="F3932">
            <v>4335.1099999999997</v>
          </cell>
        </row>
        <row r="3933">
          <cell r="A3933" t="str">
            <v>68.02</v>
          </cell>
          <cell r="B3933" t="str">
            <v>Estrutura especifica</v>
          </cell>
          <cell r="C3933"/>
          <cell r="D3933"/>
          <cell r="E3933"/>
          <cell r="F3933"/>
        </row>
        <row r="3934">
          <cell r="A3934" t="str">
            <v>68.02.010</v>
          </cell>
          <cell r="B3934" t="str">
            <v>Estai</v>
          </cell>
          <cell r="C3934" t="str">
            <v>UN</v>
          </cell>
          <cell r="D3934">
            <v>509.11</v>
          </cell>
          <cell r="E3934">
            <v>151.03</v>
          </cell>
          <cell r="F3934">
            <v>660.14</v>
          </cell>
        </row>
        <row r="3935">
          <cell r="A3935" t="str">
            <v>68.02.020</v>
          </cell>
          <cell r="B3935" t="str">
            <v>Estrutura tipo M1</v>
          </cell>
          <cell r="C3935" t="str">
            <v>UN</v>
          </cell>
          <cell r="D3935">
            <v>387</v>
          </cell>
          <cell r="E3935">
            <v>181.23</v>
          </cell>
          <cell r="F3935">
            <v>568.23</v>
          </cell>
        </row>
        <row r="3936">
          <cell r="A3936" t="str">
            <v>68.02.030</v>
          </cell>
          <cell r="B3936" t="str">
            <v>Estrutura tipo M2</v>
          </cell>
          <cell r="C3936" t="str">
            <v>UN</v>
          </cell>
          <cell r="D3936">
            <v>825.88</v>
          </cell>
          <cell r="E3936">
            <v>181.23</v>
          </cell>
          <cell r="F3936">
            <v>1007.11</v>
          </cell>
        </row>
        <row r="3937">
          <cell r="A3937" t="str">
            <v>68.02.040</v>
          </cell>
          <cell r="B3937" t="str">
            <v>Estrutura tipo N3</v>
          </cell>
          <cell r="C3937" t="str">
            <v>UN</v>
          </cell>
          <cell r="D3937">
            <v>1019.76</v>
          </cell>
          <cell r="E3937">
            <v>271.85000000000002</v>
          </cell>
          <cell r="F3937">
            <v>1291.6099999999999</v>
          </cell>
        </row>
        <row r="3938">
          <cell r="A3938" t="str">
            <v>68.02.050</v>
          </cell>
          <cell r="B3938" t="str">
            <v>Estrutura tipo M1 - N3</v>
          </cell>
          <cell r="C3938" t="str">
            <v>UN</v>
          </cell>
          <cell r="D3938">
            <v>1174.6500000000001</v>
          </cell>
          <cell r="E3938">
            <v>362.46</v>
          </cell>
          <cell r="F3938">
            <v>1537.11</v>
          </cell>
        </row>
        <row r="3939">
          <cell r="A3939" t="str">
            <v>68.02.060</v>
          </cell>
          <cell r="B3939" t="str">
            <v>Estrutura tipo M4</v>
          </cell>
          <cell r="C3939" t="str">
            <v>UN</v>
          </cell>
          <cell r="D3939">
            <v>1802.12</v>
          </cell>
          <cell r="E3939">
            <v>271.85000000000002</v>
          </cell>
          <cell r="F3939">
            <v>2073.9699999999998</v>
          </cell>
        </row>
        <row r="3940">
          <cell r="A3940" t="str">
            <v>68.02.070</v>
          </cell>
          <cell r="B3940" t="str">
            <v>Estrutura tipo N2</v>
          </cell>
          <cell r="C3940" t="str">
            <v>UN</v>
          </cell>
          <cell r="D3940">
            <v>937.03</v>
          </cell>
          <cell r="E3940">
            <v>271.85000000000002</v>
          </cell>
          <cell r="F3940">
            <v>1208.8800000000001</v>
          </cell>
        </row>
        <row r="3941">
          <cell r="A3941" t="str">
            <v>68.02.090</v>
          </cell>
          <cell r="B3941" t="str">
            <v>Estrutura tipo N4</v>
          </cell>
          <cell r="C3941" t="str">
            <v>UN</v>
          </cell>
          <cell r="D3941">
            <v>1794.55</v>
          </cell>
          <cell r="E3941">
            <v>362.46</v>
          </cell>
          <cell r="F3941">
            <v>2157.0100000000002</v>
          </cell>
        </row>
        <row r="3942">
          <cell r="A3942" t="str">
            <v>68.02.100</v>
          </cell>
          <cell r="B3942" t="str">
            <v>Armação secundária tipo 1C - 2R</v>
          </cell>
          <cell r="C3942" t="str">
            <v>UN</v>
          </cell>
          <cell r="D3942">
            <v>89.81</v>
          </cell>
          <cell r="E3942">
            <v>120.82</v>
          </cell>
          <cell r="F3942">
            <v>210.63</v>
          </cell>
        </row>
        <row r="3943">
          <cell r="A3943" t="str">
            <v>68.02.110</v>
          </cell>
          <cell r="B3943" t="str">
            <v>Armação secundária tipo 1C - 3R</v>
          </cell>
          <cell r="C3943" t="str">
            <v>UN</v>
          </cell>
          <cell r="D3943">
            <v>96.79</v>
          </cell>
          <cell r="E3943">
            <v>120.82</v>
          </cell>
          <cell r="F3943">
            <v>217.61</v>
          </cell>
        </row>
        <row r="3944">
          <cell r="A3944" t="str">
            <v>68.02.120</v>
          </cell>
          <cell r="B3944" t="str">
            <v>Armação secundária tipo 2C - 3R</v>
          </cell>
          <cell r="C3944" t="str">
            <v>UN</v>
          </cell>
          <cell r="D3944">
            <v>160.9</v>
          </cell>
          <cell r="E3944">
            <v>151.03</v>
          </cell>
          <cell r="F3944">
            <v>311.93</v>
          </cell>
        </row>
        <row r="3945">
          <cell r="A3945" t="str">
            <v>68.02.140</v>
          </cell>
          <cell r="B3945" t="str">
            <v>Armação secundária tipo 4C - 6R</v>
          </cell>
          <cell r="C3945" t="str">
            <v>UN</v>
          </cell>
          <cell r="D3945">
            <v>321.8</v>
          </cell>
          <cell r="E3945">
            <v>181.23</v>
          </cell>
          <cell r="F3945">
            <v>503.03</v>
          </cell>
        </row>
        <row r="3946">
          <cell r="A3946" t="str">
            <v>68.20</v>
          </cell>
          <cell r="B3946" t="str">
            <v>Reparos, conservacoes e complementos - GRUPO 68</v>
          </cell>
          <cell r="C3946"/>
          <cell r="D3946"/>
          <cell r="E3946"/>
          <cell r="F3946"/>
        </row>
        <row r="3947">
          <cell r="A3947" t="str">
            <v>68.20.010</v>
          </cell>
          <cell r="B3947" t="str">
            <v>Recolocação de poste de madeira</v>
          </cell>
          <cell r="C3947" t="str">
            <v>UN</v>
          </cell>
          <cell r="D3947">
            <v>192.87</v>
          </cell>
          <cell r="E3947">
            <v>198.43</v>
          </cell>
          <cell r="F3947">
            <v>391.3</v>
          </cell>
        </row>
        <row r="3948">
          <cell r="A3948" t="str">
            <v>68.20.040</v>
          </cell>
          <cell r="B3948" t="str">
            <v>Braçadeira circular em aço carbono galvanizado, diâmetro nominal de 140 até 300 mm</v>
          </cell>
          <cell r="C3948" t="str">
            <v>UN</v>
          </cell>
          <cell r="D3948">
            <v>45.71</v>
          </cell>
          <cell r="E3948">
            <v>14.69</v>
          </cell>
          <cell r="F3948">
            <v>60.4</v>
          </cell>
        </row>
        <row r="3949">
          <cell r="A3949" t="str">
            <v>68.20.050</v>
          </cell>
          <cell r="B3949" t="str">
            <v>Cruzeta em aço carbono galvanizado perfil ´L´ 75 x 75 x 8 mm, comprimento 2500 mm</v>
          </cell>
          <cell r="C3949" t="str">
            <v>UN</v>
          </cell>
          <cell r="D3949">
            <v>529.65</v>
          </cell>
          <cell r="E3949">
            <v>29.37</v>
          </cell>
          <cell r="F3949">
            <v>559.02</v>
          </cell>
        </row>
        <row r="3950">
          <cell r="A3950" t="str">
            <v>68.20.120</v>
          </cell>
          <cell r="B3950" t="str">
            <v>Bengala em PVC para ramal de entrada, diâmetro de 32 mm</v>
          </cell>
          <cell r="C3950" t="str">
            <v>UN</v>
          </cell>
          <cell r="D3950">
            <v>28.43</v>
          </cell>
          <cell r="E3950">
            <v>29.4</v>
          </cell>
          <cell r="F3950">
            <v>57.83</v>
          </cell>
        </row>
        <row r="3951">
          <cell r="A3951" t="str">
            <v>69</v>
          </cell>
          <cell r="B3951" t="str">
            <v>TELEFONIA, LOGICA E TRANSMISSAO DE DADOS, EQUIPAMENTOS E SISTEMA</v>
          </cell>
          <cell r="C3951"/>
          <cell r="D3951"/>
          <cell r="E3951"/>
          <cell r="F3951"/>
        </row>
        <row r="3952">
          <cell r="A3952" t="str">
            <v>69.03</v>
          </cell>
          <cell r="B3952" t="str">
            <v>Distribuicao e comando, caixas e equipamentos especificos</v>
          </cell>
          <cell r="C3952"/>
          <cell r="D3952"/>
          <cell r="E3952"/>
          <cell r="F3952"/>
        </row>
        <row r="3953">
          <cell r="A3953" t="str">
            <v>69.03.090</v>
          </cell>
          <cell r="B3953" t="str">
            <v>Aparelho telefônico multifrequencial, com teclas ´FLASH´, ´HOOK´, ´PAUSE´, ´LND´, ´MODE´</v>
          </cell>
          <cell r="C3953" t="str">
            <v>UN</v>
          </cell>
          <cell r="D3953">
            <v>62.94</v>
          </cell>
          <cell r="E3953"/>
          <cell r="F3953">
            <v>62.94</v>
          </cell>
        </row>
        <row r="3954">
          <cell r="A3954" t="str">
            <v>69.03.130</v>
          </cell>
          <cell r="B3954" t="str">
            <v>Caixa subterrânea de entrada de telefonia, tipo R1 (600 x 350 x 500) mm, padrão TELEBRÁS, com tampa</v>
          </cell>
          <cell r="C3954" t="str">
            <v>UN</v>
          </cell>
          <cell r="D3954">
            <v>370.8</v>
          </cell>
          <cell r="E3954">
            <v>51.87</v>
          </cell>
          <cell r="F3954">
            <v>422.67</v>
          </cell>
        </row>
        <row r="3955">
          <cell r="A3955" t="str">
            <v>69.03.140</v>
          </cell>
          <cell r="B3955" t="str">
            <v>Caixa subterrânea de entrada de telefonia, tipo R2 (1070 x 520 x 500) mm, padrão TELEBRÁS, com tampa</v>
          </cell>
          <cell r="C3955" t="str">
            <v>UN</v>
          </cell>
          <cell r="D3955">
            <v>769.83</v>
          </cell>
          <cell r="E3955">
            <v>110.32</v>
          </cell>
          <cell r="F3955">
            <v>880.15</v>
          </cell>
        </row>
        <row r="3956">
          <cell r="A3956" t="str">
            <v>69.03.310</v>
          </cell>
          <cell r="B3956" t="str">
            <v>Caixa de tomada em poliamida e tampa para piso elevado, com 4 alojamentos para elétrica e até 8 alojamentos para telefonia e dados</v>
          </cell>
          <cell r="C3956" t="str">
            <v>UN</v>
          </cell>
          <cell r="D3956">
            <v>168.8</v>
          </cell>
          <cell r="E3956">
            <v>16.8</v>
          </cell>
          <cell r="F3956">
            <v>185.6</v>
          </cell>
        </row>
        <row r="3957">
          <cell r="A3957" t="str">
            <v>69.03.340</v>
          </cell>
          <cell r="B3957" t="str">
            <v>Conector RJ-45 fêmea - categoria 6</v>
          </cell>
          <cell r="C3957" t="str">
            <v>UN</v>
          </cell>
          <cell r="D3957">
            <v>32.76</v>
          </cell>
          <cell r="E3957">
            <v>6.3</v>
          </cell>
          <cell r="F3957">
            <v>39.06</v>
          </cell>
        </row>
        <row r="3958">
          <cell r="A3958" t="str">
            <v>69.03.360</v>
          </cell>
          <cell r="B3958" t="str">
            <v>Conector RJ-45 fêmea - categoria 6A</v>
          </cell>
          <cell r="C3958" t="str">
            <v>UN</v>
          </cell>
          <cell r="D3958">
            <v>143.1</v>
          </cell>
          <cell r="E3958">
            <v>6.3</v>
          </cell>
          <cell r="F3958">
            <v>149.4</v>
          </cell>
        </row>
        <row r="3959">
          <cell r="A3959" t="str">
            <v>69.03.400</v>
          </cell>
          <cell r="B3959" t="str">
            <v>Central PABX híbrida de telefonia para 8 linhas tronco e 24 a 32 ramais digital e analógico</v>
          </cell>
          <cell r="C3959" t="str">
            <v>CJ</v>
          </cell>
          <cell r="D3959">
            <v>5298.37</v>
          </cell>
          <cell r="E3959"/>
          <cell r="F3959">
            <v>5298.37</v>
          </cell>
        </row>
        <row r="3960">
          <cell r="A3960" t="str">
            <v>69.03.410</v>
          </cell>
          <cell r="B3960" t="str">
            <v>Central PABX híbrida de telefonia para 8 linhas tronco e 128 ramais digital e analógico</v>
          </cell>
          <cell r="C3960" t="str">
            <v>CJ</v>
          </cell>
          <cell r="D3960">
            <v>23281.01</v>
          </cell>
          <cell r="E3960"/>
          <cell r="F3960">
            <v>23281.01</v>
          </cell>
        </row>
        <row r="3961">
          <cell r="A3961" t="str">
            <v>69.03.420</v>
          </cell>
          <cell r="B3961" t="str">
            <v>Central PABX híbrida de telefonia para 8 linhas tronco e 128 ramais digital e analógico, com recursos PBX Networking</v>
          </cell>
          <cell r="C3961" t="str">
            <v>CJ</v>
          </cell>
          <cell r="D3961">
            <v>69048.08</v>
          </cell>
          <cell r="E3961"/>
          <cell r="F3961">
            <v>69048.08</v>
          </cell>
        </row>
        <row r="3962">
          <cell r="A3962" t="str">
            <v>69.05</v>
          </cell>
          <cell r="B3962" t="str">
            <v>Estabilizacao de tensao</v>
          </cell>
          <cell r="C3962"/>
          <cell r="D3962"/>
          <cell r="E3962"/>
          <cell r="F3962"/>
        </row>
        <row r="3963">
          <cell r="A3963" t="str">
            <v>69.05.010</v>
          </cell>
          <cell r="B3963" t="str">
            <v>Estabilizador eletrônico de tensão, monofásico, com potência de 5 kVA</v>
          </cell>
          <cell r="C3963" t="str">
            <v>UN</v>
          </cell>
          <cell r="D3963">
            <v>8107.69</v>
          </cell>
          <cell r="E3963">
            <v>62.99</v>
          </cell>
          <cell r="F3963">
            <v>8170.68</v>
          </cell>
        </row>
        <row r="3964">
          <cell r="A3964" t="str">
            <v>69.05.040</v>
          </cell>
          <cell r="B3964" t="str">
            <v>Estabilizador eletrônico de tensão, monofásico, com potência de 10 kVA</v>
          </cell>
          <cell r="C3964" t="str">
            <v>UN</v>
          </cell>
          <cell r="D3964">
            <v>10893.74</v>
          </cell>
          <cell r="E3964">
            <v>62.99</v>
          </cell>
          <cell r="F3964">
            <v>10956.73</v>
          </cell>
        </row>
        <row r="3965">
          <cell r="A3965" t="str">
            <v>69.05.230</v>
          </cell>
          <cell r="B3965" t="str">
            <v>Estabilizador eletrônico de tensão, trifásico, com potência de 40 kVA</v>
          </cell>
          <cell r="C3965" t="str">
            <v>UN</v>
          </cell>
          <cell r="D3965">
            <v>31030.38</v>
          </cell>
          <cell r="E3965">
            <v>62.99</v>
          </cell>
          <cell r="F3965">
            <v>31093.37</v>
          </cell>
        </row>
        <row r="3966">
          <cell r="A3966" t="str">
            <v>69.06</v>
          </cell>
          <cell r="B3966" t="str">
            <v>Sistemas ininterruptos de energia</v>
          </cell>
          <cell r="C3966"/>
          <cell r="D3966"/>
          <cell r="E3966"/>
          <cell r="F3966"/>
        </row>
        <row r="3967">
          <cell r="A3967" t="str">
            <v>69.06.020</v>
          </cell>
          <cell r="B3967" t="str">
            <v>Sistema ininterrupto de energia, trifásico on line de 10 kVA (220 V/220 V), com autonomia de 15 minutos</v>
          </cell>
          <cell r="C3967" t="str">
            <v>UN</v>
          </cell>
          <cell r="D3967">
            <v>34753.78</v>
          </cell>
          <cell r="E3967">
            <v>117.48</v>
          </cell>
          <cell r="F3967">
            <v>34871.26</v>
          </cell>
        </row>
        <row r="3968">
          <cell r="A3968" t="str">
            <v>69.06.030</v>
          </cell>
          <cell r="B3968" t="str">
            <v>Sistema ininterrupto de energia, trifásico on line de 20 kVA (220 V/208 V-108 V), com autonomia 15 minutos</v>
          </cell>
          <cell r="C3968" t="str">
            <v>UN</v>
          </cell>
          <cell r="D3968">
            <v>38062.67</v>
          </cell>
          <cell r="E3968">
            <v>117.48</v>
          </cell>
          <cell r="F3968">
            <v>38180.15</v>
          </cell>
        </row>
        <row r="3969">
          <cell r="A3969" t="str">
            <v>69.06.040</v>
          </cell>
          <cell r="B3969" t="str">
            <v>Sistema ininterrupto de energia, trifásico on line senoidal de 15 kVA (208 V/110 V), com autonomia de 15 minutos</v>
          </cell>
          <cell r="C3969" t="str">
            <v>UN</v>
          </cell>
          <cell r="D3969">
            <v>49252.11</v>
          </cell>
          <cell r="E3969">
            <v>117.48</v>
          </cell>
          <cell r="F3969">
            <v>49369.59</v>
          </cell>
        </row>
        <row r="3970">
          <cell r="A3970" t="str">
            <v>69.06.050</v>
          </cell>
          <cell r="B3970" t="str">
            <v>Sistema ininterrupto de energia, monofásico, com potência de 2 kVA</v>
          </cell>
          <cell r="C3970" t="str">
            <v>UN</v>
          </cell>
          <cell r="D3970">
            <v>4736.79</v>
          </cell>
          <cell r="E3970">
            <v>83.98</v>
          </cell>
          <cell r="F3970">
            <v>4820.7700000000004</v>
          </cell>
        </row>
        <row r="3971">
          <cell r="A3971" t="str">
            <v>69.06.080</v>
          </cell>
          <cell r="B3971" t="str">
            <v>Sistema ininterrupto de energia, monofásico on line senoidal de 5 kVA (220 V/110 V), com autonomia de 15 minutos</v>
          </cell>
          <cell r="C3971" t="str">
            <v>UN</v>
          </cell>
          <cell r="D3971">
            <v>12685.17</v>
          </cell>
          <cell r="E3971">
            <v>117.48</v>
          </cell>
          <cell r="F3971">
            <v>12802.65</v>
          </cell>
        </row>
        <row r="3972">
          <cell r="A3972" t="str">
            <v>69.06.100</v>
          </cell>
          <cell r="B3972" t="str">
            <v>Sistema ininterrupto de energia, monofásico, com potência entre 5 a 7,5 kVA</v>
          </cell>
          <cell r="C3972" t="str">
            <v>UN</v>
          </cell>
          <cell r="D3972">
            <v>18825.41</v>
          </cell>
          <cell r="E3972">
            <v>83.98</v>
          </cell>
          <cell r="F3972">
            <v>18909.39</v>
          </cell>
        </row>
        <row r="3973">
          <cell r="A3973" t="str">
            <v>69.06.110</v>
          </cell>
          <cell r="B3973" t="str">
            <v>Sistema ininterrupto de energia, monofásico de 600 VA (127 V/127 V), com autonomia de 10 a 15 minutos</v>
          </cell>
          <cell r="C3973" t="str">
            <v>UN</v>
          </cell>
          <cell r="D3973">
            <v>618.33000000000004</v>
          </cell>
          <cell r="E3973">
            <v>41.99</v>
          </cell>
          <cell r="F3973">
            <v>660.32</v>
          </cell>
        </row>
        <row r="3974">
          <cell r="A3974" t="str">
            <v>69.06.120</v>
          </cell>
          <cell r="B3974" t="str">
            <v>Sistema ininterrupto de energia, trifásico on line senoidal de 10 kVA (220 V/110 V), com autonomia de 2 horas</v>
          </cell>
          <cell r="C3974" t="str">
            <v>UN</v>
          </cell>
          <cell r="D3974">
            <v>40545.71</v>
          </cell>
          <cell r="E3974">
            <v>117.48</v>
          </cell>
          <cell r="F3974">
            <v>40663.19</v>
          </cell>
        </row>
        <row r="3975">
          <cell r="A3975" t="str">
            <v>69.06.200</v>
          </cell>
          <cell r="B3975" t="str">
            <v>Sistema ininterrupto de energia, trifásico on line de 20 kVA (220/127 V), com autonomia de 15 minutos</v>
          </cell>
          <cell r="C3975" t="str">
            <v>UN</v>
          </cell>
          <cell r="D3975">
            <v>52140.68</v>
          </cell>
          <cell r="E3975">
            <v>117.48</v>
          </cell>
          <cell r="F3975">
            <v>52258.16</v>
          </cell>
        </row>
        <row r="3976">
          <cell r="A3976" t="str">
            <v>69.06.210</v>
          </cell>
          <cell r="B3976" t="str">
            <v>Sistema ininterrupto de energia, trifásico on line de 60 kVA (220/127 V), com autonomia de 15 minutos</v>
          </cell>
          <cell r="C3976" t="str">
            <v>UN</v>
          </cell>
          <cell r="D3976">
            <v>120943.81</v>
          </cell>
          <cell r="E3976">
            <v>117.48</v>
          </cell>
          <cell r="F3976">
            <v>121061.29</v>
          </cell>
        </row>
        <row r="3977">
          <cell r="A3977" t="str">
            <v>69.06.220</v>
          </cell>
          <cell r="B3977" t="str">
            <v>Sistema ininterrupto de energia, trifásico on line de 80 kVA (220/127 V), com autonomia de 15 minutos</v>
          </cell>
          <cell r="C3977" t="str">
            <v>UN</v>
          </cell>
          <cell r="D3977">
            <v>128377.25</v>
          </cell>
          <cell r="E3977">
            <v>117.48</v>
          </cell>
          <cell r="F3977">
            <v>128494.73</v>
          </cell>
        </row>
        <row r="3978">
          <cell r="A3978" t="str">
            <v>69.06.240</v>
          </cell>
          <cell r="B3978" t="str">
            <v>Sistema ininterrupto de energia, trifásico on line de 20 kVA (380/220 V), com autonomia de 15 minutos</v>
          </cell>
          <cell r="C3978" t="str">
            <v>UN</v>
          </cell>
          <cell r="D3978">
            <v>51149.82</v>
          </cell>
          <cell r="E3978">
            <v>117.48</v>
          </cell>
          <cell r="F3978">
            <v>51267.3</v>
          </cell>
        </row>
        <row r="3979">
          <cell r="A3979" t="str">
            <v>69.06.280</v>
          </cell>
          <cell r="B3979" t="str">
            <v>Sistema ininterrupto de energia, trifásico on line senoidal de 5 kVA (220/110 V), com autonomia de 15 minutos</v>
          </cell>
          <cell r="C3979" t="str">
            <v>UN</v>
          </cell>
          <cell r="D3979">
            <v>23183.21</v>
          </cell>
          <cell r="E3979">
            <v>117.48</v>
          </cell>
          <cell r="F3979">
            <v>23300.69</v>
          </cell>
        </row>
        <row r="3980">
          <cell r="A3980" t="str">
            <v>69.06.290</v>
          </cell>
          <cell r="B3980" t="str">
            <v>Sistema ininterrupto de energia, trifásico on line senoidal de 10 kVA (220/110 V), com autonomia de 10 a 15 minutos</v>
          </cell>
          <cell r="C3980" t="str">
            <v>UN</v>
          </cell>
          <cell r="D3980">
            <v>33206.6</v>
          </cell>
          <cell r="E3980">
            <v>117.48</v>
          </cell>
          <cell r="F3980">
            <v>33324.080000000002</v>
          </cell>
        </row>
        <row r="3981">
          <cell r="A3981" t="str">
            <v>69.06.300</v>
          </cell>
          <cell r="B3981" t="str">
            <v>Sistema ininterrupto de energia, trifásico on line senoidal de 50 kVA (220/110 V), com autonomia de 15 minutos</v>
          </cell>
          <cell r="C3981" t="str">
            <v>UN</v>
          </cell>
          <cell r="D3981">
            <v>78874.09</v>
          </cell>
          <cell r="E3981">
            <v>117.48</v>
          </cell>
          <cell r="F3981">
            <v>78991.570000000007</v>
          </cell>
        </row>
        <row r="3982">
          <cell r="A3982" t="str">
            <v>69.06.320</v>
          </cell>
          <cell r="B3982" t="str">
            <v>Sistema ininterrupto de energia, trifásico on line senoidal de 7,5 kVA (220/110 V), com autonomia de 15 minutos</v>
          </cell>
          <cell r="C3982" t="str">
            <v>UN</v>
          </cell>
          <cell r="D3982">
            <v>30035.37</v>
          </cell>
          <cell r="E3982">
            <v>117.48</v>
          </cell>
          <cell r="F3982">
            <v>30152.85</v>
          </cell>
        </row>
        <row r="3983">
          <cell r="A3983" t="str">
            <v>69.06.390</v>
          </cell>
          <cell r="B3983" t="str">
            <v>Sistema ininterrupto de energia, trifásico on line senoidal de 40 kVA (380/220 V), com autonomia de 15 minutos</v>
          </cell>
          <cell r="C3983" t="str">
            <v>UN</v>
          </cell>
          <cell r="D3983">
            <v>76725.34</v>
          </cell>
          <cell r="E3983">
            <v>117.48</v>
          </cell>
          <cell r="F3983">
            <v>76842.820000000007</v>
          </cell>
        </row>
        <row r="3984">
          <cell r="A3984" t="str">
            <v>69.08</v>
          </cell>
          <cell r="B3984" t="str">
            <v>Equipamentos para informatica</v>
          </cell>
          <cell r="C3984"/>
          <cell r="D3984"/>
          <cell r="E3984"/>
          <cell r="F3984"/>
        </row>
        <row r="3985">
          <cell r="A3985" t="str">
            <v>69.08.010</v>
          </cell>
          <cell r="B3985" t="str">
            <v>Distribuidor interno óptico - 1 U para até 24 fibras</v>
          </cell>
          <cell r="C3985" t="str">
            <v>UN</v>
          </cell>
          <cell r="D3985">
            <v>660.29</v>
          </cell>
          <cell r="E3985">
            <v>48.22</v>
          </cell>
          <cell r="F3985">
            <v>708.51</v>
          </cell>
        </row>
        <row r="3986">
          <cell r="A3986" t="str">
            <v>69.09</v>
          </cell>
          <cell r="B3986" t="str">
            <v>Sistema de rede</v>
          </cell>
          <cell r="C3986"/>
          <cell r="D3986"/>
          <cell r="E3986"/>
          <cell r="F3986"/>
        </row>
        <row r="3987">
          <cell r="A3987" t="str">
            <v>69.09.250</v>
          </cell>
          <cell r="B3987" t="str">
            <v>Patch cords de 1,50 ou 3,00 m - RJ-45 / RJ-45 - categoria 6A</v>
          </cell>
          <cell r="C3987" t="str">
            <v>UN</v>
          </cell>
          <cell r="D3987">
            <v>45.55</v>
          </cell>
          <cell r="E3987">
            <v>8.4</v>
          </cell>
          <cell r="F3987">
            <v>53.95</v>
          </cell>
        </row>
        <row r="3988">
          <cell r="A3988" t="str">
            <v>69.09.260</v>
          </cell>
          <cell r="B3988" t="str">
            <v>Patch panel de 24 portas - categoria 6</v>
          </cell>
          <cell r="C3988" t="str">
            <v>UN</v>
          </cell>
          <cell r="D3988">
            <v>680.64</v>
          </cell>
          <cell r="E3988">
            <v>33.590000000000003</v>
          </cell>
          <cell r="F3988">
            <v>714.23</v>
          </cell>
        </row>
        <row r="3989">
          <cell r="A3989" t="str">
            <v>69.09.300</v>
          </cell>
          <cell r="B3989" t="str">
            <v>Voice panel de 50 portas - categoria 3</v>
          </cell>
          <cell r="C3989" t="str">
            <v>UN</v>
          </cell>
          <cell r="D3989">
            <v>528.88</v>
          </cell>
          <cell r="E3989">
            <v>33.590000000000003</v>
          </cell>
          <cell r="F3989">
            <v>562.47</v>
          </cell>
        </row>
        <row r="3990">
          <cell r="A3990" t="str">
            <v>69.09.360</v>
          </cell>
          <cell r="B3990" t="str">
            <v>Patch cords de 2,00 ou 3,00 m - RJ-45 / RJ-45 - categoria 6A</v>
          </cell>
          <cell r="C3990" t="str">
            <v>UN</v>
          </cell>
          <cell r="D3990">
            <v>150.63</v>
          </cell>
          <cell r="E3990">
            <v>8.4</v>
          </cell>
          <cell r="F3990">
            <v>159.03</v>
          </cell>
        </row>
        <row r="3991">
          <cell r="A3991" t="str">
            <v>69.09.370</v>
          </cell>
          <cell r="B3991" t="str">
            <v>Transceptor Gigabit SX - LC conectável de formato pequeno (SFP)</v>
          </cell>
          <cell r="C3991" t="str">
            <v>UN</v>
          </cell>
          <cell r="D3991">
            <v>1247.8499999999999</v>
          </cell>
          <cell r="E3991">
            <v>3.15</v>
          </cell>
          <cell r="F3991">
            <v>1251</v>
          </cell>
        </row>
        <row r="3992">
          <cell r="A3992" t="str">
            <v>69.10</v>
          </cell>
          <cell r="B3992" t="str">
            <v>Telecomunicacoes</v>
          </cell>
          <cell r="C3992"/>
          <cell r="D3992"/>
          <cell r="E3992"/>
          <cell r="F3992"/>
        </row>
        <row r="3993">
          <cell r="A3993" t="str">
            <v>69.10.130</v>
          </cell>
          <cell r="B3993" t="str">
            <v>Amplificador de potência para VHF e CATV-50 dB, frequência 40 a 550 MHz</v>
          </cell>
          <cell r="C3993" t="str">
            <v>UN</v>
          </cell>
          <cell r="D3993">
            <v>481.92</v>
          </cell>
          <cell r="E3993">
            <v>19.29</v>
          </cell>
          <cell r="F3993">
            <v>501.21</v>
          </cell>
        </row>
        <row r="3994">
          <cell r="A3994" t="str">
            <v>69.10.140</v>
          </cell>
          <cell r="B3994" t="str">
            <v>Antena parabólica com captador de sinais e modulador de áudio e vídeo</v>
          </cell>
          <cell r="C3994" t="str">
            <v>CJ</v>
          </cell>
          <cell r="D3994">
            <v>460.77</v>
          </cell>
          <cell r="E3994">
            <v>335.92</v>
          </cell>
          <cell r="F3994">
            <v>796.69</v>
          </cell>
        </row>
        <row r="3995">
          <cell r="A3995" t="str">
            <v>69.20</v>
          </cell>
          <cell r="B3995" t="str">
            <v>Reparos, conservacoes e complementos - GRUPO 69</v>
          </cell>
          <cell r="C3995"/>
          <cell r="D3995"/>
          <cell r="E3995"/>
          <cell r="F3995"/>
        </row>
        <row r="3996">
          <cell r="A3996" t="str">
            <v>69.20.010</v>
          </cell>
          <cell r="B3996" t="str">
            <v>Arame de espinar em aço inoxidável nu, para TV a cabo</v>
          </cell>
          <cell r="C3996" t="str">
            <v>M</v>
          </cell>
          <cell r="D3996">
            <v>0.54</v>
          </cell>
          <cell r="E3996">
            <v>4.2</v>
          </cell>
          <cell r="F3996">
            <v>4.74</v>
          </cell>
        </row>
        <row r="3997">
          <cell r="A3997" t="str">
            <v>69.20.040</v>
          </cell>
          <cell r="B3997" t="str">
            <v>Isolador roldana em porcelana de 72 x 72 mm</v>
          </cell>
          <cell r="C3997" t="str">
            <v>UN</v>
          </cell>
          <cell r="D3997">
            <v>5.98</v>
          </cell>
          <cell r="E3997">
            <v>8.4</v>
          </cell>
          <cell r="F3997">
            <v>14.38</v>
          </cell>
        </row>
        <row r="3998">
          <cell r="A3998" t="str">
            <v>69.20.050</v>
          </cell>
          <cell r="B3998" t="str">
            <v>Suporte para isolador roldana tipo DM, padrão TELEBRÁS</v>
          </cell>
          <cell r="C3998" t="str">
            <v>UN</v>
          </cell>
          <cell r="D3998">
            <v>2.27</v>
          </cell>
          <cell r="E3998">
            <v>8.4</v>
          </cell>
          <cell r="F3998">
            <v>10.67</v>
          </cell>
        </row>
        <row r="3999">
          <cell r="A3999" t="str">
            <v>69.20.070</v>
          </cell>
          <cell r="B3999" t="str">
            <v>Fita em aço inoxidável para poste de 0,50 m x 19 mm, com fecho em aço inoxidável</v>
          </cell>
          <cell r="C3999" t="str">
            <v>UN</v>
          </cell>
          <cell r="D3999">
            <v>2.69</v>
          </cell>
          <cell r="E3999">
            <v>8.4</v>
          </cell>
          <cell r="F3999">
            <v>11.09</v>
          </cell>
        </row>
        <row r="4000">
          <cell r="A4000" t="str">
            <v>69.20.100</v>
          </cell>
          <cell r="B4000" t="str">
            <v>Tampa para caixa R1, padrão TELEBRÁS</v>
          </cell>
          <cell r="C4000" t="str">
            <v>UN</v>
          </cell>
          <cell r="D4000">
            <v>276.63</v>
          </cell>
          <cell r="E4000">
            <v>9.2200000000000006</v>
          </cell>
          <cell r="F4000">
            <v>285.85000000000002</v>
          </cell>
        </row>
        <row r="4001">
          <cell r="A4001" t="str">
            <v>69.20.110</v>
          </cell>
          <cell r="B4001" t="str">
            <v>Tampa para caixa R2, padrão TELEBRÁS</v>
          </cell>
          <cell r="C4001" t="str">
            <v>UN</v>
          </cell>
          <cell r="D4001">
            <v>601.4</v>
          </cell>
          <cell r="E4001">
            <v>9.2200000000000006</v>
          </cell>
          <cell r="F4001">
            <v>610.62</v>
          </cell>
        </row>
        <row r="4002">
          <cell r="A4002" t="str">
            <v>69.20.130</v>
          </cell>
          <cell r="B4002" t="str">
            <v>Bloco de ligação interna para 10 pares, BLI-10</v>
          </cell>
          <cell r="C4002" t="str">
            <v>UN</v>
          </cell>
          <cell r="D4002">
            <v>4.88</v>
          </cell>
          <cell r="E4002">
            <v>14.69</v>
          </cell>
          <cell r="F4002">
            <v>19.57</v>
          </cell>
        </row>
        <row r="4003">
          <cell r="A4003" t="str">
            <v>69.20.140</v>
          </cell>
          <cell r="B4003" t="str">
            <v>Bloco de ligação com engate rápido para 10 pares, BER-10</v>
          </cell>
          <cell r="C4003" t="str">
            <v>UN</v>
          </cell>
          <cell r="D4003">
            <v>19.66</v>
          </cell>
          <cell r="E4003">
            <v>14.69</v>
          </cell>
          <cell r="F4003">
            <v>34.35</v>
          </cell>
        </row>
        <row r="4004">
          <cell r="A4004" t="str">
            <v>69.20.170</v>
          </cell>
          <cell r="B4004" t="str">
            <v>Calha de aço com 4 tomadas 2P+T - 250 V, com cabo</v>
          </cell>
          <cell r="C4004" t="str">
            <v>UN</v>
          </cell>
          <cell r="D4004">
            <v>64.319999999999993</v>
          </cell>
          <cell r="E4004">
            <v>1.68</v>
          </cell>
          <cell r="F4004">
            <v>66</v>
          </cell>
        </row>
        <row r="4005">
          <cell r="A4005" t="str">
            <v>69.20.180</v>
          </cell>
          <cell r="B4005" t="str">
            <v>Cordão óptico duplex, multimodo com conector LC/LC - 2,5 m</v>
          </cell>
          <cell r="C4005" t="str">
            <v>UN</v>
          </cell>
          <cell r="D4005">
            <v>165.31</v>
          </cell>
          <cell r="E4005">
            <v>9.64</v>
          </cell>
          <cell r="F4005">
            <v>174.95</v>
          </cell>
        </row>
        <row r="4006">
          <cell r="A4006" t="str">
            <v>69.20.200</v>
          </cell>
          <cell r="B4006" t="str">
            <v>Bandeja fixa para rack, 19" x 500 mm</v>
          </cell>
          <cell r="C4006" t="str">
            <v>UN</v>
          </cell>
          <cell r="D4006">
            <v>71.430000000000007</v>
          </cell>
          <cell r="E4006">
            <v>6.29</v>
          </cell>
          <cell r="F4006">
            <v>77.72</v>
          </cell>
        </row>
        <row r="4007">
          <cell r="A4007" t="str">
            <v>69.20.210</v>
          </cell>
          <cell r="B4007" t="str">
            <v>Bandeja fixa para rack, 19" x 800 mm</v>
          </cell>
          <cell r="C4007" t="str">
            <v>UN</v>
          </cell>
          <cell r="D4007">
            <v>96.23</v>
          </cell>
          <cell r="E4007">
            <v>6.29</v>
          </cell>
          <cell r="F4007">
            <v>102.52</v>
          </cell>
        </row>
        <row r="4008">
          <cell r="A4008" t="str">
            <v>69.20.220</v>
          </cell>
          <cell r="B4008" t="str">
            <v>Bandeja deslizante para rack, 19" x 800 mm</v>
          </cell>
          <cell r="C4008" t="str">
            <v>UN</v>
          </cell>
          <cell r="D4008">
            <v>161.33000000000001</v>
          </cell>
          <cell r="E4008">
            <v>6.29</v>
          </cell>
          <cell r="F4008">
            <v>167.62</v>
          </cell>
        </row>
        <row r="4009">
          <cell r="A4009" t="str">
            <v>69.20.230</v>
          </cell>
          <cell r="B4009" t="str">
            <v>Calha de aço com 8 tomadas 2P+T - 250 V, com cabo</v>
          </cell>
          <cell r="C4009" t="str">
            <v>UN</v>
          </cell>
          <cell r="D4009">
            <v>73.040000000000006</v>
          </cell>
          <cell r="E4009">
            <v>1.68</v>
          </cell>
          <cell r="F4009">
            <v>74.72</v>
          </cell>
        </row>
        <row r="4010">
          <cell r="A4010" t="str">
            <v>69.20.240</v>
          </cell>
          <cell r="B4010" t="str">
            <v>Calha de aço com 12 tomadas 2P+T - 250 V, com cabo</v>
          </cell>
          <cell r="C4010" t="str">
            <v>UN</v>
          </cell>
          <cell r="D4010">
            <v>91.25</v>
          </cell>
          <cell r="E4010">
            <v>1.68</v>
          </cell>
          <cell r="F4010">
            <v>92.93</v>
          </cell>
        </row>
        <row r="4011">
          <cell r="A4011" t="str">
            <v>69.20.248</v>
          </cell>
          <cell r="B4011" t="str">
            <v>Painel frontal cego - 19" x 1 U</v>
          </cell>
          <cell r="C4011" t="str">
            <v>UN</v>
          </cell>
          <cell r="D4011">
            <v>8.74</v>
          </cell>
          <cell r="E4011">
            <v>3.35</v>
          </cell>
          <cell r="F4011">
            <v>12.09</v>
          </cell>
        </row>
        <row r="4012">
          <cell r="A4012" t="str">
            <v>69.20.250</v>
          </cell>
          <cell r="B4012" t="str">
            <v>Painel frontal cego - 19" x 2 U</v>
          </cell>
          <cell r="C4012" t="str">
            <v>UN</v>
          </cell>
          <cell r="D4012">
            <v>10.95</v>
          </cell>
          <cell r="E4012">
            <v>3.35</v>
          </cell>
          <cell r="F4012">
            <v>14.3</v>
          </cell>
        </row>
        <row r="4013">
          <cell r="A4013" t="str">
            <v>69.20.260</v>
          </cell>
          <cell r="B4013" t="str">
            <v>Protetor de surto híbrido para rede de telecomunicações</v>
          </cell>
          <cell r="C4013" t="str">
            <v>UN</v>
          </cell>
          <cell r="D4013">
            <v>19.7</v>
          </cell>
          <cell r="E4013">
            <v>15.92</v>
          </cell>
          <cell r="F4013">
            <v>35.619999999999997</v>
          </cell>
        </row>
        <row r="4014">
          <cell r="A4014" t="str">
            <v>69.20.270</v>
          </cell>
          <cell r="B4014" t="str">
            <v>Divisor interno com 1 entrada e 2 saídas - 75 Ohms</v>
          </cell>
          <cell r="C4014" t="str">
            <v>UN</v>
          </cell>
          <cell r="D4014">
            <v>8.1199999999999992</v>
          </cell>
          <cell r="E4014">
            <v>9.64</v>
          </cell>
          <cell r="F4014">
            <v>17.760000000000002</v>
          </cell>
        </row>
        <row r="4015">
          <cell r="A4015" t="str">
            <v>69.20.280</v>
          </cell>
          <cell r="B4015" t="str">
            <v>Divisor interno com 1 entrada e 4 saídas - 75 Ohms</v>
          </cell>
          <cell r="C4015" t="str">
            <v>UN</v>
          </cell>
          <cell r="D4015">
            <v>12.99</v>
          </cell>
          <cell r="E4015">
            <v>9.64</v>
          </cell>
          <cell r="F4015">
            <v>22.63</v>
          </cell>
        </row>
        <row r="4016">
          <cell r="A4016" t="str">
            <v>69.20.290</v>
          </cell>
          <cell r="B4016" t="str">
            <v>Tomada blindada para VHF/UHF, CATV e FM, frequência 5 MHz a 1 GHz</v>
          </cell>
          <cell r="C4016" t="str">
            <v>UN</v>
          </cell>
          <cell r="D4016">
            <v>10.24</v>
          </cell>
          <cell r="E4016">
            <v>9.64</v>
          </cell>
          <cell r="F4016">
            <v>19.88</v>
          </cell>
        </row>
        <row r="4017">
          <cell r="A4017" t="str">
            <v>69.20.300</v>
          </cell>
          <cell r="B4017" t="str">
            <v>Bloco de distribuição com protetor de surtos, para 10 pares, BTDG-10</v>
          </cell>
          <cell r="C4017" t="str">
            <v>UN</v>
          </cell>
          <cell r="D4017">
            <v>24.47</v>
          </cell>
          <cell r="E4017">
            <v>16.25</v>
          </cell>
          <cell r="F4017">
            <v>40.72</v>
          </cell>
        </row>
        <row r="4018">
          <cell r="A4018" t="str">
            <v>69.20.340</v>
          </cell>
          <cell r="B4018" t="str">
            <v>Tomada para TV, tipo pino Jack, com placa</v>
          </cell>
          <cell r="C4018" t="str">
            <v>UN</v>
          </cell>
          <cell r="D4018">
            <v>10.61</v>
          </cell>
          <cell r="E4018">
            <v>8.4</v>
          </cell>
          <cell r="F4018">
            <v>19.010000000000002</v>
          </cell>
        </row>
        <row r="4019">
          <cell r="A4019" t="str">
            <v>69.20.350</v>
          </cell>
          <cell r="B4019" t="str">
            <v>Caixa de emenda ventilada, em polipropileno, para até 200 pares</v>
          </cell>
          <cell r="C4019" t="str">
            <v>UN</v>
          </cell>
          <cell r="D4019">
            <v>142.4</v>
          </cell>
          <cell r="E4019">
            <v>29.37</v>
          </cell>
          <cell r="F4019">
            <v>171.77</v>
          </cell>
        </row>
        <row r="4020">
          <cell r="A4020" t="str">
            <v>70</v>
          </cell>
          <cell r="B4020" t="str">
            <v>SINALIZACAO VIARIA</v>
          </cell>
          <cell r="C4020"/>
          <cell r="D4020"/>
          <cell r="E4020"/>
          <cell r="F4020"/>
        </row>
        <row r="4021">
          <cell r="A4021" t="str">
            <v>70.01</v>
          </cell>
          <cell r="B4021" t="str">
            <v>Dispositivo viario</v>
          </cell>
          <cell r="C4021"/>
          <cell r="D4021"/>
          <cell r="E4021"/>
          <cell r="F4021"/>
        </row>
        <row r="4022">
          <cell r="A4022" t="str">
            <v>70.01.001</v>
          </cell>
          <cell r="B4022" t="str">
            <v>Faixa elevada para travessia de pedestres</v>
          </cell>
          <cell r="C4022" t="str">
            <v>M2</v>
          </cell>
          <cell r="D4022">
            <v>124.28</v>
          </cell>
          <cell r="E4022">
            <v>18.7</v>
          </cell>
          <cell r="F4022">
            <v>142.97999999999999</v>
          </cell>
        </row>
        <row r="4023">
          <cell r="A4023" t="str">
            <v>70.01.010</v>
          </cell>
          <cell r="B4023" t="str">
            <v>Ondulação transversal - lombada tipo A</v>
          </cell>
          <cell r="C4023" t="str">
            <v>M2</v>
          </cell>
          <cell r="D4023">
            <v>181.26</v>
          </cell>
          <cell r="E4023">
            <v>29.72</v>
          </cell>
          <cell r="F4023">
            <v>210.98</v>
          </cell>
        </row>
        <row r="4024">
          <cell r="A4024" t="str">
            <v>70.01.011</v>
          </cell>
          <cell r="B4024" t="str">
            <v>Ondulação transversal - lombada tipo B</v>
          </cell>
          <cell r="C4024" t="str">
            <v>M2</v>
          </cell>
          <cell r="D4024">
            <v>335.82</v>
          </cell>
          <cell r="E4024">
            <v>72.02</v>
          </cell>
          <cell r="F4024">
            <v>407.84</v>
          </cell>
        </row>
        <row r="4025">
          <cell r="A4025" t="str">
            <v>70.01.050</v>
          </cell>
          <cell r="B4025" t="str">
            <v>Defensa semimaleavel simples</v>
          </cell>
          <cell r="C4025" t="str">
            <v>M</v>
          </cell>
          <cell r="D4025">
            <v>91.65</v>
          </cell>
          <cell r="E4025">
            <v>12.05</v>
          </cell>
          <cell r="F4025">
            <v>103.7</v>
          </cell>
        </row>
        <row r="4026">
          <cell r="A4026" t="str">
            <v>70.01.060</v>
          </cell>
          <cell r="B4026" t="str">
            <v>Terminal absorvedor de impacto não direcionável</v>
          </cell>
          <cell r="C4026" t="str">
            <v>CJ</v>
          </cell>
          <cell r="D4026">
            <v>9831.11</v>
          </cell>
          <cell r="E4026"/>
          <cell r="F4026">
            <v>9831.11</v>
          </cell>
        </row>
        <row r="4027">
          <cell r="A4027" t="str">
            <v>70.02</v>
          </cell>
          <cell r="B4027" t="str">
            <v>Sinalizacao horizontal</v>
          </cell>
          <cell r="C4027"/>
          <cell r="D4027"/>
          <cell r="E4027"/>
          <cell r="F4027"/>
        </row>
        <row r="4028">
          <cell r="A4028" t="str">
            <v>70.02.001</v>
          </cell>
          <cell r="B4028" t="str">
            <v>Limpeza, pré marcação e pré pintura de solo</v>
          </cell>
          <cell r="C4028" t="str">
            <v>M2</v>
          </cell>
          <cell r="D4028">
            <v>66.5</v>
          </cell>
          <cell r="E4028"/>
          <cell r="F4028">
            <v>66.5</v>
          </cell>
        </row>
        <row r="4029">
          <cell r="A4029" t="str">
            <v>70.02.010</v>
          </cell>
          <cell r="B4029" t="str">
            <v>Sinalização horizontal com tinta vinílica ou acrílica</v>
          </cell>
          <cell r="C4029" t="str">
            <v>M2</v>
          </cell>
          <cell r="D4029">
            <v>27.79</v>
          </cell>
          <cell r="E4029"/>
          <cell r="F4029">
            <v>27.79</v>
          </cell>
        </row>
        <row r="4030">
          <cell r="A4030" t="str">
            <v>70.02.012</v>
          </cell>
          <cell r="B4030" t="str">
            <v>Sinalização horizontal em laminado elastoplástico retrorefletivo e antiderrapante, para faixas</v>
          </cell>
          <cell r="C4030" t="str">
            <v>M2</v>
          </cell>
          <cell r="D4030">
            <v>141.03</v>
          </cell>
          <cell r="E4030"/>
          <cell r="F4030">
            <v>141.03</v>
          </cell>
        </row>
        <row r="4031">
          <cell r="A4031" t="str">
            <v>70.02.013</v>
          </cell>
          <cell r="B4031" t="str">
            <v>Sinalização horizontal em laminado elastoplástico retrorefletivo e antiderrapante, para símbolos e letras</v>
          </cell>
          <cell r="C4031" t="str">
            <v>M2</v>
          </cell>
          <cell r="D4031">
            <v>176.29</v>
          </cell>
          <cell r="E4031"/>
          <cell r="F4031">
            <v>176.29</v>
          </cell>
        </row>
        <row r="4032">
          <cell r="A4032" t="str">
            <v>70.02.014</v>
          </cell>
          <cell r="B4032" t="str">
            <v>Sinalização horizontal em massa termoplástica à quente por aspersão, espessura de 1,5 mm, para faixas</v>
          </cell>
          <cell r="C4032" t="str">
            <v>M2</v>
          </cell>
          <cell r="D4032">
            <v>57.85</v>
          </cell>
          <cell r="E4032"/>
          <cell r="F4032">
            <v>57.85</v>
          </cell>
        </row>
        <row r="4033">
          <cell r="A4033" t="str">
            <v>70.02.016</v>
          </cell>
          <cell r="B4033" t="str">
            <v>Sinalização horizontal em massa termoplástica à quente por extrusão, espessura de 3,0 mm, para faixas</v>
          </cell>
          <cell r="C4033" t="str">
            <v>M2</v>
          </cell>
          <cell r="D4033">
            <v>87.15</v>
          </cell>
          <cell r="E4033"/>
          <cell r="F4033">
            <v>87.15</v>
          </cell>
        </row>
        <row r="4034">
          <cell r="A4034" t="str">
            <v>70.02.017</v>
          </cell>
          <cell r="B4034" t="str">
            <v>Sinalização horizontal em massa termoplástica à quente por extrusão, espessura de 3,0 mm, para legendas</v>
          </cell>
          <cell r="C4034" t="str">
            <v>M2</v>
          </cell>
          <cell r="D4034">
            <v>99.19</v>
          </cell>
          <cell r="E4034"/>
          <cell r="F4034">
            <v>99.19</v>
          </cell>
        </row>
        <row r="4035">
          <cell r="A4035" t="str">
            <v>70.02.020</v>
          </cell>
          <cell r="B4035" t="str">
            <v>Sinalização horizontal em plástico a frio manual, para faixas</v>
          </cell>
          <cell r="C4035" t="str">
            <v>M2</v>
          </cell>
          <cell r="D4035">
            <v>170.73</v>
          </cell>
          <cell r="E4035"/>
          <cell r="F4035">
            <v>170.73</v>
          </cell>
        </row>
        <row r="4036">
          <cell r="A4036" t="str">
            <v>70.02.021</v>
          </cell>
          <cell r="B4036" t="str">
            <v>Sinalização horizontal em termoplástico de alto relevo</v>
          </cell>
          <cell r="C4036" t="str">
            <v>M2</v>
          </cell>
          <cell r="D4036">
            <v>196.85</v>
          </cell>
          <cell r="E4036"/>
          <cell r="F4036">
            <v>196.85</v>
          </cell>
        </row>
        <row r="4037">
          <cell r="A4037" t="str">
            <v>70.02.022</v>
          </cell>
          <cell r="B4037" t="str">
            <v>Sinalização horizontal em tinta a base de resina acrílica emulsionada em água</v>
          </cell>
          <cell r="C4037" t="str">
            <v>M2</v>
          </cell>
          <cell r="D4037">
            <v>28.37</v>
          </cell>
          <cell r="E4037"/>
          <cell r="F4037">
            <v>28.37</v>
          </cell>
        </row>
        <row r="4038">
          <cell r="A4038" t="str">
            <v>70.03</v>
          </cell>
          <cell r="B4038" t="str">
            <v>Sinalizacao vertical</v>
          </cell>
          <cell r="C4038"/>
          <cell r="D4038"/>
          <cell r="E4038"/>
          <cell r="F4038"/>
        </row>
        <row r="4039">
          <cell r="A4039" t="str">
            <v>70.03.001</v>
          </cell>
          <cell r="B4039" t="str">
            <v>Placa para sinalização viária em chapa de aço, totalmente refletiva com película IA/IA - área até 2,0 m²</v>
          </cell>
          <cell r="C4039" t="str">
            <v>M2</v>
          </cell>
          <cell r="D4039">
            <v>853.98</v>
          </cell>
          <cell r="E4039">
            <v>21.65</v>
          </cell>
          <cell r="F4039">
            <v>875.63</v>
          </cell>
        </row>
        <row r="4040">
          <cell r="A4040" t="str">
            <v>70.03.003</v>
          </cell>
          <cell r="B4040" t="str">
            <v>Placa para sinalização viária em chapa de aço, totalmente refletiva com película III/III - área até 2,0 m²</v>
          </cell>
          <cell r="C4040" t="str">
            <v>M2</v>
          </cell>
          <cell r="D4040">
            <v>900.62</v>
          </cell>
          <cell r="E4040">
            <v>21.65</v>
          </cell>
          <cell r="F4040">
            <v>922.27</v>
          </cell>
        </row>
        <row r="4041">
          <cell r="A4041" t="str">
            <v>70.03.006</v>
          </cell>
          <cell r="B4041" t="str">
            <v>Placa para sinalização viária em chapa de alumínio, totalmente refletiva com película IA/IA - área até 2,0 m²</v>
          </cell>
          <cell r="C4041" t="str">
            <v>M2</v>
          </cell>
          <cell r="D4041">
            <v>1044.3399999999999</v>
          </cell>
          <cell r="E4041">
            <v>21.65</v>
          </cell>
          <cell r="F4041">
            <v>1065.99</v>
          </cell>
        </row>
        <row r="4042">
          <cell r="A4042" t="str">
            <v>70.03.008</v>
          </cell>
          <cell r="B4042" t="str">
            <v>Placa para sinalização viária em chapa de alumínio, totalmente refletiva com película III/III - área até 2,0 m²</v>
          </cell>
          <cell r="C4042" t="str">
            <v>M2</v>
          </cell>
          <cell r="D4042">
            <v>1102.31</v>
          </cell>
          <cell r="E4042">
            <v>21.65</v>
          </cell>
          <cell r="F4042">
            <v>1123.96</v>
          </cell>
        </row>
        <row r="4043">
          <cell r="A4043" t="str">
            <v>70.03.009</v>
          </cell>
          <cell r="B4043" t="str">
            <v>Placa para sinalização viária em chapa de alumínio, totalmente refletiva com película III/III - área maior que 2,0 m²</v>
          </cell>
          <cell r="C4043" t="str">
            <v>M2</v>
          </cell>
          <cell r="D4043">
            <v>1310.23</v>
          </cell>
          <cell r="E4043">
            <v>21.65</v>
          </cell>
          <cell r="F4043">
            <v>1331.88</v>
          </cell>
        </row>
        <row r="4044">
          <cell r="A4044" t="str">
            <v>70.03.010</v>
          </cell>
          <cell r="B4044" t="str">
            <v>Placa para sinalização viária em alumínio composto, totalmente refletiva com película IA/IA - área até 2,0 m²</v>
          </cell>
          <cell r="C4044" t="str">
            <v>M2</v>
          </cell>
          <cell r="D4044">
            <v>837.87</v>
          </cell>
          <cell r="E4044">
            <v>32.47</v>
          </cell>
          <cell r="F4044">
            <v>870.34</v>
          </cell>
        </row>
        <row r="4045">
          <cell r="A4045" t="str">
            <v>70.03.012</v>
          </cell>
          <cell r="B4045" t="str">
            <v>Placa para sinalização viária em alumínio composto, totalmente refletiva com película III/III - área até 2,0 m²</v>
          </cell>
          <cell r="C4045" t="str">
            <v>M2</v>
          </cell>
          <cell r="D4045">
            <v>902.9</v>
          </cell>
          <cell r="E4045">
            <v>32.47</v>
          </cell>
          <cell r="F4045">
            <v>935.37</v>
          </cell>
        </row>
        <row r="4046">
          <cell r="A4046" t="str">
            <v>70.03.013</v>
          </cell>
          <cell r="B4046" t="str">
            <v>Placa para sinalização viária em alumínio composto, totalmente refletiva com película III/III - área maior que 2,0 m²</v>
          </cell>
          <cell r="C4046" t="str">
            <v>M2</v>
          </cell>
          <cell r="D4046">
            <v>1071.46</v>
          </cell>
          <cell r="E4046">
            <v>32.47</v>
          </cell>
          <cell r="F4046">
            <v>1103.93</v>
          </cell>
        </row>
        <row r="4047">
          <cell r="A4047" t="str">
            <v>70.04</v>
          </cell>
          <cell r="B4047" t="str">
            <v>Coluna cônica</v>
          </cell>
          <cell r="C4047"/>
          <cell r="D4047"/>
          <cell r="E4047"/>
          <cell r="F4047"/>
        </row>
        <row r="4048">
          <cell r="A4048" t="str">
            <v>70.04.001</v>
          </cell>
          <cell r="B4048" t="str">
            <v>Coluna simples (PP), diâmetro de 2 1/2" e comprimento de 3,6 m</v>
          </cell>
          <cell r="C4048" t="str">
            <v>UN</v>
          </cell>
          <cell r="D4048">
            <v>1043.93</v>
          </cell>
          <cell r="E4048">
            <v>93.41</v>
          </cell>
          <cell r="F4048">
            <v>1137.3399999999999</v>
          </cell>
        </row>
        <row r="4049">
          <cell r="A4049" t="str">
            <v>70.04.002</v>
          </cell>
          <cell r="B4049" t="str">
            <v>Coluna simples (P-51), para fixação de placa de orientação</v>
          </cell>
          <cell r="C4049" t="str">
            <v>UN</v>
          </cell>
          <cell r="D4049">
            <v>2525.36</v>
          </cell>
          <cell r="E4049">
            <v>93.41</v>
          </cell>
          <cell r="F4049">
            <v>2618.77</v>
          </cell>
        </row>
        <row r="4050">
          <cell r="A4050" t="str">
            <v>70.04.003</v>
          </cell>
          <cell r="B4050" t="str">
            <v>Coluna dupla (P-53) para fixação de placa de orientação</v>
          </cell>
          <cell r="C4050" t="str">
            <v>UN</v>
          </cell>
          <cell r="D4050">
            <v>3818.22</v>
          </cell>
          <cell r="E4050">
            <v>159.88999999999999</v>
          </cell>
          <cell r="F4050">
            <v>3978.11</v>
          </cell>
        </row>
        <row r="4051">
          <cell r="A4051" t="str">
            <v>70.04.004</v>
          </cell>
          <cell r="B4051" t="str">
            <v>Coluna (P-57) para fixação de placa de orientação, com braço projetado</v>
          </cell>
          <cell r="C4051" t="str">
            <v>UN</v>
          </cell>
          <cell r="D4051">
            <v>3174.34</v>
          </cell>
          <cell r="E4051">
            <v>93.41</v>
          </cell>
          <cell r="F4051">
            <v>3267.75</v>
          </cell>
        </row>
        <row r="4052">
          <cell r="A4052" t="str">
            <v>70.04.005</v>
          </cell>
          <cell r="B4052" t="str">
            <v>Braço (P-55) para fixação em poste de concreto</v>
          </cell>
          <cell r="C4052" t="str">
            <v>UN</v>
          </cell>
          <cell r="D4052">
            <v>1920.74</v>
          </cell>
          <cell r="E4052">
            <v>58.74</v>
          </cell>
          <cell r="F4052">
            <v>1979.48</v>
          </cell>
        </row>
        <row r="4053">
          <cell r="A4053" t="str">
            <v>70.04.006</v>
          </cell>
          <cell r="B4053" t="str">
            <v>Coluna dupla (PP), diâmetro de 2 x 2 1/2' e comprimento de 3,6 m</v>
          </cell>
          <cell r="C4053" t="str">
            <v>UN</v>
          </cell>
          <cell r="D4053">
            <v>1781.02</v>
          </cell>
          <cell r="E4053">
            <v>93.41</v>
          </cell>
          <cell r="F4053">
            <v>1874.43</v>
          </cell>
        </row>
        <row r="4054">
          <cell r="A4054" t="str">
            <v>70.04.007</v>
          </cell>
          <cell r="B4054" t="str">
            <v>Coluna semafórica simples 101 mm x 6 m</v>
          </cell>
          <cell r="C4054" t="str">
            <v>UN</v>
          </cell>
          <cell r="D4054">
            <v>2386.6</v>
          </cell>
          <cell r="E4054">
            <v>93.41</v>
          </cell>
          <cell r="F4054">
            <v>2480.0100000000002</v>
          </cell>
        </row>
        <row r="4055">
          <cell r="A4055" t="str">
            <v>70.05</v>
          </cell>
          <cell r="B4055" t="str">
            <v>Sinalizacao semaforica e complementar</v>
          </cell>
          <cell r="C4055"/>
          <cell r="D4055"/>
          <cell r="E4055"/>
          <cell r="F4055"/>
        </row>
        <row r="4056">
          <cell r="A4056" t="str">
            <v>70.05.001</v>
          </cell>
          <cell r="B4056" t="str">
            <v>Botoeira convencional para pedestre</v>
          </cell>
          <cell r="C4056" t="str">
            <v>UN</v>
          </cell>
          <cell r="D4056">
            <v>330</v>
          </cell>
          <cell r="E4056">
            <v>20</v>
          </cell>
          <cell r="F4056">
            <v>350</v>
          </cell>
        </row>
        <row r="4057">
          <cell r="A4057" t="str">
            <v>70.05.002</v>
          </cell>
          <cell r="B4057" t="str">
            <v>Botoeira sonora para deficientes visuais</v>
          </cell>
          <cell r="C4057" t="str">
            <v>UN</v>
          </cell>
          <cell r="D4057">
            <v>3103.45</v>
          </cell>
          <cell r="E4057">
            <v>44.43</v>
          </cell>
          <cell r="F4057">
            <v>3147.88</v>
          </cell>
        </row>
        <row r="4058">
          <cell r="A4058" t="str">
            <v>70.05.006</v>
          </cell>
          <cell r="B4058" t="str">
            <v>Luminária LED 20W com braço, para travessia de pedestre</v>
          </cell>
          <cell r="C4058" t="str">
            <v>UN</v>
          </cell>
          <cell r="D4058">
            <v>1652.73</v>
          </cell>
          <cell r="E4058">
            <v>29.37</v>
          </cell>
          <cell r="F4058">
            <v>1682.1</v>
          </cell>
        </row>
        <row r="4059">
          <cell r="A4059" t="str">
            <v>70.05.011</v>
          </cell>
          <cell r="B4059" t="str">
            <v>Grupo focal para pedestre com lâmpada LED e contador regressivo</v>
          </cell>
          <cell r="C4059" t="str">
            <v>UN</v>
          </cell>
          <cell r="D4059">
            <v>1886.67</v>
          </cell>
          <cell r="E4059">
            <v>503.65</v>
          </cell>
          <cell r="F4059">
            <v>2390.3200000000002</v>
          </cell>
        </row>
        <row r="4060">
          <cell r="A4060" t="str">
            <v>70.05.020</v>
          </cell>
          <cell r="B4060" t="str">
            <v>Grupo focal veicular com lâmpada LED, com anteparo e suportes de fixação</v>
          </cell>
          <cell r="C4060" t="str">
            <v>UN</v>
          </cell>
          <cell r="D4060">
            <v>5376.89</v>
          </cell>
          <cell r="E4060">
            <v>587.63</v>
          </cell>
          <cell r="F4060">
            <v>5964.52</v>
          </cell>
        </row>
        <row r="4061">
          <cell r="A4061" t="str">
            <v>70.06</v>
          </cell>
          <cell r="B4061" t="str">
            <v>Tachas e tachoes</v>
          </cell>
          <cell r="C4061"/>
          <cell r="D4061"/>
          <cell r="E4061"/>
          <cell r="F4061"/>
        </row>
        <row r="4062">
          <cell r="A4062" t="str">
            <v>70.06.001</v>
          </cell>
          <cell r="B4062" t="str">
            <v>Segregador (bate rodas) refletivo</v>
          </cell>
          <cell r="C4062" t="str">
            <v>UN</v>
          </cell>
          <cell r="D4062">
            <v>74.97</v>
          </cell>
          <cell r="E4062">
            <v>9.64</v>
          </cell>
          <cell r="F4062">
            <v>84.61</v>
          </cell>
        </row>
        <row r="4063">
          <cell r="A4063" t="str">
            <v>70.06.010</v>
          </cell>
          <cell r="B4063" t="str">
            <v>Tacha refletiva de vidro temperado</v>
          </cell>
          <cell r="C4063" t="str">
            <v>UN</v>
          </cell>
          <cell r="D4063">
            <v>21.28</v>
          </cell>
          <cell r="E4063">
            <v>7.22</v>
          </cell>
          <cell r="F4063">
            <v>28.5</v>
          </cell>
        </row>
        <row r="4064">
          <cell r="A4064" t="str">
            <v>70.06.011</v>
          </cell>
          <cell r="B4064" t="str">
            <v>Tacha tipo I bidirecional refletiva</v>
          </cell>
          <cell r="C4064" t="str">
            <v>UN</v>
          </cell>
          <cell r="D4064">
            <v>11.64</v>
          </cell>
          <cell r="E4064">
            <v>7.22</v>
          </cell>
          <cell r="F4064">
            <v>18.86</v>
          </cell>
        </row>
        <row r="4065">
          <cell r="A4065" t="str">
            <v>70.06.012</v>
          </cell>
          <cell r="B4065" t="str">
            <v>Tacha tipo I monodirecional refletiva</v>
          </cell>
          <cell r="C4065" t="str">
            <v>UN</v>
          </cell>
          <cell r="D4065">
            <v>10.09</v>
          </cell>
          <cell r="E4065">
            <v>7.22</v>
          </cell>
          <cell r="F4065">
            <v>17.309999999999999</v>
          </cell>
        </row>
        <row r="4066">
          <cell r="A4066" t="str">
            <v>70.06.013</v>
          </cell>
          <cell r="B4066" t="str">
            <v>Tacha tipo II bidirecional refletiva</v>
          </cell>
          <cell r="C4066" t="str">
            <v>UN</v>
          </cell>
          <cell r="D4066">
            <v>15.55</v>
          </cell>
          <cell r="E4066">
            <v>7.22</v>
          </cell>
          <cell r="F4066">
            <v>22.77</v>
          </cell>
        </row>
        <row r="4067">
          <cell r="A4067" t="str">
            <v>70.06.014</v>
          </cell>
          <cell r="B4067" t="str">
            <v>Tacha tipo II monodirecional refletiva</v>
          </cell>
          <cell r="C4067" t="str">
            <v>UN</v>
          </cell>
          <cell r="D4067">
            <v>12.13</v>
          </cell>
          <cell r="E4067">
            <v>7.22</v>
          </cell>
          <cell r="F4067">
            <v>19.350000000000001</v>
          </cell>
        </row>
        <row r="4068">
          <cell r="A4068" t="str">
            <v>70.06.020</v>
          </cell>
          <cell r="B4068" t="str">
            <v>Tachão tipo I bidirecional refletivo</v>
          </cell>
          <cell r="C4068" t="str">
            <v>UN</v>
          </cell>
          <cell r="D4068">
            <v>33.07</v>
          </cell>
          <cell r="E4068">
            <v>8.06</v>
          </cell>
          <cell r="F4068">
            <v>41.13</v>
          </cell>
        </row>
        <row r="4069">
          <cell r="A4069" t="str">
            <v>70.06.021</v>
          </cell>
          <cell r="B4069" t="str">
            <v>Tachão tipo I monodirecional refletivo</v>
          </cell>
          <cell r="C4069" t="str">
            <v>UN</v>
          </cell>
          <cell r="D4069">
            <v>29.54</v>
          </cell>
          <cell r="E4069">
            <v>8.06</v>
          </cell>
          <cell r="F4069">
            <v>37.6</v>
          </cell>
        </row>
        <row r="4070">
          <cell r="A4070" t="str">
            <v>97</v>
          </cell>
          <cell r="B4070" t="str">
            <v>SINALIZACAO E COMUNICACAO VISUAL</v>
          </cell>
          <cell r="C4070"/>
          <cell r="D4070"/>
          <cell r="E4070"/>
          <cell r="F4070"/>
        </row>
        <row r="4071">
          <cell r="A4071" t="str">
            <v>97.02</v>
          </cell>
          <cell r="B4071" t="str">
            <v>Placas, porticos e obeliscos arquitetônicos</v>
          </cell>
          <cell r="C4071"/>
          <cell r="D4071"/>
          <cell r="E4071"/>
          <cell r="F4071"/>
        </row>
        <row r="4072">
          <cell r="A4072" t="str">
            <v>97.02.030</v>
          </cell>
          <cell r="B4072" t="str">
            <v>Placa comemorativa em aço inoxidável escovado</v>
          </cell>
          <cell r="C4072" t="str">
            <v>M2</v>
          </cell>
          <cell r="D4072">
            <v>7878.26</v>
          </cell>
          <cell r="E4072">
            <v>74.22</v>
          </cell>
          <cell r="F4072">
            <v>7952.48</v>
          </cell>
        </row>
        <row r="4073">
          <cell r="A4073" t="str">
            <v>97.02.036</v>
          </cell>
          <cell r="B4073" t="str">
            <v>Placa de identificação em PVC com texto em vinil</v>
          </cell>
          <cell r="C4073" t="str">
            <v>M2</v>
          </cell>
          <cell r="D4073">
            <v>291.95999999999998</v>
          </cell>
          <cell r="E4073">
            <v>74.22</v>
          </cell>
          <cell r="F4073">
            <v>366.18</v>
          </cell>
        </row>
        <row r="4074">
          <cell r="A4074" t="str">
            <v>97.02.190</v>
          </cell>
          <cell r="B4074" t="str">
            <v>Placa de identificação em acrílico com texto em vinil</v>
          </cell>
          <cell r="C4074" t="str">
            <v>M2</v>
          </cell>
          <cell r="D4074">
            <v>1888.21</v>
          </cell>
          <cell r="E4074">
            <v>74.22</v>
          </cell>
          <cell r="F4074">
            <v>1962.43</v>
          </cell>
        </row>
        <row r="4075">
          <cell r="A4075" t="str">
            <v>97.02.193</v>
          </cell>
          <cell r="B4075" t="str">
            <v>Placa de sinalização em PVC fotoluminescente (200x200mm), com indicação de equipamentos de alarme, detecção e extinção de incêndio</v>
          </cell>
          <cell r="C4075" t="str">
            <v>UN</v>
          </cell>
          <cell r="D4075">
            <v>8.7200000000000006</v>
          </cell>
          <cell r="E4075">
            <v>5.39</v>
          </cell>
          <cell r="F4075">
            <v>14.11</v>
          </cell>
        </row>
        <row r="4076">
          <cell r="A4076" t="str">
            <v>97.02.194</v>
          </cell>
          <cell r="B4076" t="str">
            <v>Placa de sinalização em PVC fotoluminescente (150x150mm), com indicação de equipamentos de combate à incêndio e alarme</v>
          </cell>
          <cell r="C4076" t="str">
            <v>UN</v>
          </cell>
          <cell r="D4076">
            <v>5.88</v>
          </cell>
          <cell r="E4076">
            <v>5.39</v>
          </cell>
          <cell r="F4076">
            <v>11.27</v>
          </cell>
        </row>
        <row r="4077">
          <cell r="A4077" t="str">
            <v>97.02.195</v>
          </cell>
          <cell r="B4077" t="str">
            <v>Placa de sinalização em PVC fotoluminescente (240x120mm), com indicação de rota de evacuação e saída de emergência</v>
          </cell>
          <cell r="C4077" t="str">
            <v>UN</v>
          </cell>
          <cell r="D4077">
            <v>6.32</v>
          </cell>
          <cell r="E4077">
            <v>5.39</v>
          </cell>
          <cell r="F4077">
            <v>11.71</v>
          </cell>
        </row>
        <row r="4078">
          <cell r="A4078" t="str">
            <v>97.02.196</v>
          </cell>
          <cell r="B4078" t="str">
            <v>Placa de sinalização em PVC fotoluminescente, com identificação de pavimentos</v>
          </cell>
          <cell r="C4078" t="str">
            <v>UN</v>
          </cell>
          <cell r="D4078">
            <v>6.95</v>
          </cell>
          <cell r="E4078">
            <v>5.39</v>
          </cell>
          <cell r="F4078">
            <v>12.34</v>
          </cell>
        </row>
        <row r="4079">
          <cell r="A4079" t="str">
            <v>97.02.197</v>
          </cell>
          <cell r="B4079" t="str">
            <v>Placa de sinalização em PVC, com indicação de alerta</v>
          </cell>
          <cell r="C4079" t="str">
            <v>UN</v>
          </cell>
          <cell r="D4079">
            <v>6.91</v>
          </cell>
          <cell r="E4079">
            <v>5.39</v>
          </cell>
          <cell r="F4079">
            <v>12.3</v>
          </cell>
        </row>
        <row r="4080">
          <cell r="A4080" t="str">
            <v>97.02.198</v>
          </cell>
          <cell r="B4080" t="str">
            <v>Placa de sinalização em PVC, com indicação de proibição normativa</v>
          </cell>
          <cell r="C4080" t="str">
            <v>UN</v>
          </cell>
          <cell r="D4080">
            <v>5.86</v>
          </cell>
          <cell r="E4080">
            <v>5.39</v>
          </cell>
          <cell r="F4080">
            <v>11.25</v>
          </cell>
        </row>
        <row r="4081">
          <cell r="A4081" t="str">
            <v>97.02.210</v>
          </cell>
          <cell r="B4081" t="str">
            <v>Placa de sinalização em PVC para ambientes</v>
          </cell>
          <cell r="C4081" t="str">
            <v>UN</v>
          </cell>
          <cell r="D4081">
            <v>177.02</v>
          </cell>
          <cell r="E4081">
            <v>3.05</v>
          </cell>
          <cell r="F4081">
            <v>180.07</v>
          </cell>
        </row>
        <row r="4082">
          <cell r="A4082" t="str">
            <v>97.03</v>
          </cell>
          <cell r="B4082" t="str">
            <v>Pintura de letras e pictogramas</v>
          </cell>
          <cell r="C4082"/>
          <cell r="D4082"/>
          <cell r="E4082"/>
          <cell r="F4082"/>
        </row>
        <row r="4083">
          <cell r="A4083" t="str">
            <v>97.03.010</v>
          </cell>
          <cell r="B4083" t="str">
            <v>Sinalização com pictograma em tinta acrílica</v>
          </cell>
          <cell r="C4083" t="str">
            <v>UN</v>
          </cell>
          <cell r="D4083">
            <v>8.1</v>
          </cell>
          <cell r="E4083">
            <v>46.94</v>
          </cell>
          <cell r="F4083">
            <v>55.04</v>
          </cell>
        </row>
        <row r="4084">
          <cell r="A4084" t="str">
            <v>97.05</v>
          </cell>
          <cell r="B4084" t="str">
            <v>Placas, porticos e sinalizacao viaria</v>
          </cell>
          <cell r="C4084"/>
          <cell r="D4084"/>
          <cell r="E4084"/>
          <cell r="F4084"/>
        </row>
        <row r="4085">
          <cell r="A4085" t="str">
            <v>97.05.070</v>
          </cell>
          <cell r="B4085" t="str">
            <v>Manta de borracha para sinalização em estacionamento e proteção de coluna e parede, de 1000 x 750 mm e espessura 10 mm</v>
          </cell>
          <cell r="C4085" t="str">
            <v>UN</v>
          </cell>
          <cell r="D4085">
            <v>99.64</v>
          </cell>
          <cell r="E4085">
            <v>6.31</v>
          </cell>
          <cell r="F4085">
            <v>105.95</v>
          </cell>
        </row>
        <row r="4086">
          <cell r="A4086" t="str">
            <v>97.05.080</v>
          </cell>
          <cell r="B4086" t="str">
            <v>Cantoneira de borracha para sinalização em estacionamento e proteção de coluna, de 750 x 100 x 100 mm e espessura 10 mm</v>
          </cell>
          <cell r="C4086" t="str">
            <v>UN</v>
          </cell>
          <cell r="D4086">
            <v>32.28</v>
          </cell>
          <cell r="E4086">
            <v>1.3</v>
          </cell>
          <cell r="F4086">
            <v>33.58</v>
          </cell>
        </row>
        <row r="4087">
          <cell r="A4087" t="str">
            <v>97.05.130</v>
          </cell>
          <cell r="B4087" t="str">
            <v>Colocação de placa em suporte de madeira / metálico - solo</v>
          </cell>
          <cell r="C4087" t="str">
            <v>M2</v>
          </cell>
          <cell r="D4087">
            <v>51.21</v>
          </cell>
          <cell r="E4087"/>
          <cell r="F4087">
            <v>51.21</v>
          </cell>
        </row>
        <row r="4088">
          <cell r="A4088" t="str">
            <v>97.05.140</v>
          </cell>
          <cell r="B4088" t="str">
            <v>Suporte de perfil metálico galvanizado</v>
          </cell>
          <cell r="C4088" t="str">
            <v>KG</v>
          </cell>
          <cell r="D4088">
            <v>20.87</v>
          </cell>
          <cell r="E4088"/>
          <cell r="F4088">
            <v>20.87</v>
          </cell>
        </row>
        <row r="4089">
          <cell r="A4089" t="str">
            <v>98</v>
          </cell>
          <cell r="B4089" t="str">
            <v>ARQUITETURA DE INTERIORES</v>
          </cell>
          <cell r="C4089"/>
          <cell r="D4089"/>
          <cell r="E4089"/>
          <cell r="F4089"/>
        </row>
        <row r="4090">
          <cell r="A4090" t="str">
            <v>98.02</v>
          </cell>
          <cell r="B4090" t="str">
            <v>Mobiliario</v>
          </cell>
          <cell r="C4090"/>
          <cell r="D4090"/>
          <cell r="E4090"/>
          <cell r="F4090"/>
        </row>
        <row r="4091">
          <cell r="A4091" t="str">
            <v>98.02.210</v>
          </cell>
          <cell r="B4091" t="str">
            <v>Banco de madeira com encosto e pés em ferro fundido pintado</v>
          </cell>
          <cell r="C4091" t="str">
            <v>UN</v>
          </cell>
          <cell r="D4091">
            <v>591.48</v>
          </cell>
          <cell r="E4091"/>
          <cell r="F4091">
            <v>591.48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28"/>
  <sheetViews>
    <sheetView showGridLines="0" topLeftCell="A19" zoomScaleNormal="100" workbookViewId="0">
      <selection activeCell="M20" sqref="M20:M22"/>
    </sheetView>
  </sheetViews>
  <sheetFormatPr defaultColWidth="9.140625" defaultRowHeight="12.75"/>
  <cols>
    <col min="1" max="1" width="5.85546875" style="28" bestFit="1" customWidth="1"/>
    <col min="2" max="2" width="38.42578125" style="25" customWidth="1"/>
    <col min="3" max="3" width="14" style="25" customWidth="1"/>
    <col min="4" max="6" width="10.7109375" style="25" customWidth="1"/>
    <col min="7" max="7" width="12.7109375" style="25" customWidth="1"/>
    <col min="8" max="8" width="12.42578125" style="25" customWidth="1"/>
    <col min="9" max="9" width="11.7109375" style="25" customWidth="1"/>
    <col min="10" max="10" width="12.7109375" style="25" customWidth="1"/>
    <col min="11" max="11" width="11.7109375" style="25" customWidth="1"/>
    <col min="12" max="12" width="9.140625" style="25"/>
    <col min="13" max="15" width="10.28515625" style="25" bestFit="1" customWidth="1"/>
    <col min="16" max="16384" width="9.140625" style="25"/>
  </cols>
  <sheetData>
    <row r="1" spans="1:15" ht="35.1" customHeight="1" thickTop="1" thickBot="1">
      <c r="A1" s="22" t="s">
        <v>110</v>
      </c>
      <c r="B1" s="23"/>
      <c r="C1" s="23"/>
      <c r="D1" s="23"/>
      <c r="E1" s="23"/>
      <c r="F1" s="23"/>
      <c r="G1" s="24"/>
      <c r="H1" s="23"/>
      <c r="I1" s="23"/>
      <c r="J1" s="24"/>
      <c r="K1" s="24"/>
    </row>
    <row r="2" spans="1:15" ht="35.1" customHeight="1" thickTop="1" thickBot="1">
      <c r="A2" s="22" t="s">
        <v>115</v>
      </c>
      <c r="B2" s="26"/>
      <c r="C2" s="26"/>
      <c r="D2" s="26"/>
      <c r="E2" s="26"/>
      <c r="F2" s="26"/>
      <c r="G2" s="26"/>
      <c r="H2" s="26"/>
      <c r="I2" s="26"/>
      <c r="J2" s="27"/>
      <c r="K2" s="27"/>
    </row>
    <row r="3" spans="1:15" ht="20.100000000000001" customHeight="1" thickTop="1" thickBot="1"/>
    <row r="4" spans="1:15" s="36" customFormat="1" ht="35.1" customHeight="1" thickBot="1">
      <c r="A4" s="29" t="s">
        <v>5</v>
      </c>
      <c r="B4" s="30" t="s">
        <v>111</v>
      </c>
      <c r="C4" s="31">
        <v>1</v>
      </c>
      <c r="D4" s="32">
        <v>2</v>
      </c>
      <c r="E4" s="32">
        <v>3</v>
      </c>
      <c r="F4" s="32">
        <v>4</v>
      </c>
      <c r="G4" s="33" t="s">
        <v>112</v>
      </c>
      <c r="H4" s="34" t="str">
        <f>CONCATENATE('calculo BDI'!C36*100,"% Adm Local")</f>
        <v>3,49% Adm Local</v>
      </c>
      <c r="I4" s="34" t="str">
        <f>CONCATENATE('calculo BDI'!C26*100,"% BDI")</f>
        <v>21,48% BDI</v>
      </c>
      <c r="J4" s="34" t="s">
        <v>13</v>
      </c>
      <c r="K4" s="35" t="s">
        <v>113</v>
      </c>
    </row>
    <row r="5" spans="1:15" ht="20.100000000000001" customHeight="1">
      <c r="A5" s="44">
        <v>1</v>
      </c>
      <c r="B5" s="37" t="s">
        <v>89</v>
      </c>
      <c r="C5" s="38"/>
      <c r="D5" s="38"/>
      <c r="E5" s="38"/>
      <c r="F5" s="38"/>
      <c r="G5" s="39"/>
      <c r="H5" s="40"/>
      <c r="I5" s="41"/>
      <c r="J5" s="42"/>
      <c r="K5" s="43"/>
    </row>
    <row r="6" spans="1:15" ht="20.100000000000001" customHeight="1">
      <c r="A6" s="77"/>
      <c r="B6" s="52" t="s">
        <v>124</v>
      </c>
      <c r="C6" s="25">
        <v>18798.14</v>
      </c>
      <c r="F6" s="25">
        <v>756</v>
      </c>
      <c r="G6" s="39">
        <f t="shared" ref="G6:G8" si="0">SUM(C6:F6)</f>
        <v>19554.14</v>
      </c>
      <c r="H6" s="78">
        <f>+G6*'calculo BDI'!$C$36</f>
        <v>682.43948599999999</v>
      </c>
      <c r="I6" s="79">
        <f>(G6+H6)*'calculo BDI'!$C$26</f>
        <v>4346.8172735927992</v>
      </c>
      <c r="J6" s="80">
        <f t="shared" ref="J6:J8" si="1">SUM(G6:I6)</f>
        <v>24583.396759592797</v>
      </c>
      <c r="K6" s="81">
        <f>J6/J$23</f>
        <v>7.9075522608870213E-2</v>
      </c>
      <c r="M6" s="82"/>
    </row>
    <row r="7" spans="1:15" ht="20.100000000000001" customHeight="1">
      <c r="A7" s="77"/>
      <c r="B7" s="52" t="s">
        <v>88</v>
      </c>
      <c r="C7" s="25">
        <v>2133</v>
      </c>
      <c r="D7" s="25">
        <v>1757</v>
      </c>
      <c r="E7" s="25">
        <v>2503</v>
      </c>
      <c r="G7" s="39">
        <f t="shared" ref="G7" si="2">SUM(C7:F7)</f>
        <v>6393</v>
      </c>
      <c r="H7" s="78">
        <f>+G7*'calculo BDI'!$C$36</f>
        <v>223.1157</v>
      </c>
      <c r="I7" s="79">
        <f>(G7+H7)*'calculo BDI'!$C$26</f>
        <v>1421.1416523600001</v>
      </c>
      <c r="J7" s="80">
        <f t="shared" ref="J7" si="3">SUM(G7:I7)</f>
        <v>8037.2573523600004</v>
      </c>
      <c r="K7" s="81">
        <f>J7/J$23</f>
        <v>2.5852827894170101E-2</v>
      </c>
      <c r="M7" s="82"/>
    </row>
    <row r="8" spans="1:15" ht="20.100000000000001" customHeight="1">
      <c r="A8" s="77"/>
      <c r="B8" s="52" t="s">
        <v>109</v>
      </c>
      <c r="C8" s="25">
        <v>12353.17</v>
      </c>
      <c r="G8" s="39">
        <f t="shared" si="0"/>
        <v>12353.17</v>
      </c>
      <c r="H8" s="78">
        <f>+G8*'calculo BDI'!$C$36</f>
        <v>431.12563299999999</v>
      </c>
      <c r="I8" s="79">
        <f>(G8+H8)*'calculo BDI'!$C$26</f>
        <v>2746.0667019683997</v>
      </c>
      <c r="J8" s="80">
        <f t="shared" si="1"/>
        <v>15530.362334968398</v>
      </c>
      <c r="K8" s="81">
        <f>J8/J$23</f>
        <v>4.9955322690039924E-2</v>
      </c>
      <c r="M8" s="82"/>
    </row>
    <row r="9" spans="1:15" ht="20.100000000000001" customHeight="1">
      <c r="A9" s="77"/>
      <c r="B9" s="52" t="s">
        <v>98</v>
      </c>
      <c r="D9" s="25">
        <v>2877</v>
      </c>
      <c r="E9" s="25">
        <v>1721.7</v>
      </c>
      <c r="F9" s="25">
        <v>5299</v>
      </c>
      <c r="G9" s="39">
        <f t="shared" ref="G9" si="4">SUM(C9:F9)</f>
        <v>9897.7000000000007</v>
      </c>
      <c r="H9" s="78">
        <f>+G9*'calculo BDI'!$C$36</f>
        <v>345.42973000000001</v>
      </c>
      <c r="I9" s="79">
        <f>(G9+H9)*'calculo BDI'!$C$26</f>
        <v>2200.2242660040001</v>
      </c>
      <c r="J9" s="80">
        <f t="shared" ref="J9" si="5">SUM(G9:I9)</f>
        <v>12443.353996004</v>
      </c>
      <c r="K9" s="81">
        <f>J9/J$23</f>
        <v>4.0025580267187139E-2</v>
      </c>
      <c r="M9" s="82"/>
    </row>
    <row r="10" spans="1:15" ht="20.100000000000001" customHeight="1">
      <c r="A10" s="44">
        <v>2</v>
      </c>
      <c r="B10" s="45" t="s">
        <v>116</v>
      </c>
      <c r="C10" s="46"/>
      <c r="D10" s="46"/>
      <c r="E10" s="46"/>
      <c r="F10" s="46"/>
      <c r="G10" s="47"/>
      <c r="H10" s="48"/>
      <c r="I10" s="49"/>
      <c r="J10" s="50"/>
      <c r="K10" s="51"/>
    </row>
    <row r="11" spans="1:15" ht="20.100000000000001" customHeight="1">
      <c r="A11" s="77"/>
      <c r="B11" s="52" t="s">
        <v>117</v>
      </c>
      <c r="C11" s="25">
        <v>6919</v>
      </c>
      <c r="D11" s="25">
        <v>6411.17</v>
      </c>
      <c r="G11" s="39">
        <f t="shared" ref="G11:G15" si="6">SUM(C11:F11)</f>
        <v>13330.17</v>
      </c>
      <c r="H11" s="78">
        <f>+G11*'calculo BDI'!$C$36</f>
        <v>465.22293300000001</v>
      </c>
      <c r="I11" s="79">
        <f>(G11+H11)*'calculo BDI'!$C$26</f>
        <v>2963.2504020083998</v>
      </c>
      <c r="J11" s="80">
        <f t="shared" ref="J11:J15" si="7">SUM(G11:I11)</f>
        <v>16758.643335008397</v>
      </c>
      <c r="K11" s="81">
        <f t="shared" ref="K11:K16" si="8">J11/J$23</f>
        <v>5.3906239763808754E-2</v>
      </c>
      <c r="N11" s="82"/>
      <c r="O11" s="82"/>
    </row>
    <row r="12" spans="1:15" ht="20.100000000000001" customHeight="1">
      <c r="A12" s="77"/>
      <c r="B12" s="52" t="s">
        <v>118</v>
      </c>
      <c r="E12" s="25">
        <v>9328</v>
      </c>
      <c r="F12" s="25">
        <v>15376.06</v>
      </c>
      <c r="G12" s="39">
        <f t="shared" si="6"/>
        <v>24704.059999999998</v>
      </c>
      <c r="H12" s="78">
        <f>+G12*'calculo BDI'!$C$36</f>
        <v>862.17169399999989</v>
      </c>
      <c r="I12" s="79">
        <f>(G12+H12)*'calculo BDI'!$C$26</f>
        <v>5491.6265678711998</v>
      </c>
      <c r="J12" s="80">
        <f t="shared" si="7"/>
        <v>31057.858261871199</v>
      </c>
      <c r="K12" s="81">
        <f t="shared" si="8"/>
        <v>9.9901425225598584E-2</v>
      </c>
      <c r="O12" s="82"/>
    </row>
    <row r="13" spans="1:15" ht="20.100000000000001" customHeight="1">
      <c r="A13" s="77"/>
      <c r="B13" s="52" t="s">
        <v>96</v>
      </c>
      <c r="D13" s="25">
        <v>12975</v>
      </c>
      <c r="E13" s="25">
        <v>5937.71</v>
      </c>
      <c r="G13" s="39">
        <f t="shared" si="6"/>
        <v>18912.71</v>
      </c>
      <c r="H13" s="78">
        <f>+G13*'calculo BDI'!$C$36</f>
        <v>660.05357900000001</v>
      </c>
      <c r="I13" s="79">
        <f>(G13+H13)*'calculo BDI'!$C$26</f>
        <v>4204.2296167691993</v>
      </c>
      <c r="J13" s="80">
        <f t="shared" si="7"/>
        <v>23776.993195769199</v>
      </c>
      <c r="K13" s="81">
        <f t="shared" si="8"/>
        <v>7.6481626254082558E-2</v>
      </c>
      <c r="O13" s="82"/>
    </row>
    <row r="14" spans="1:15" ht="20.100000000000001" customHeight="1">
      <c r="A14" s="77"/>
      <c r="B14" s="52" t="s">
        <v>119</v>
      </c>
      <c r="C14" s="25">
        <v>4373.7</v>
      </c>
      <c r="D14" s="25">
        <v>16514.57</v>
      </c>
      <c r="G14" s="39">
        <f t="shared" si="6"/>
        <v>20888.27</v>
      </c>
      <c r="H14" s="78">
        <f>+G14*'calculo BDI'!$C$36</f>
        <v>729.00062300000002</v>
      </c>
      <c r="I14" s="79">
        <f>(G14+H14)*'calculo BDI'!$C$26</f>
        <v>4643.3897298204001</v>
      </c>
      <c r="J14" s="80">
        <f t="shared" si="7"/>
        <v>26260.6603528204</v>
      </c>
      <c r="K14" s="81">
        <f t="shared" si="8"/>
        <v>8.4470647476451818E-2</v>
      </c>
      <c r="O14" s="82"/>
    </row>
    <row r="15" spans="1:15" ht="20.100000000000001" customHeight="1">
      <c r="A15" s="77"/>
      <c r="B15" s="52" t="s">
        <v>97</v>
      </c>
      <c r="D15" s="25">
        <v>4192.26</v>
      </c>
      <c r="E15" s="25">
        <v>6542</v>
      </c>
      <c r="G15" s="39">
        <f t="shared" si="6"/>
        <v>10734.26</v>
      </c>
      <c r="H15" s="78">
        <f>+G15*'calculo BDI'!$C$36</f>
        <v>374.625674</v>
      </c>
      <c r="I15" s="79">
        <f>(G15+H15)*'calculo BDI'!$C$26</f>
        <v>2386.1886427752002</v>
      </c>
      <c r="J15" s="80">
        <f t="shared" si="7"/>
        <v>13495.074316775201</v>
      </c>
      <c r="K15" s="81">
        <f t="shared" si="8"/>
        <v>4.340856817632948E-2</v>
      </c>
      <c r="O15" s="82"/>
    </row>
    <row r="16" spans="1:15" ht="20.100000000000001" customHeight="1">
      <c r="A16" s="77"/>
      <c r="B16" s="52" t="s">
        <v>120</v>
      </c>
      <c r="E16" s="25">
        <v>4767.2</v>
      </c>
      <c r="F16" s="25">
        <v>3546</v>
      </c>
      <c r="G16" s="39">
        <f t="shared" ref="G16" si="9">SUM(C16:F16)</f>
        <v>8313.2000000000007</v>
      </c>
      <c r="H16" s="78">
        <f>+G16*'calculo BDI'!$C$36</f>
        <v>290.13068000000004</v>
      </c>
      <c r="I16" s="79">
        <f>(G16+H16)*'calculo BDI'!$C$26</f>
        <v>1847.9954300640002</v>
      </c>
      <c r="J16" s="80">
        <f t="shared" ref="J16:J18" si="10">SUM(G16:I16)</f>
        <v>10451.326110064001</v>
      </c>
      <c r="K16" s="81">
        <f t="shared" si="8"/>
        <v>3.3617977295450477E-2</v>
      </c>
      <c r="O16" s="82"/>
    </row>
    <row r="17" spans="1:15" ht="20.100000000000001" customHeight="1">
      <c r="A17" s="44">
        <v>3</v>
      </c>
      <c r="B17" s="45" t="s">
        <v>104</v>
      </c>
      <c r="C17" s="46"/>
      <c r="D17" s="46"/>
      <c r="E17" s="46"/>
      <c r="F17" s="46"/>
      <c r="G17" s="47"/>
      <c r="H17" s="48"/>
      <c r="I17" s="49"/>
      <c r="J17" s="50"/>
      <c r="K17" s="51"/>
      <c r="O17" s="82"/>
    </row>
    <row r="18" spans="1:15" ht="20.100000000000001" customHeight="1">
      <c r="A18" s="77"/>
      <c r="B18" s="52" t="s">
        <v>123</v>
      </c>
      <c r="E18" s="25">
        <v>1844</v>
      </c>
      <c r="F18" s="25">
        <v>2981.55</v>
      </c>
      <c r="G18" s="39">
        <f t="shared" ref="G18" si="11">SUM(C18:F18)</f>
        <v>4825.55</v>
      </c>
      <c r="H18" s="78">
        <f>+G18*'calculo BDI'!$C$36</f>
        <v>168.41169500000001</v>
      </c>
      <c r="I18" s="79">
        <f>(G18+H18)*'calculo BDI'!$C$26</f>
        <v>1072.702972086</v>
      </c>
      <c r="J18" s="80">
        <f t="shared" si="10"/>
        <v>6066.664667086</v>
      </c>
      <c r="K18" s="81">
        <f>J18/J$23</f>
        <v>1.9514173884672692E-2</v>
      </c>
      <c r="O18" s="82"/>
    </row>
    <row r="19" spans="1:15" ht="20.100000000000001" customHeight="1">
      <c r="A19" s="77"/>
      <c r="B19" s="52" t="s">
        <v>121</v>
      </c>
      <c r="D19" s="25">
        <v>29456.44</v>
      </c>
      <c r="E19" s="25">
        <v>23999</v>
      </c>
      <c r="G19" s="39">
        <f t="shared" ref="G19:G22" si="12">SUM(C19:F19)</f>
        <v>53455.44</v>
      </c>
      <c r="H19" s="78">
        <f>+G19*'calculo BDI'!$C$36</f>
        <v>1865.5948560000002</v>
      </c>
      <c r="I19" s="79">
        <f>(G19+H19)*'calculo BDI'!$C$26</f>
        <v>11882.958287068801</v>
      </c>
      <c r="J19" s="80">
        <f t="shared" ref="J19:J22" si="13">SUM(G19:I19)</f>
        <v>67203.993143068801</v>
      </c>
      <c r="K19" s="81">
        <f>J19/J$23</f>
        <v>0.2161699187122065</v>
      </c>
      <c r="O19" s="82"/>
    </row>
    <row r="20" spans="1:15" ht="20.100000000000001" customHeight="1">
      <c r="A20" s="77"/>
      <c r="B20" s="52" t="s">
        <v>25</v>
      </c>
      <c r="F20" s="25">
        <v>26716</v>
      </c>
      <c r="G20" s="39">
        <f t="shared" si="12"/>
        <v>26716</v>
      </c>
      <c r="H20" s="78">
        <f>+G20*'calculo BDI'!$C$36</f>
        <v>932.38840000000005</v>
      </c>
      <c r="I20" s="79">
        <f>(G20+H20)*'calculo BDI'!$C$26</f>
        <v>5938.87382832</v>
      </c>
      <c r="J20" s="80">
        <f t="shared" si="13"/>
        <v>33587.262228320003</v>
      </c>
      <c r="K20" s="81">
        <f>J20/J$23</f>
        <v>0.10803756452692764</v>
      </c>
      <c r="O20" s="82"/>
    </row>
    <row r="21" spans="1:15" ht="20.100000000000001" customHeight="1">
      <c r="A21" s="77"/>
      <c r="B21" s="52" t="s">
        <v>122</v>
      </c>
      <c r="C21" s="25">
        <v>7456.09</v>
      </c>
      <c r="G21" s="39">
        <f t="shared" si="12"/>
        <v>7456.09</v>
      </c>
      <c r="H21" s="78">
        <f>+G21*'calculo BDI'!$C$36</f>
        <v>260.21754099999998</v>
      </c>
      <c r="I21" s="79">
        <f>(G21+H21)*'calculo BDI'!$C$26</f>
        <v>1657.4628598068</v>
      </c>
      <c r="J21" s="80">
        <f t="shared" si="13"/>
        <v>9373.7704008067994</v>
      </c>
      <c r="K21" s="81">
        <f>J21/J$23</f>
        <v>3.0151886678154657E-2</v>
      </c>
      <c r="O21" s="82"/>
    </row>
    <row r="22" spans="1:15" ht="20.100000000000001" customHeight="1">
      <c r="A22" s="77"/>
      <c r="B22" s="52" t="s">
        <v>99</v>
      </c>
      <c r="D22" s="25">
        <v>4655.6000000000004</v>
      </c>
      <c r="E22" s="25">
        <v>3420</v>
      </c>
      <c r="F22" s="25">
        <v>1675</v>
      </c>
      <c r="G22" s="39">
        <f t="shared" si="12"/>
        <v>9750.6</v>
      </c>
      <c r="H22" s="78">
        <f>+G22*'calculo BDI'!$C$36</f>
        <v>340.29594000000003</v>
      </c>
      <c r="I22" s="79">
        <f>(G22+H22)*'calculo BDI'!$C$26</f>
        <v>2167.5244479120001</v>
      </c>
      <c r="J22" s="80">
        <f t="shared" si="13"/>
        <v>12258.420387912</v>
      </c>
      <c r="K22" s="81">
        <f>J22/J$23</f>
        <v>3.9430718546049577E-2</v>
      </c>
      <c r="O22" s="82"/>
    </row>
    <row r="23" spans="1:15" ht="24.95" customHeight="1">
      <c r="A23" s="53"/>
      <c r="B23" s="54" t="s">
        <v>112</v>
      </c>
      <c r="C23" s="55">
        <f t="shared" ref="C23:K23" si="14">SUM(C5:C22)</f>
        <v>52033.099999999991</v>
      </c>
      <c r="D23" s="55">
        <f t="shared" si="14"/>
        <v>78839.040000000008</v>
      </c>
      <c r="E23" s="55">
        <f t="shared" si="14"/>
        <v>60062.61</v>
      </c>
      <c r="F23" s="55">
        <f t="shared" si="14"/>
        <v>56349.61</v>
      </c>
      <c r="G23" s="56">
        <f t="shared" si="14"/>
        <v>247284.36</v>
      </c>
      <c r="H23" s="57">
        <f t="shared" si="14"/>
        <v>8630.2241639999993</v>
      </c>
      <c r="I23" s="57">
        <f t="shared" si="14"/>
        <v>54970.452678427202</v>
      </c>
      <c r="J23" s="55">
        <f t="shared" si="14"/>
        <v>310885.03684242716</v>
      </c>
      <c r="K23" s="58">
        <f t="shared" si="14"/>
        <v>0.99999999999999989</v>
      </c>
    </row>
    <row r="24" spans="1:15" ht="20.100000000000001" customHeight="1">
      <c r="A24" s="59"/>
      <c r="B24" s="60" t="str">
        <f>CONCATENATE("Adm Local - ",'calculo BDI'!C36*100,"%")</f>
        <v>Adm Local - 3,49%</v>
      </c>
      <c r="C24" s="61">
        <f>(+C23)*'calculo BDI'!$C$36</f>
        <v>1815.9551899999997</v>
      </c>
      <c r="D24" s="61">
        <f>(+D23)*'calculo BDI'!$C$36</f>
        <v>2751.4824960000005</v>
      </c>
      <c r="E24" s="61">
        <f>(+E23)*'calculo BDI'!$C$36</f>
        <v>2096.1850890000001</v>
      </c>
      <c r="F24" s="61">
        <f>(+F23)*'calculo BDI'!$C$36</f>
        <v>1966.6013890000002</v>
      </c>
      <c r="G24" s="61">
        <f>(+G23)*'calculo BDI'!$C$36</f>
        <v>8630.2241639999993</v>
      </c>
      <c r="H24" s="61"/>
      <c r="I24" s="61"/>
      <c r="J24" s="62"/>
      <c r="K24" s="63"/>
    </row>
    <row r="25" spans="1:15" ht="20.100000000000001" customHeight="1">
      <c r="A25" s="64"/>
      <c r="B25" s="65" t="str">
        <f>CONCATENATE("BDI - ",'calculo BDI'!C26*100,"%")</f>
        <v>BDI - 21,48%</v>
      </c>
      <c r="C25" s="66">
        <f>(C23+C24)*'calculo BDI'!$C$26</f>
        <v>11566.777054811997</v>
      </c>
      <c r="D25" s="66">
        <f>(D23+D24)*'calculo BDI'!$C$26</f>
        <v>17525.644232140799</v>
      </c>
      <c r="E25" s="66">
        <f>(E23+E24)*'calculo BDI'!$C$26</f>
        <v>13351.709185117199</v>
      </c>
      <c r="F25" s="66">
        <f>(F23+F24)*'calculo BDI'!$C$26</f>
        <v>12526.322206357201</v>
      </c>
      <c r="G25" s="66">
        <f>(G23+G24)*'calculo BDI'!$C$26</f>
        <v>54970.452678427195</v>
      </c>
      <c r="H25" s="66"/>
      <c r="I25" s="66"/>
      <c r="J25" s="67"/>
      <c r="K25" s="68"/>
    </row>
    <row r="26" spans="1:15" s="61" customFormat="1" ht="30" customHeight="1">
      <c r="A26" s="69"/>
      <c r="B26" s="70" t="s">
        <v>114</v>
      </c>
      <c r="C26" s="57">
        <f>SUM(C23:C25)</f>
        <v>65415.832244811987</v>
      </c>
      <c r="D26" s="57">
        <f t="shared" ref="D26" si="15">SUM(D23:D25)</f>
        <v>99116.166728140801</v>
      </c>
      <c r="E26" s="57">
        <f t="shared" ref="E26:F26" si="16">SUM(E23:E25)</f>
        <v>75510.504274117193</v>
      </c>
      <c r="F26" s="57">
        <f t="shared" si="16"/>
        <v>70842.533595357207</v>
      </c>
      <c r="G26" s="71">
        <f>SUM(C26:F26)</f>
        <v>310885.03684242716</v>
      </c>
      <c r="H26" s="57">
        <f t="shared" ref="H26:J26" si="17">+H23+H24+H25</f>
        <v>8630.2241639999993</v>
      </c>
      <c r="I26" s="57">
        <f t="shared" si="17"/>
        <v>54970.452678427202</v>
      </c>
      <c r="J26" s="57">
        <f t="shared" si="17"/>
        <v>310885.03684242716</v>
      </c>
      <c r="K26" s="72"/>
    </row>
    <row r="27" spans="1:15" ht="13.5" thickBot="1">
      <c r="A27" s="73"/>
      <c r="B27" s="74" t="s">
        <v>113</v>
      </c>
      <c r="C27" s="75">
        <f>C26/$J26</f>
        <v>0.21041807900831253</v>
      </c>
      <c r="D27" s="75">
        <f>D26/$J26</f>
        <v>0.31881935436596154</v>
      </c>
      <c r="E27" s="75">
        <f t="shared" ref="E27:F27" si="18">E26/$J26</f>
        <v>0.2428888345385046</v>
      </c>
      <c r="F27" s="75">
        <f t="shared" si="18"/>
        <v>0.22787373208722142</v>
      </c>
      <c r="G27" s="75">
        <f>G26/$J26</f>
        <v>1</v>
      </c>
      <c r="H27" s="75"/>
      <c r="I27" s="75"/>
      <c r="J27" s="74"/>
      <c r="K27" s="76"/>
    </row>
    <row r="28" spans="1:15" ht="13.5" customHeight="1"/>
  </sheetData>
  <printOptions horizontalCentered="1"/>
  <pageMargins left="0.39370078740157483" right="0.39370078740157483" top="0.59055118110236227" bottom="0.73333333333333328" header="0" footer="0"/>
  <pageSetup paperSize="9" scale="83" orientation="landscape" r:id="rId1"/>
  <headerFooter>
    <oddFooter>&amp;L&amp;"-,Negrito"&amp;8Fundação Florestal&amp;"-,Regular" | Av. Prof. Frederico Hermann Jr 345 | CEP 05459-010
São Paulo, SP | Fone (11) 2997-5000 | www.fflorestal.sp.gov.br
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9C417C-D6E9-4342-A7FE-A3A43BC6F898}">
  <dimension ref="A1:D34"/>
  <sheetViews>
    <sheetView tabSelected="1" zoomScaleNormal="100" workbookViewId="0">
      <selection activeCell="I16" sqref="I16"/>
    </sheetView>
  </sheetViews>
  <sheetFormatPr defaultRowHeight="14.25"/>
  <cols>
    <col min="1" max="1" width="2" style="149" customWidth="1"/>
    <col min="2" max="2" width="5" style="149" bestFit="1" customWidth="1"/>
    <col min="3" max="3" width="59.42578125" style="149" customWidth="1"/>
    <col min="4" max="4" width="19.7109375" style="149" bestFit="1" customWidth="1"/>
    <col min="5" max="16384" width="9.140625" style="149"/>
  </cols>
  <sheetData>
    <row r="1" spans="1:4">
      <c r="B1" s="150"/>
      <c r="C1" s="151"/>
      <c r="D1" s="152"/>
    </row>
    <row r="2" spans="1:4">
      <c r="B2" s="153"/>
      <c r="C2" s="154"/>
      <c r="D2" s="155"/>
    </row>
    <row r="3" spans="1:4">
      <c r="B3" s="153"/>
      <c r="C3" s="154"/>
      <c r="D3" s="155"/>
    </row>
    <row r="4" spans="1:4">
      <c r="B4" s="153"/>
      <c r="C4" s="154"/>
      <c r="D4" s="155"/>
    </row>
    <row r="5" spans="1:4">
      <c r="A5" s="156"/>
      <c r="B5" s="157"/>
      <c r="C5" s="154"/>
      <c r="D5" s="155"/>
    </row>
    <row r="6" spans="1:4">
      <c r="A6" s="156"/>
      <c r="B6" s="165" t="s">
        <v>5</v>
      </c>
      <c r="C6" s="158" t="s">
        <v>23</v>
      </c>
      <c r="D6" s="166" t="s">
        <v>24</v>
      </c>
    </row>
    <row r="7" spans="1:4" ht="15">
      <c r="A7" s="159"/>
      <c r="B7" s="170">
        <v>1</v>
      </c>
      <c r="C7" s="160" t="str">
        <f>VLOOKUP(B7,'FF - SEDE PINHEIROS'!_xlnm.Print_Area,3,0)</f>
        <v>SERVIÇOS PRELIMINARES</v>
      </c>
      <c r="D7" s="167">
        <f>VLOOKUP(B7,'FF - SEDE PINHEIROS'!_xlnm.Print_Area,9,0)</f>
        <v>0</v>
      </c>
    </row>
    <row r="8" spans="1:4" ht="28.5">
      <c r="A8" s="159"/>
      <c r="B8" s="170">
        <v>2</v>
      </c>
      <c r="C8" s="160" t="str">
        <f>VLOOKUP(B8,'FF - SEDE PINHEIROS'!_xlnm.Print_Area,3,0)</f>
        <v>REVISÃO DE EQUIPAMENTO DE AR CONDICIONADO A FRIO, TIPO SPLIT PISO TETO 1° e 4° andar</v>
      </c>
      <c r="D8" s="167">
        <f>VLOOKUP(B8,'FF - SEDE PINHEIROS'!_xlnm.Print_Area,9,0)</f>
        <v>0</v>
      </c>
    </row>
    <row r="9" spans="1:4" ht="15">
      <c r="A9" s="159"/>
      <c r="B9" s="170">
        <v>3</v>
      </c>
      <c r="C9" s="160" t="str">
        <f>VLOOKUP(B9,'FF - SEDE PINHEIROS'!_xlnm.Print_Area,3,0)</f>
        <v>REVISÃO DE REDE DE DRENAGEM</v>
      </c>
      <c r="D9" s="167">
        <f>VLOOKUP(B9,'FF - SEDE PINHEIROS'!_xlnm.Print_Area,9,0)</f>
        <v>0</v>
      </c>
    </row>
    <row r="10" spans="1:4" ht="15">
      <c r="A10" s="159"/>
      <c r="B10" s="170">
        <v>4</v>
      </c>
      <c r="C10" s="160" t="str">
        <f>VLOOKUP(B10,'FF - SEDE PINHEIROS'!_xlnm.Print_Area,3,0)</f>
        <v>REVISÃO DE QUADRO ELETRICO</v>
      </c>
      <c r="D10" s="167">
        <f>VLOOKUP(B10,'FF - SEDE PINHEIROS'!_xlnm.Print_Area,9,0)</f>
        <v>0</v>
      </c>
    </row>
    <row r="11" spans="1:4" ht="15">
      <c r="A11" s="159"/>
      <c r="B11" s="170">
        <v>5</v>
      </c>
      <c r="C11" s="160" t="str">
        <f>VLOOKUP(B11,'FF - SEDE PINHEIROS'!_xlnm.Print_Area,3,0)</f>
        <v>LIMPEZA  AR CENTRAL - DUTOS E EQUIPAMENTOS</v>
      </c>
      <c r="D11" s="167">
        <f>VLOOKUP(B11,'FF - SEDE PINHEIROS'!_xlnm.Print_Area,9,0)</f>
        <v>0</v>
      </c>
    </row>
    <row r="12" spans="1:4" ht="15">
      <c r="A12" s="159"/>
      <c r="B12" s="170"/>
      <c r="C12" s="160"/>
      <c r="D12" s="167"/>
    </row>
    <row r="13" spans="1:4" ht="15">
      <c r="A13" s="159"/>
      <c r="B13" s="171"/>
      <c r="C13" s="161"/>
      <c r="D13" s="167"/>
    </row>
    <row r="14" spans="1:4" ht="15">
      <c r="A14" s="159"/>
      <c r="B14" s="171"/>
      <c r="C14" s="161"/>
      <c r="D14" s="167"/>
    </row>
    <row r="15" spans="1:4" ht="15">
      <c r="A15" s="159"/>
      <c r="B15" s="171"/>
      <c r="C15" s="161"/>
      <c r="D15" s="167"/>
    </row>
    <row r="16" spans="1:4" ht="15">
      <c r="A16" s="159"/>
      <c r="B16" s="171"/>
      <c r="C16" s="161"/>
      <c r="D16" s="167"/>
    </row>
    <row r="17" spans="1:4" ht="15">
      <c r="A17" s="159"/>
      <c r="B17" s="171"/>
      <c r="C17" s="161"/>
      <c r="D17" s="167"/>
    </row>
    <row r="18" spans="1:4" ht="15">
      <c r="A18" s="159"/>
      <c r="B18" s="171"/>
      <c r="C18" s="161"/>
      <c r="D18" s="167"/>
    </row>
    <row r="19" spans="1:4" ht="15">
      <c r="A19" s="159"/>
      <c r="B19" s="171"/>
      <c r="C19" s="161"/>
      <c r="D19" s="167"/>
    </row>
    <row r="20" spans="1:4" ht="15">
      <c r="A20" s="159"/>
      <c r="B20" s="171"/>
      <c r="C20" s="161"/>
      <c r="D20" s="167"/>
    </row>
    <row r="21" spans="1:4" ht="15">
      <c r="A21" s="159"/>
      <c r="B21" s="171"/>
      <c r="C21" s="161"/>
      <c r="D21" s="167"/>
    </row>
    <row r="22" spans="1:4" ht="15">
      <c r="A22" s="159"/>
      <c r="B22" s="171"/>
      <c r="C22" s="161"/>
      <c r="D22" s="167"/>
    </row>
    <row r="23" spans="1:4" ht="15">
      <c r="A23" s="159"/>
      <c r="B23" s="224" t="s">
        <v>13</v>
      </c>
      <c r="C23" s="225"/>
      <c r="D23" s="168">
        <f>SUM(D7:D22)</f>
        <v>0</v>
      </c>
    </row>
    <row r="24" spans="1:4" ht="15">
      <c r="A24" s="159"/>
      <c r="B24" s="226" t="str">
        <f>'FF - SEDE PINHEIROS'!C42</f>
        <v>ADMINISTRAÇÃO LOCAL (3,49%)</v>
      </c>
      <c r="C24" s="227"/>
      <c r="D24" s="168">
        <f>D23*'calculo BDI'!C36</f>
        <v>0</v>
      </c>
    </row>
    <row r="25" spans="1:4" ht="15">
      <c r="A25" s="159"/>
      <c r="B25" s="226" t="str">
        <f>'FF - SEDE PINHEIROS'!C43</f>
        <v>BDI (21,48%)</v>
      </c>
      <c r="C25" s="227"/>
      <c r="D25" s="168">
        <f>(D23+D24)*'calculo BDI'!C26</f>
        <v>0</v>
      </c>
    </row>
    <row r="26" spans="1:4" ht="15.75" thickBot="1">
      <c r="A26" s="159"/>
      <c r="B26" s="228" t="s">
        <v>22</v>
      </c>
      <c r="C26" s="229"/>
      <c r="D26" s="169">
        <f>SUM(D23:D25)</f>
        <v>0</v>
      </c>
    </row>
    <row r="27" spans="1:4" ht="15">
      <c r="A27" s="159"/>
      <c r="B27" s="159"/>
      <c r="C27" s="162"/>
      <c r="D27" s="163"/>
    </row>
    <row r="28" spans="1:4" ht="15">
      <c r="A28" s="159"/>
      <c r="B28" s="159"/>
      <c r="C28" s="162"/>
      <c r="D28" s="163"/>
    </row>
    <row r="29" spans="1:4" ht="15">
      <c r="A29" s="159"/>
      <c r="B29" s="159"/>
      <c r="C29" s="162"/>
      <c r="D29" s="163"/>
    </row>
    <row r="30" spans="1:4" ht="15">
      <c r="A30" s="159"/>
      <c r="B30" s="159"/>
      <c r="C30" s="162"/>
      <c r="D30" s="163"/>
    </row>
    <row r="31" spans="1:4" ht="15">
      <c r="A31" s="164"/>
      <c r="B31" s="164"/>
      <c r="C31" s="162"/>
      <c r="D31" s="163"/>
    </row>
    <row r="32" spans="1:4" ht="15">
      <c r="A32" s="162"/>
      <c r="B32" s="162"/>
      <c r="C32" s="162"/>
      <c r="D32" s="163"/>
    </row>
    <row r="33" spans="1:4" ht="15">
      <c r="A33" s="159"/>
      <c r="B33" s="159"/>
      <c r="C33" s="159"/>
      <c r="D33" s="163"/>
    </row>
    <row r="34" spans="1:4" ht="15">
      <c r="A34" s="162"/>
      <c r="B34" s="162"/>
      <c r="C34" s="162"/>
      <c r="D34" s="163"/>
    </row>
  </sheetData>
  <mergeCells count="4">
    <mergeCell ref="B23:C23"/>
    <mergeCell ref="B24:C24"/>
    <mergeCell ref="B25:C25"/>
    <mergeCell ref="B26:C26"/>
  </mergeCells>
  <pageMargins left="0.511811024" right="0.44791666666666669" top="0.97916666666666663" bottom="0.88541666666666663" header="0.31496062000000002" footer="0.31496062000000002"/>
  <pageSetup paperSize="9" orientation="portrait" r:id="rId1"/>
  <headerFooter>
    <oddHeader>&amp;L&amp;G&amp;C&amp;"-,Negrito"Manutenção de Sistema de climatização - FF Pinheiros
&amp;A&amp;RCPOS 175 - Mar/19</oddHeader>
    <oddFooter>&amp;L&amp;"Verdana,Negrito"&amp;8Fundação Florestal&amp;"Verdana,Normal" | Av. Prof. Frederico Hermann Jr 345 | CEP 05459-010
São Paulo, SP | Fone (11) 2997-5000 | www.fflorestal.sp.gov.br
&amp;R&amp;G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M46"/>
  <sheetViews>
    <sheetView topLeftCell="A25" zoomScale="80" zoomScaleNormal="80" zoomScaleSheetLayoutView="85" workbookViewId="0">
      <selection activeCell="F39" sqref="F39"/>
    </sheetView>
  </sheetViews>
  <sheetFormatPr defaultColWidth="9.140625" defaultRowHeight="27.95" customHeight="1"/>
  <cols>
    <col min="1" max="1" width="6" style="110" customWidth="1"/>
    <col min="2" max="2" width="19.85546875" style="83" bestFit="1" customWidth="1"/>
    <col min="3" max="3" width="78.42578125" style="83" customWidth="1"/>
    <col min="4" max="4" width="8.85546875" style="83" bestFit="1" customWidth="1"/>
    <col min="5" max="5" width="6.7109375" style="110" bestFit="1" customWidth="1"/>
    <col min="6" max="6" width="10.85546875" style="83" bestFit="1" customWidth="1"/>
    <col min="7" max="7" width="8.140625" style="83" bestFit="1" customWidth="1"/>
    <col min="8" max="8" width="11.28515625" style="83" bestFit="1" customWidth="1"/>
    <col min="9" max="9" width="13.7109375" style="83" bestFit="1" customWidth="1"/>
    <col min="10" max="12" width="9.140625" style="83"/>
    <col min="13" max="13" width="83.85546875" style="83" customWidth="1"/>
    <col min="14" max="16384" width="9.140625" style="83"/>
  </cols>
  <sheetData>
    <row r="1" spans="1:13" ht="16.5" customHeight="1">
      <c r="A1" s="232" t="s">
        <v>5</v>
      </c>
      <c r="B1" s="234" t="s">
        <v>186</v>
      </c>
      <c r="C1" s="236" t="s">
        <v>6</v>
      </c>
      <c r="D1" s="238" t="s">
        <v>7</v>
      </c>
      <c r="E1" s="240" t="s">
        <v>8</v>
      </c>
      <c r="F1" s="230" t="s">
        <v>9</v>
      </c>
      <c r="G1" s="230"/>
      <c r="H1" s="230"/>
      <c r="I1" s="231"/>
    </row>
    <row r="2" spans="1:13" ht="19.5" customHeight="1">
      <c r="A2" s="233"/>
      <c r="B2" s="235"/>
      <c r="C2" s="237"/>
      <c r="D2" s="239"/>
      <c r="E2" s="241"/>
      <c r="F2" s="84" t="s">
        <v>10</v>
      </c>
      <c r="G2" s="84" t="s">
        <v>11</v>
      </c>
      <c r="H2" s="84" t="s">
        <v>12</v>
      </c>
      <c r="I2" s="125" t="s">
        <v>13</v>
      </c>
    </row>
    <row r="3" spans="1:13" ht="15">
      <c r="A3" s="126">
        <v>1</v>
      </c>
      <c r="B3" s="85"/>
      <c r="C3" s="86" t="s">
        <v>153</v>
      </c>
      <c r="D3" s="87"/>
      <c r="E3" s="88"/>
      <c r="F3" s="89"/>
      <c r="G3" s="89"/>
      <c r="H3" s="90"/>
      <c r="I3" s="127">
        <f>SUM(I4:I9)</f>
        <v>0</v>
      </c>
      <c r="M3" s="91"/>
    </row>
    <row r="4" spans="1:13" ht="28.5">
      <c r="A4" s="128" t="s">
        <v>2</v>
      </c>
      <c r="B4" s="119" t="s">
        <v>155</v>
      </c>
      <c r="C4" s="113" t="s">
        <v>154</v>
      </c>
      <c r="D4" s="114" t="s">
        <v>26</v>
      </c>
      <c r="E4" s="115">
        <v>30</v>
      </c>
      <c r="F4" s="116"/>
      <c r="G4" s="117"/>
      <c r="H4" s="118">
        <f t="shared" ref="H4:H6" si="0">F4+G4</f>
        <v>0</v>
      </c>
      <c r="I4" s="129">
        <f>H4*E4</f>
        <v>0</v>
      </c>
      <c r="M4" s="91"/>
    </row>
    <row r="5" spans="1:13" ht="42.75">
      <c r="A5" s="128"/>
      <c r="B5" s="119" t="s">
        <v>195</v>
      </c>
      <c r="C5" s="113" t="s">
        <v>156</v>
      </c>
      <c r="D5" s="114" t="s">
        <v>26</v>
      </c>
      <c r="E5" s="115">
        <v>30</v>
      </c>
      <c r="F5" s="116"/>
      <c r="G5" s="117"/>
      <c r="H5" s="118">
        <f t="shared" ref="H5" si="1">F5+G5</f>
        <v>0</v>
      </c>
      <c r="I5" s="129">
        <f>H5*E5</f>
        <v>0</v>
      </c>
      <c r="M5" s="91"/>
    </row>
    <row r="6" spans="1:13" ht="14.25">
      <c r="A6" s="128" t="s">
        <v>174</v>
      </c>
      <c r="B6" s="119" t="s">
        <v>187</v>
      </c>
      <c r="C6" s="113" t="s">
        <v>194</v>
      </c>
      <c r="D6" s="114" t="s">
        <v>26</v>
      </c>
      <c r="E6" s="115">
        <v>2</v>
      </c>
      <c r="F6" s="116">
        <f>VLOOKUP(B6,[3]Planilha1!$A$9:$F$4091,4,0)</f>
        <v>0</v>
      </c>
      <c r="G6" s="117"/>
      <c r="H6" s="118">
        <f t="shared" si="0"/>
        <v>0</v>
      </c>
      <c r="I6" s="129">
        <f t="shared" ref="I6" si="2">H6*E6</f>
        <v>0</v>
      </c>
      <c r="M6" s="91"/>
    </row>
    <row r="7" spans="1:13" ht="14.25">
      <c r="A7" s="128" t="s">
        <v>175</v>
      </c>
      <c r="B7" s="119" t="s">
        <v>163</v>
      </c>
      <c r="C7" s="113" t="s">
        <v>162</v>
      </c>
      <c r="D7" s="114" t="s">
        <v>164</v>
      </c>
      <c r="E7" s="115">
        <v>200</v>
      </c>
      <c r="F7" s="116"/>
      <c r="G7" s="117"/>
      <c r="H7" s="118">
        <f>F7+G7</f>
        <v>0</v>
      </c>
      <c r="I7" s="129">
        <f t="shared" ref="I7:I8" si="3">H7*E7</f>
        <v>0</v>
      </c>
      <c r="M7" s="91"/>
    </row>
    <row r="8" spans="1:13" ht="14.25">
      <c r="A8" s="128" t="s">
        <v>176</v>
      </c>
      <c r="B8" s="119" t="s">
        <v>173</v>
      </c>
      <c r="C8" s="113" t="s">
        <v>172</v>
      </c>
      <c r="D8" s="114" t="s">
        <v>164</v>
      </c>
      <c r="E8" s="115">
        <v>200</v>
      </c>
      <c r="F8" s="116">
        <f>VLOOKUP(B8,[3]Planilha1!$A$9:$F$4091,4,0)</f>
        <v>0</v>
      </c>
      <c r="G8" s="117"/>
      <c r="H8" s="118">
        <f t="shared" ref="H8:H9" si="4">F8+G8</f>
        <v>0</v>
      </c>
      <c r="I8" s="129">
        <f t="shared" si="3"/>
        <v>0</v>
      </c>
      <c r="M8" s="91"/>
    </row>
    <row r="9" spans="1:13" ht="14.25">
      <c r="A9" s="128" t="s">
        <v>177</v>
      </c>
      <c r="B9" s="119" t="s">
        <v>160</v>
      </c>
      <c r="C9" s="113" t="s">
        <v>159</v>
      </c>
      <c r="D9" s="114" t="s">
        <v>161</v>
      </c>
      <c r="E9" s="115">
        <v>10</v>
      </c>
      <c r="F9" s="116"/>
      <c r="G9" s="117"/>
      <c r="H9" s="118">
        <f t="shared" si="4"/>
        <v>0</v>
      </c>
      <c r="I9" s="129">
        <f>H9*E9</f>
        <v>0</v>
      </c>
      <c r="M9" s="91"/>
    </row>
    <row r="10" spans="1:13" ht="14.25">
      <c r="A10" s="128"/>
      <c r="B10" s="119"/>
      <c r="C10" s="113"/>
      <c r="D10" s="114"/>
      <c r="E10" s="115"/>
      <c r="F10" s="116"/>
      <c r="G10" s="117"/>
      <c r="H10" s="118"/>
      <c r="I10" s="129"/>
      <c r="M10" s="91"/>
    </row>
    <row r="11" spans="1:13" ht="30">
      <c r="A11" s="126">
        <v>2</v>
      </c>
      <c r="B11" s="85"/>
      <c r="C11" s="86" t="s">
        <v>136</v>
      </c>
      <c r="D11" s="87"/>
      <c r="E11" s="88"/>
      <c r="F11" s="89"/>
      <c r="G11" s="89"/>
      <c r="H11" s="90"/>
      <c r="I11" s="127"/>
      <c r="K11" s="83" t="s">
        <v>108</v>
      </c>
      <c r="L11" s="83" t="str">
        <f>IF(B11&lt;&gt;"",IF(M11=C11,"ok","erro texto"),"")</f>
        <v/>
      </c>
      <c r="M11" s="91"/>
    </row>
    <row r="12" spans="1:13" ht="42.75">
      <c r="A12" s="128" t="s">
        <v>27</v>
      </c>
      <c r="B12" s="119" t="s">
        <v>127</v>
      </c>
      <c r="C12" s="113" t="s">
        <v>128</v>
      </c>
      <c r="D12" s="114" t="s">
        <v>126</v>
      </c>
      <c r="E12" s="115">
        <v>22</v>
      </c>
      <c r="F12" s="116"/>
      <c r="G12" s="117"/>
      <c r="H12" s="118"/>
      <c r="I12" s="129">
        <f t="shared" ref="I12:I15" si="5">H12*E12</f>
        <v>0</v>
      </c>
      <c r="M12" s="91"/>
    </row>
    <row r="13" spans="1:13" ht="14.25">
      <c r="A13" s="128" t="s">
        <v>53</v>
      </c>
      <c r="B13" s="119" t="s">
        <v>73</v>
      </c>
      <c r="C13" s="113" t="s">
        <v>146</v>
      </c>
      <c r="D13" s="114" t="s">
        <v>7</v>
      </c>
      <c r="E13" s="115">
        <v>2</v>
      </c>
      <c r="F13" s="116"/>
      <c r="G13" s="117"/>
      <c r="H13" s="118">
        <f t="shared" ref="H13:H15" si="6">F13+G13</f>
        <v>0</v>
      </c>
      <c r="I13" s="129">
        <f t="shared" si="5"/>
        <v>0</v>
      </c>
      <c r="M13" s="91"/>
    </row>
    <row r="14" spans="1:13" ht="28.5">
      <c r="A14" s="128"/>
      <c r="B14" s="119" t="s">
        <v>157</v>
      </c>
      <c r="C14" s="113" t="s">
        <v>158</v>
      </c>
      <c r="D14" s="114" t="s">
        <v>26</v>
      </c>
      <c r="E14" s="115">
        <v>16</v>
      </c>
      <c r="F14" s="116"/>
      <c r="G14" s="117"/>
      <c r="H14" s="118">
        <f>(F14+G14)*2.2823</f>
        <v>0</v>
      </c>
      <c r="I14" s="129">
        <f t="shared" ref="I14" si="7">H14*E14</f>
        <v>0</v>
      </c>
      <c r="M14" s="91"/>
    </row>
    <row r="15" spans="1:13" ht="28.5" customHeight="1">
      <c r="A15" s="128" t="s">
        <v>54</v>
      </c>
      <c r="B15" s="119" t="s">
        <v>148</v>
      </c>
      <c r="C15" s="113" t="s">
        <v>147</v>
      </c>
      <c r="D15" s="114" t="s">
        <v>149</v>
      </c>
      <c r="E15" s="115">
        <v>4</v>
      </c>
      <c r="F15" s="116"/>
      <c r="G15" s="117"/>
      <c r="H15" s="118">
        <f t="shared" si="6"/>
        <v>0</v>
      </c>
      <c r="I15" s="129">
        <f t="shared" si="5"/>
        <v>0</v>
      </c>
      <c r="M15" s="91"/>
    </row>
    <row r="16" spans="1:13" ht="28.5" customHeight="1">
      <c r="A16" s="128" t="s">
        <v>55</v>
      </c>
      <c r="B16" s="119" t="s">
        <v>151</v>
      </c>
      <c r="C16" s="113" t="s">
        <v>150</v>
      </c>
      <c r="D16" s="114" t="s">
        <v>149</v>
      </c>
      <c r="E16" s="115">
        <v>2</v>
      </c>
      <c r="F16" s="116"/>
      <c r="G16" s="117"/>
      <c r="H16" s="118">
        <f t="shared" ref="H16" si="8">F16+G16</f>
        <v>0</v>
      </c>
      <c r="I16" s="129">
        <f t="shared" ref="I16" si="9">H16*E16</f>
        <v>0</v>
      </c>
      <c r="M16" s="91"/>
    </row>
    <row r="17" spans="1:13" ht="27.95" customHeight="1">
      <c r="A17" s="130">
        <f>H17*E17</f>
        <v>0</v>
      </c>
      <c r="B17" s="92"/>
      <c r="C17" s="92"/>
      <c r="D17" s="92"/>
      <c r="E17" s="92"/>
      <c r="F17" s="92"/>
      <c r="G17" s="92"/>
      <c r="H17" s="118">
        <f t="shared" ref="H17" si="10">F17+G17</f>
        <v>0</v>
      </c>
      <c r="I17" s="131"/>
      <c r="M17" s="91" t="s">
        <v>108</v>
      </c>
    </row>
    <row r="18" spans="1:13" ht="27.95" customHeight="1">
      <c r="A18" s="126">
        <v>3</v>
      </c>
      <c r="B18" s="85"/>
      <c r="C18" s="86" t="s">
        <v>129</v>
      </c>
      <c r="D18" s="87"/>
      <c r="E18" s="88"/>
      <c r="F18" s="89"/>
      <c r="G18" s="89"/>
      <c r="H18" s="90"/>
      <c r="I18" s="127"/>
      <c r="M18" s="91" t="s">
        <v>108</v>
      </c>
    </row>
    <row r="19" spans="1:13" ht="28.5">
      <c r="A19" s="128" t="s">
        <v>17</v>
      </c>
      <c r="B19" s="119" t="s">
        <v>131</v>
      </c>
      <c r="C19" s="113" t="s">
        <v>130</v>
      </c>
      <c r="D19" s="114" t="s">
        <v>0</v>
      </c>
      <c r="E19" s="115">
        <v>48</v>
      </c>
      <c r="F19" s="116"/>
      <c r="G19" s="117"/>
      <c r="H19" s="118">
        <f t="shared" ref="H19" si="11">F19+G19</f>
        <v>0</v>
      </c>
      <c r="I19" s="129">
        <f t="shared" ref="I19:I23" si="12">H19*E19</f>
        <v>0</v>
      </c>
      <c r="M19" s="91"/>
    </row>
    <row r="20" spans="1:13" ht="28.5">
      <c r="A20" s="128" t="s">
        <v>56</v>
      </c>
      <c r="B20" s="119" t="s">
        <v>70</v>
      </c>
      <c r="C20" s="113" t="s">
        <v>132</v>
      </c>
      <c r="D20" s="114" t="s">
        <v>7</v>
      </c>
      <c r="E20" s="115">
        <v>22</v>
      </c>
      <c r="F20" s="116"/>
      <c r="G20" s="117"/>
      <c r="H20" s="118">
        <f t="shared" ref="H20" si="13">F20+G20</f>
        <v>0</v>
      </c>
      <c r="I20" s="129">
        <f t="shared" ref="I20" si="14">H20*E20</f>
        <v>0</v>
      </c>
      <c r="M20" s="91"/>
    </row>
    <row r="21" spans="1:13" ht="14.25">
      <c r="A21" s="128" t="s">
        <v>57</v>
      </c>
      <c r="B21" s="119" t="s">
        <v>71</v>
      </c>
      <c r="C21" s="113" t="s">
        <v>133</v>
      </c>
      <c r="D21" s="114" t="s">
        <v>1</v>
      </c>
      <c r="E21" s="115">
        <v>64</v>
      </c>
      <c r="F21" s="116"/>
      <c r="G21" s="117"/>
      <c r="H21" s="118">
        <f t="shared" ref="H21:H22" si="15">F21+G21</f>
        <v>0</v>
      </c>
      <c r="I21" s="129">
        <f t="shared" si="12"/>
        <v>0</v>
      </c>
      <c r="M21" s="91"/>
    </row>
    <row r="22" spans="1:13" ht="28.5">
      <c r="A22" s="128" t="s">
        <v>94</v>
      </c>
      <c r="B22" s="112" t="s">
        <v>135</v>
      </c>
      <c r="C22" s="113" t="s">
        <v>134</v>
      </c>
      <c r="D22" s="114" t="s">
        <v>1</v>
      </c>
      <c r="E22" s="115">
        <f>E20*8</f>
        <v>176</v>
      </c>
      <c r="F22" s="116"/>
      <c r="G22" s="117"/>
      <c r="H22" s="118">
        <f t="shared" si="15"/>
        <v>0</v>
      </c>
      <c r="I22" s="129">
        <f t="shared" si="12"/>
        <v>0</v>
      </c>
      <c r="M22" s="91"/>
    </row>
    <row r="23" spans="1:13" ht="27.95" customHeight="1">
      <c r="A23" s="128" t="s">
        <v>95</v>
      </c>
      <c r="B23" s="112" t="s">
        <v>125</v>
      </c>
      <c r="C23" s="113" t="s">
        <v>152</v>
      </c>
      <c r="D23" s="114" t="s">
        <v>26</v>
      </c>
      <c r="E23" s="115">
        <f>10*5*2</f>
        <v>100</v>
      </c>
      <c r="F23" s="116"/>
      <c r="G23" s="117"/>
      <c r="H23" s="118">
        <f>(F23+G23)*2.2823</f>
        <v>0</v>
      </c>
      <c r="I23" s="129">
        <f t="shared" si="12"/>
        <v>0</v>
      </c>
      <c r="M23" s="91"/>
    </row>
    <row r="24" spans="1:13" ht="27.95" customHeight="1">
      <c r="A24" s="132"/>
      <c r="B24" s="93"/>
      <c r="C24" s="93"/>
      <c r="D24" s="93"/>
      <c r="E24" s="93"/>
      <c r="F24" s="93"/>
      <c r="G24" s="93"/>
      <c r="H24" s="93"/>
      <c r="I24" s="133"/>
      <c r="M24" s="91"/>
    </row>
    <row r="25" spans="1:13" ht="27.95" customHeight="1">
      <c r="A25" s="126">
        <v>4</v>
      </c>
      <c r="B25" s="85"/>
      <c r="C25" s="86" t="s">
        <v>137</v>
      </c>
      <c r="D25" s="87"/>
      <c r="E25" s="88"/>
      <c r="F25" s="89"/>
      <c r="G25" s="89"/>
      <c r="H25" s="90"/>
      <c r="I25" s="127"/>
      <c r="M25" s="91"/>
    </row>
    <row r="26" spans="1:13" ht="14.25">
      <c r="A26" s="128" t="s">
        <v>18</v>
      </c>
      <c r="B26" s="119" t="s">
        <v>139</v>
      </c>
      <c r="C26" s="113" t="s">
        <v>138</v>
      </c>
      <c r="D26" s="114" t="s">
        <v>1</v>
      </c>
      <c r="E26" s="115">
        <v>6</v>
      </c>
      <c r="F26" s="116"/>
      <c r="G26" s="117"/>
      <c r="H26" s="118">
        <f t="shared" ref="H26:H29" si="16">F26+G26</f>
        <v>0</v>
      </c>
      <c r="I26" s="129">
        <f t="shared" ref="I26:I27" si="17">H26*E26</f>
        <v>0</v>
      </c>
      <c r="M26" s="91"/>
    </row>
    <row r="27" spans="1:13" ht="14.25">
      <c r="A27" s="128" t="s">
        <v>21</v>
      </c>
      <c r="B27" s="119" t="s">
        <v>141</v>
      </c>
      <c r="C27" s="113" t="s">
        <v>140</v>
      </c>
      <c r="D27" s="114" t="s">
        <v>1</v>
      </c>
      <c r="E27" s="115">
        <v>6</v>
      </c>
      <c r="F27" s="116"/>
      <c r="G27" s="117"/>
      <c r="H27" s="118">
        <f t="shared" si="16"/>
        <v>0</v>
      </c>
      <c r="I27" s="129">
        <f t="shared" si="17"/>
        <v>0</v>
      </c>
      <c r="M27" s="91"/>
    </row>
    <row r="28" spans="1:13" ht="14.25">
      <c r="A28" s="128"/>
      <c r="B28" s="119" t="e">
        <f>#REF!</f>
        <v>#REF!</v>
      </c>
      <c r="C28" s="119" t="e">
        <f>#REF!</f>
        <v>#REF!</v>
      </c>
      <c r="D28" s="119" t="e">
        <f>#REF!</f>
        <v>#REF!</v>
      </c>
      <c r="E28" s="119">
        <v>60</v>
      </c>
      <c r="F28" s="119"/>
      <c r="G28" s="172"/>
      <c r="H28" s="118">
        <f t="shared" ref="H28" si="18">F28+G28</f>
        <v>0</v>
      </c>
      <c r="I28" s="129">
        <f t="shared" ref="I28" si="19">H28*E28</f>
        <v>0</v>
      </c>
      <c r="M28" s="91"/>
    </row>
    <row r="29" spans="1:13" ht="14.25">
      <c r="A29" s="128" t="s">
        <v>180</v>
      </c>
      <c r="B29" s="119" t="e">
        <f>#REF!</f>
        <v>#REF!</v>
      </c>
      <c r="C29" s="119" t="e">
        <f>#REF!</f>
        <v>#REF!</v>
      </c>
      <c r="D29" s="119" t="e">
        <f>#REF!</f>
        <v>#REF!</v>
      </c>
      <c r="E29" s="119">
        <v>60</v>
      </c>
      <c r="F29" s="116"/>
      <c r="G29" s="172"/>
      <c r="H29" s="118">
        <f t="shared" si="16"/>
        <v>0</v>
      </c>
      <c r="I29" s="129">
        <f t="shared" ref="I29:I35" si="20">H29*E29</f>
        <v>0</v>
      </c>
      <c r="M29" s="91"/>
    </row>
    <row r="30" spans="1:13" ht="14.25">
      <c r="A30" s="128" t="s">
        <v>181</v>
      </c>
      <c r="B30" s="119" t="s">
        <v>142</v>
      </c>
      <c r="C30" s="113" t="s">
        <v>143</v>
      </c>
      <c r="D30" s="114" t="s">
        <v>1</v>
      </c>
      <c r="E30" s="115">
        <v>2</v>
      </c>
      <c r="F30" s="116"/>
      <c r="G30" s="117"/>
      <c r="H30" s="118">
        <f>F30+G30</f>
        <v>0</v>
      </c>
      <c r="I30" s="129">
        <f t="shared" si="20"/>
        <v>0</v>
      </c>
      <c r="M30" s="91"/>
    </row>
    <row r="31" spans="1:13" ht="14.25">
      <c r="A31" s="128" t="s">
        <v>182</v>
      </c>
      <c r="B31" s="119" t="s">
        <v>145</v>
      </c>
      <c r="C31" s="113" t="s">
        <v>144</v>
      </c>
      <c r="D31" s="114" t="s">
        <v>0</v>
      </c>
      <c r="E31" s="115">
        <v>50</v>
      </c>
      <c r="F31" s="116"/>
      <c r="G31" s="117"/>
      <c r="H31" s="118">
        <f t="shared" ref="H31" si="21">F31+G31</f>
        <v>0</v>
      </c>
      <c r="I31" s="129">
        <f t="shared" si="20"/>
        <v>0</v>
      </c>
      <c r="M31" s="91"/>
    </row>
    <row r="32" spans="1:13" ht="14.25">
      <c r="A32" s="128" t="s">
        <v>183</v>
      </c>
      <c r="B32" s="119" t="s">
        <v>192</v>
      </c>
      <c r="C32" s="113" t="s">
        <v>193</v>
      </c>
      <c r="D32" s="114" t="s">
        <v>0</v>
      </c>
      <c r="E32" s="115">
        <v>350</v>
      </c>
      <c r="F32" s="116"/>
      <c r="G32" s="117"/>
      <c r="H32" s="118">
        <f t="shared" ref="H32" si="22">F32+G32</f>
        <v>0</v>
      </c>
      <c r="I32" s="129">
        <f t="shared" ref="I32:I33" si="23">H32*E32</f>
        <v>0</v>
      </c>
      <c r="M32" s="91"/>
    </row>
    <row r="33" spans="1:13" ht="14.25">
      <c r="A33" s="128" t="s">
        <v>184</v>
      </c>
      <c r="B33" s="119" t="s">
        <v>188</v>
      </c>
      <c r="C33" s="113" t="s">
        <v>189</v>
      </c>
      <c r="D33" s="114" t="s">
        <v>0</v>
      </c>
      <c r="E33" s="115">
        <v>250</v>
      </c>
      <c r="F33" s="116"/>
      <c r="G33" s="117"/>
      <c r="H33" s="118">
        <f t="shared" ref="H33" si="24">F33+G33</f>
        <v>0</v>
      </c>
      <c r="I33" s="129">
        <f t="shared" si="23"/>
        <v>0</v>
      </c>
      <c r="M33" s="91"/>
    </row>
    <row r="34" spans="1:13" ht="27.75" customHeight="1">
      <c r="A34" s="128" t="s">
        <v>185</v>
      </c>
      <c r="B34" s="112" t="s">
        <v>169</v>
      </c>
      <c r="C34" s="113" t="s">
        <v>168</v>
      </c>
      <c r="D34" s="114" t="s">
        <v>1</v>
      </c>
      <c r="E34" s="115">
        <v>64</v>
      </c>
      <c r="F34" s="116"/>
      <c r="G34" s="117"/>
      <c r="H34" s="118">
        <f t="shared" ref="H34:H35" si="25">F34+G34</f>
        <v>0</v>
      </c>
      <c r="I34" s="129">
        <f t="shared" si="20"/>
        <v>0</v>
      </c>
      <c r="M34" s="91"/>
    </row>
    <row r="35" spans="1:13" ht="27.75" customHeight="1">
      <c r="A35" s="128" t="s">
        <v>190</v>
      </c>
      <c r="B35" s="112" t="s">
        <v>167</v>
      </c>
      <c r="C35" s="113" t="s">
        <v>166</v>
      </c>
      <c r="D35" s="114" t="s">
        <v>1</v>
      </c>
      <c r="E35" s="115">
        <v>10</v>
      </c>
      <c r="F35" s="116"/>
      <c r="G35" s="117"/>
      <c r="H35" s="118">
        <f t="shared" si="25"/>
        <v>0</v>
      </c>
      <c r="I35" s="129">
        <f t="shared" si="20"/>
        <v>0</v>
      </c>
      <c r="M35" s="91"/>
    </row>
    <row r="36" spans="1:13" ht="27.75" customHeight="1">
      <c r="A36" s="128" t="s">
        <v>191</v>
      </c>
      <c r="B36" s="112" t="s">
        <v>171</v>
      </c>
      <c r="C36" s="113" t="s">
        <v>170</v>
      </c>
      <c r="D36" s="114" t="s">
        <v>164</v>
      </c>
      <c r="E36" s="115">
        <v>1</v>
      </c>
      <c r="F36" s="116"/>
      <c r="G36" s="117"/>
      <c r="H36" s="118">
        <f t="shared" ref="H36:H39" si="26">F36+G36</f>
        <v>0</v>
      </c>
      <c r="I36" s="129">
        <f t="shared" ref="I36" si="27">H36*E36</f>
        <v>0</v>
      </c>
      <c r="M36" s="91"/>
    </row>
    <row r="37" spans="1:13" ht="27.95" customHeight="1">
      <c r="A37" s="126">
        <v>5</v>
      </c>
      <c r="B37" s="85"/>
      <c r="C37" s="86" t="s">
        <v>178</v>
      </c>
      <c r="D37" s="87"/>
      <c r="E37" s="88"/>
      <c r="F37" s="89"/>
      <c r="G37" s="89"/>
      <c r="H37" s="90"/>
      <c r="I37" s="127"/>
      <c r="M37" s="91"/>
    </row>
    <row r="38" spans="1:13" ht="14.25">
      <c r="A38" s="128" t="s">
        <v>14</v>
      </c>
      <c r="B38" s="119" t="s">
        <v>74</v>
      </c>
      <c r="C38" s="113" t="s">
        <v>165</v>
      </c>
      <c r="D38" s="114" t="s">
        <v>126</v>
      </c>
      <c r="E38" s="115">
        <v>1</v>
      </c>
      <c r="F38" s="116"/>
      <c r="G38" s="117"/>
      <c r="H38" s="118">
        <f t="shared" si="26"/>
        <v>0</v>
      </c>
      <c r="I38" s="129">
        <f t="shared" ref="I38:I39" si="28">H38*E38</f>
        <v>0</v>
      </c>
      <c r="M38" s="91"/>
    </row>
    <row r="39" spans="1:13" ht="28.5">
      <c r="A39" s="128" t="s">
        <v>15</v>
      </c>
      <c r="B39" s="119" t="s">
        <v>131</v>
      </c>
      <c r="C39" s="148" t="s">
        <v>179</v>
      </c>
      <c r="D39" s="114" t="s">
        <v>126</v>
      </c>
      <c r="E39" s="115">
        <v>1</v>
      </c>
      <c r="F39" s="116"/>
      <c r="G39" s="117"/>
      <c r="H39" s="118">
        <f t="shared" si="26"/>
        <v>0</v>
      </c>
      <c r="I39" s="129">
        <f t="shared" si="28"/>
        <v>0</v>
      </c>
      <c r="M39" s="91"/>
    </row>
    <row r="40" spans="1:13" ht="27.95" customHeight="1">
      <c r="A40" s="128"/>
      <c r="B40" s="120"/>
      <c r="C40" s="121"/>
      <c r="D40" s="122"/>
      <c r="E40" s="122"/>
      <c r="F40" s="123"/>
      <c r="G40" s="123"/>
      <c r="H40" s="124"/>
      <c r="I40" s="134"/>
      <c r="K40" s="83" t="s">
        <v>108</v>
      </c>
      <c r="L40" s="83" t="str">
        <f t="shared" ref="L40" si="29">IF(B40&lt;&gt;"",IF(M40=C40,"ok","erro texto"),"")</f>
        <v/>
      </c>
      <c r="M40" s="91" t="s">
        <v>108</v>
      </c>
    </row>
    <row r="41" spans="1:13" ht="27.95" customHeight="1">
      <c r="A41" s="135"/>
      <c r="B41" s="94"/>
      <c r="C41" s="94" t="s">
        <v>3</v>
      </c>
      <c r="D41" s="95"/>
      <c r="E41" s="96"/>
      <c r="F41" s="97"/>
      <c r="G41" s="97"/>
      <c r="H41" s="98"/>
      <c r="I41" s="136">
        <f>I25+I18+I11+I3+I37</f>
        <v>0</v>
      </c>
    </row>
    <row r="42" spans="1:13" ht="27.95" customHeight="1">
      <c r="A42" s="137"/>
      <c r="B42" s="99"/>
      <c r="C42" s="99" t="str">
        <f>CONCATENATE("ADMINISTRAÇÃO LOCAL (",'calculo BDI'!C36*100,"%)")</f>
        <v>ADMINISTRAÇÃO LOCAL (3,49%)</v>
      </c>
      <c r="D42" s="100"/>
      <c r="E42" s="101"/>
      <c r="F42" s="102"/>
      <c r="G42" s="102"/>
      <c r="H42" s="103"/>
      <c r="I42" s="138">
        <f>I41*'calculo BDI'!C36</f>
        <v>0</v>
      </c>
      <c r="K42" s="104"/>
    </row>
    <row r="43" spans="1:13" ht="27.95" customHeight="1">
      <c r="A43" s="139"/>
      <c r="B43" s="105"/>
      <c r="C43" s="105" t="str">
        <f>CONCATENATE("BDI (",'calculo BDI'!C26*100,"%)")</f>
        <v>BDI (21,48%)</v>
      </c>
      <c r="D43" s="106"/>
      <c r="E43" s="107"/>
      <c r="F43" s="108"/>
      <c r="G43" s="108"/>
      <c r="H43" s="109"/>
      <c r="I43" s="140">
        <f>(I42+I41)*'calculo BDI'!C26</f>
        <v>0</v>
      </c>
      <c r="K43" s="104"/>
    </row>
    <row r="44" spans="1:13" ht="27.95" customHeight="1" thickBot="1">
      <c r="A44" s="141"/>
      <c r="B44" s="142"/>
      <c r="C44" s="142" t="s">
        <v>4</v>
      </c>
      <c r="D44" s="143"/>
      <c r="E44" s="144"/>
      <c r="F44" s="145"/>
      <c r="G44" s="145"/>
      <c r="H44" s="146"/>
      <c r="I44" s="147">
        <f>SUM(I41:I43)</f>
        <v>0</v>
      </c>
      <c r="M44" s="111"/>
    </row>
    <row r="46" spans="1:13" ht="27.95" customHeight="1">
      <c r="I46" s="111"/>
    </row>
  </sheetData>
  <mergeCells count="6">
    <mergeCell ref="F1:I1"/>
    <mergeCell ref="A1:A2"/>
    <mergeCell ref="B1:B2"/>
    <mergeCell ref="C1:C2"/>
    <mergeCell ref="D1:D2"/>
    <mergeCell ref="E1:E2"/>
  </mergeCells>
  <phoneticPr fontId="30" type="noConversion"/>
  <hyperlinks>
    <hyperlink ref="B12" location="'Composição '!A1" display="Composição" xr:uid="{14CFCC01-D76D-4193-9B34-D10F6B62FE36}"/>
  </hyperlinks>
  <pageMargins left="0.23622047244094491" right="0.23622047244094491" top="0.74803149606299213" bottom="0.74803149606299213" header="0.31496062992125984" footer="0.31496062992125984"/>
  <pageSetup paperSize="9" scale="60" orientation="portrait" r:id="rId1"/>
  <headerFooter>
    <oddHeader>&amp;C&amp;"-,Negrito"&amp;16REVISÃO E MANUTENÇÃO DO SISTEMA DE CLIMATIZAÇÃO DA SEDE DA FUNDAÇÃO FLORESTAL&amp;RTABELA CPOS Nº 182
julho/2021</oddHeader>
    <oddFooter>&amp;L&amp;"Verdana,Negrito"&amp;8Fundação Florestal&amp;"Verdana,Normal" | Av. Prof. Frederico Hermann Jr 345 | CEP 05459-010
São Paulo, SP | Fone (11) 2997-5000 | www.fflorestal.sp.gov.br
&amp;R&amp;G</oddFooter>
  </headerFooter>
  <colBreaks count="1" manualBreakCount="1">
    <brk id="10" max="1048575" man="1"/>
  </col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FFB5E1-B8BD-4E62-A56E-FF7F35FC1CEC}">
  <sheetPr>
    <pageSetUpPr fitToPage="1"/>
  </sheetPr>
  <dimension ref="A1:I14"/>
  <sheetViews>
    <sheetView view="pageBreakPreview" zoomScale="60" zoomScaleNormal="90" workbookViewId="0">
      <selection activeCell="D21" sqref="D21"/>
    </sheetView>
  </sheetViews>
  <sheetFormatPr defaultColWidth="9.140625" defaultRowHeight="15"/>
  <cols>
    <col min="1" max="1" width="6.140625" style="178" bestFit="1" customWidth="1"/>
    <col min="2" max="2" width="134.85546875" style="177" customWidth="1"/>
    <col min="3" max="4" width="14.7109375" style="177" bestFit="1" customWidth="1"/>
    <col min="5" max="5" width="16.140625" style="177" bestFit="1" customWidth="1"/>
    <col min="6" max="6" width="19.140625" style="177" customWidth="1"/>
    <col min="7" max="7" width="15.28515625" style="177" customWidth="1"/>
    <col min="8" max="8" width="14.42578125" style="177" customWidth="1"/>
    <col min="9" max="9" width="14.28515625" style="177" customWidth="1"/>
    <col min="10" max="10" width="6.140625" style="177" customWidth="1"/>
    <col min="11" max="16384" width="9.140625" style="177"/>
  </cols>
  <sheetData>
    <row r="1" spans="1:9" ht="26.45" customHeight="1" thickTop="1" thickBot="1">
      <c r="A1" s="173" t="s">
        <v>203</v>
      </c>
      <c r="B1" s="174"/>
      <c r="C1" s="175"/>
      <c r="D1" s="175"/>
      <c r="E1" s="176"/>
      <c r="F1" s="175"/>
      <c r="G1" s="175"/>
      <c r="H1" s="176"/>
      <c r="I1" s="176"/>
    </row>
    <row r="2" spans="1:9" ht="16.5" thickTop="1" thickBot="1"/>
    <row r="3" spans="1:9" ht="15.75" thickBot="1">
      <c r="A3" s="242" t="s">
        <v>5</v>
      </c>
      <c r="B3" s="244" t="s">
        <v>196</v>
      </c>
      <c r="C3" s="246" t="s">
        <v>197</v>
      </c>
      <c r="D3" s="247"/>
      <c r="E3" s="248"/>
      <c r="F3" s="248"/>
      <c r="G3" s="248"/>
      <c r="H3" s="248"/>
      <c r="I3" s="249"/>
    </row>
    <row r="4" spans="1:9" s="183" customFormat="1" ht="55.5" customHeight="1" thickBot="1">
      <c r="A4" s="243"/>
      <c r="B4" s="245"/>
      <c r="C4" s="179" t="s">
        <v>198</v>
      </c>
      <c r="D4" s="180" t="s">
        <v>199</v>
      </c>
      <c r="E4" s="182" t="s">
        <v>112</v>
      </c>
      <c r="F4" s="180" t="str">
        <f>B11</f>
        <v>ADMINISTRAÇÃO LOCAL (3,49%)</v>
      </c>
      <c r="G4" s="180" t="str">
        <f>B12</f>
        <v>BDI (21,48%)</v>
      </c>
      <c r="H4" s="180" t="s">
        <v>13</v>
      </c>
      <c r="I4" s="181" t="s">
        <v>200</v>
      </c>
    </row>
    <row r="5" spans="1:9" s="192" customFormat="1" ht="24.95" customHeight="1">
      <c r="A5" s="184">
        <v>1</v>
      </c>
      <c r="B5" s="185" t="str">
        <f>UPPER(VLOOKUP(A5,'FF - SEDE PINHEIROS'!A:I,3,0))</f>
        <v>SERVIÇOS PRELIMINARES</v>
      </c>
      <c r="C5" s="186">
        <f>0.9*E5</f>
        <v>0</v>
      </c>
      <c r="D5" s="187">
        <f>0.1*E5</f>
        <v>0</v>
      </c>
      <c r="E5" s="223">
        <f>(VLOOKUP(A5,'FF - SEDE PINHEIROS'!A:I,9,0))</f>
        <v>0</v>
      </c>
      <c r="F5" s="188">
        <f>E5*'calculo BDI'!C36</f>
        <v>0</v>
      </c>
      <c r="G5" s="189">
        <f>SUM(E5:F5)*'calculo BDI'!$C$26</f>
        <v>0</v>
      </c>
      <c r="H5" s="190">
        <f>SUM(E5:G5)</f>
        <v>0</v>
      </c>
      <c r="I5" s="191" t="e">
        <f>H5/H10</f>
        <v>#DIV/0!</v>
      </c>
    </row>
    <row r="6" spans="1:9" s="192" customFormat="1" ht="24.95" customHeight="1">
      <c r="A6" s="184">
        <v>2</v>
      </c>
      <c r="B6" s="185" t="str">
        <f>UPPER(VLOOKUP(A6,'FF - SEDE PINHEIROS'!A:I,3,0))</f>
        <v>REVISÃO DE EQUIPAMENTO DE AR CONDICIONADO A FRIO, TIPO SPLIT PISO TETO 1° E 4° ANDAR</v>
      </c>
      <c r="C6" s="186">
        <f>0.25*E6</f>
        <v>0</v>
      </c>
      <c r="D6" s="187">
        <f>0.75*E6</f>
        <v>0</v>
      </c>
      <c r="E6" s="223">
        <f>(VLOOKUP(A6,'FF - SEDE PINHEIROS'!A:I,9,0))</f>
        <v>0</v>
      </c>
      <c r="F6" s="188">
        <f>E6*'calculo BDI'!C36</f>
        <v>0</v>
      </c>
      <c r="G6" s="189">
        <f>SUM(E6:F6)*'calculo BDI'!$C$26</f>
        <v>0</v>
      </c>
      <c r="H6" s="190">
        <f t="shared" ref="H6:H9" si="0">SUM(E6:G6)</f>
        <v>0</v>
      </c>
      <c r="I6" s="194" t="e">
        <f>H6/$H$10</f>
        <v>#DIV/0!</v>
      </c>
    </row>
    <row r="7" spans="1:9" s="192" customFormat="1" ht="24.95" customHeight="1">
      <c r="A7" s="184">
        <v>3</v>
      </c>
      <c r="B7" s="185" t="str">
        <f>UPPER(VLOOKUP(A7,'FF - SEDE PINHEIROS'!A:I,3,0))</f>
        <v>REVISÃO DE REDE DE DRENAGEM</v>
      </c>
      <c r="C7" s="186">
        <f t="shared" ref="C7" si="1">0.9*E7</f>
        <v>0</v>
      </c>
      <c r="D7" s="187">
        <f>0.1*E7</f>
        <v>0</v>
      </c>
      <c r="E7" s="223">
        <f>(VLOOKUP(A7,'FF - SEDE PINHEIROS'!A:I,9,0))</f>
        <v>0</v>
      </c>
      <c r="F7" s="188">
        <f>E7*'calculo BDI'!C36</f>
        <v>0</v>
      </c>
      <c r="G7" s="189">
        <f>SUM(E7:F7)*'calculo BDI'!$C$26</f>
        <v>0</v>
      </c>
      <c r="H7" s="190">
        <f t="shared" si="0"/>
        <v>0</v>
      </c>
      <c r="I7" s="194" t="e">
        <f>H7/$H$10</f>
        <v>#DIV/0!</v>
      </c>
    </row>
    <row r="8" spans="1:9" s="192" customFormat="1" ht="24.95" customHeight="1">
      <c r="A8" s="184">
        <v>4</v>
      </c>
      <c r="B8" s="185" t="str">
        <f>UPPER(VLOOKUP(A8,'FF - SEDE PINHEIROS'!A:I,3,0))</f>
        <v>REVISÃO DE QUADRO ELETRICO</v>
      </c>
      <c r="C8" s="186">
        <f>0.1*E8</f>
        <v>0</v>
      </c>
      <c r="D8" s="187">
        <f>0.9*E8</f>
        <v>0</v>
      </c>
      <c r="E8" s="223">
        <f>(VLOOKUP(A8,'FF - SEDE PINHEIROS'!A:I,9,0))</f>
        <v>0</v>
      </c>
      <c r="F8" s="188">
        <f>E8*'calculo BDI'!C36</f>
        <v>0</v>
      </c>
      <c r="G8" s="189">
        <f>SUM(E8:F8)*'calculo BDI'!$C$26</f>
        <v>0</v>
      </c>
      <c r="H8" s="190">
        <f t="shared" si="0"/>
        <v>0</v>
      </c>
      <c r="I8" s="194" t="e">
        <f>H8/$H$10</f>
        <v>#DIV/0!</v>
      </c>
    </row>
    <row r="9" spans="1:9" s="192" customFormat="1" ht="24.95" customHeight="1">
      <c r="A9" s="184">
        <v>5</v>
      </c>
      <c r="B9" s="185" t="str">
        <f>UPPER(VLOOKUP(A9,'FF - SEDE PINHEIROS'!A:I,3,0))</f>
        <v>LIMPEZA  AR CENTRAL - DUTOS E EQUIPAMENTOS</v>
      </c>
      <c r="C9" s="193"/>
      <c r="D9" s="187">
        <f>1*E9</f>
        <v>0</v>
      </c>
      <c r="E9" s="223">
        <f>(VLOOKUP(A9,'FF - SEDE PINHEIROS'!A:I,9,0))</f>
        <v>0</v>
      </c>
      <c r="F9" s="188">
        <f>E9*'calculo BDI'!C36</f>
        <v>0</v>
      </c>
      <c r="G9" s="189">
        <f>SUM(E9:F9)*'calculo BDI'!$C$26</f>
        <v>0</v>
      </c>
      <c r="H9" s="190">
        <f t="shared" si="0"/>
        <v>0</v>
      </c>
      <c r="I9" s="194" t="e">
        <f>H9/$H$10</f>
        <v>#DIV/0!</v>
      </c>
    </row>
    <row r="10" spans="1:9" s="192" customFormat="1" ht="18">
      <c r="A10" s="195"/>
      <c r="B10" s="196" t="s">
        <v>201</v>
      </c>
      <c r="C10" s="197">
        <f>SUM(C5:C9)</f>
        <v>0</v>
      </c>
      <c r="D10" s="197">
        <f>SUM(D5:D9)</f>
        <v>0</v>
      </c>
      <c r="E10" s="198">
        <f>SUM(E5:E9)</f>
        <v>0</v>
      </c>
      <c r="F10" s="199">
        <f>E10*'calculo BDI'!C36</f>
        <v>0</v>
      </c>
      <c r="G10" s="199">
        <f>SUM(E10:F10)*'calculo BDI'!C26</f>
        <v>0</v>
      </c>
      <c r="H10" s="199">
        <f>SUM(E10:G10)</f>
        <v>0</v>
      </c>
      <c r="I10" s="200" t="e">
        <f>SUM(I5:I9)</f>
        <v>#DIV/0!</v>
      </c>
    </row>
    <row r="11" spans="1:9" s="192" customFormat="1" ht="18">
      <c r="A11" s="201"/>
      <c r="B11" s="202" t="str">
        <f>CONCATENATE("ADMINISTRAÇÃO LOCAL (",'calculo BDI'!C36*100,"%)")</f>
        <v>ADMINISTRAÇÃO LOCAL (3,49%)</v>
      </c>
      <c r="C11" s="192">
        <f>C10*'calculo BDI'!C$36</f>
        <v>0</v>
      </c>
      <c r="D11" s="192">
        <f>D10*'calculo BDI'!C$36</f>
        <v>0</v>
      </c>
      <c r="E11" s="192">
        <f>E10*'calculo BDI'!C$36</f>
        <v>0</v>
      </c>
      <c r="F11" s="203"/>
      <c r="G11" s="203"/>
      <c r="H11" s="204"/>
      <c r="I11" s="205"/>
    </row>
    <row r="12" spans="1:9" s="192" customFormat="1" ht="18">
      <c r="A12" s="206"/>
      <c r="B12" s="207" t="str">
        <f>CONCATENATE("BDI (",'calculo BDI'!C26*100,"%)")</f>
        <v>BDI (21,48%)</v>
      </c>
      <c r="C12" s="208">
        <f>SUM(C10:C11)*'calculo BDI'!C26</f>
        <v>0</v>
      </c>
      <c r="D12" s="208">
        <f>SUM(D10:D11)*'calculo BDI'!C26</f>
        <v>0</v>
      </c>
      <c r="E12" s="208">
        <f>SUM(E10:E11)*'calculo BDI'!C26</f>
        <v>0</v>
      </c>
      <c r="F12" s="209"/>
      <c r="G12" s="209"/>
      <c r="H12" s="210"/>
      <c r="I12" s="211"/>
    </row>
    <row r="13" spans="1:9" s="203" customFormat="1" ht="42.95" customHeight="1">
      <c r="A13" s="212"/>
      <c r="B13" s="213" t="s">
        <v>202</v>
      </c>
      <c r="C13" s="214">
        <f>SUM(C10:C12)</f>
        <v>0</v>
      </c>
      <c r="D13" s="215">
        <f t="shared" ref="D13" si="2">SUM(D10:D12)</f>
        <v>0</v>
      </c>
      <c r="E13" s="216">
        <f>SUM(E10:E12)</f>
        <v>0</v>
      </c>
      <c r="F13" s="215"/>
      <c r="G13" s="215"/>
      <c r="H13" s="215"/>
      <c r="I13" s="217"/>
    </row>
    <row r="14" spans="1:9" s="192" customFormat="1" ht="18.75" thickBot="1">
      <c r="A14" s="218"/>
      <c r="B14" s="219" t="s">
        <v>113</v>
      </c>
      <c r="C14" s="220" t="e">
        <f>C13/$E$13</f>
        <v>#DIV/0!</v>
      </c>
      <c r="D14" s="220" t="e">
        <f>D13/$E$13</f>
        <v>#DIV/0!</v>
      </c>
      <c r="E14" s="220" t="e">
        <f>E13/$E$13</f>
        <v>#DIV/0!</v>
      </c>
      <c r="F14" s="220"/>
      <c r="G14" s="220"/>
      <c r="H14" s="221"/>
      <c r="I14" s="222"/>
    </row>
  </sheetData>
  <mergeCells count="3">
    <mergeCell ref="A3:A4"/>
    <mergeCell ref="B3:B4"/>
    <mergeCell ref="C3:I3"/>
  </mergeCells>
  <pageMargins left="0.51181102362204722" right="0.51181102362204722" top="0.78740157480314965" bottom="0.78740157480314965" header="0.31496062992125984" footer="0.31496062992125984"/>
  <pageSetup paperSize="8" scale="79" fitToHeight="0" orientation="landscape" r:id="rId1"/>
  <headerFooter>
    <oddHeader>&amp;L&amp;G&amp;C&amp;"-,Negrito"&amp;14REVISÃO E MANUTENÇÃO DO SISTEMA DE CLIMATIZAÇÃO DA SEDE DA FUNDAÇÃO FLORESTAL&amp;RREFERENCIAL CDHU
VERSÃO 182
VIGÊNCIA A PARTIR DE 01/07/2021</oddHead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36"/>
  <sheetViews>
    <sheetView zoomScaleNormal="100" workbookViewId="0">
      <selection activeCell="E18" sqref="E18"/>
    </sheetView>
  </sheetViews>
  <sheetFormatPr defaultColWidth="9.140625" defaultRowHeight="15"/>
  <cols>
    <col min="1" max="1" width="6.140625" style="16" customWidth="1"/>
    <col min="2" max="2" width="62.7109375" style="1" customWidth="1"/>
    <col min="3" max="3" width="12.140625" style="1" customWidth="1"/>
    <col min="4" max="16384" width="9.140625" style="1"/>
  </cols>
  <sheetData>
    <row r="1" spans="1:5" ht="18.75">
      <c r="A1" s="257" t="s">
        <v>29</v>
      </c>
      <c r="B1" s="257"/>
      <c r="C1" s="257"/>
    </row>
    <row r="2" spans="1:5" ht="30" customHeight="1">
      <c r="A2" s="253" t="s">
        <v>30</v>
      </c>
      <c r="B2" s="253"/>
      <c r="C2" s="253"/>
    </row>
    <row r="3" spans="1:5" ht="5.0999999999999996" customHeight="1">
      <c r="A3" s="2"/>
      <c r="B3" s="2"/>
      <c r="C3" s="2"/>
    </row>
    <row r="4" spans="1:5" ht="15" customHeight="1">
      <c r="A4" s="258" t="s">
        <v>31</v>
      </c>
      <c r="B4" s="258"/>
      <c r="C4" s="3">
        <v>1</v>
      </c>
    </row>
    <row r="5" spans="1:5" ht="15" customHeight="1">
      <c r="A5" s="2"/>
      <c r="B5" s="2"/>
      <c r="C5" s="2"/>
      <c r="D5" s="259"/>
      <c r="E5" s="259"/>
    </row>
    <row r="6" spans="1:5" ht="15" customHeight="1">
      <c r="A6" s="4" t="s">
        <v>5</v>
      </c>
      <c r="B6" s="4" t="s">
        <v>28</v>
      </c>
      <c r="C6" s="4" t="s">
        <v>16</v>
      </c>
    </row>
    <row r="7" spans="1:5">
      <c r="A7" s="5">
        <v>1</v>
      </c>
      <c r="B7" s="6" t="s">
        <v>32</v>
      </c>
      <c r="C7" s="7"/>
    </row>
    <row r="8" spans="1:5">
      <c r="A8" s="8" t="s">
        <v>2</v>
      </c>
      <c r="B8" s="9" t="s">
        <v>33</v>
      </c>
      <c r="C8" s="10">
        <v>7.0000000000000007E-2</v>
      </c>
    </row>
    <row r="9" spans="1:5">
      <c r="A9" s="5">
        <v>2</v>
      </c>
      <c r="B9" s="6" t="s">
        <v>34</v>
      </c>
      <c r="C9" s="7"/>
    </row>
    <row r="10" spans="1:5">
      <c r="A10" s="8" t="s">
        <v>27</v>
      </c>
      <c r="B10" s="9" t="s">
        <v>35</v>
      </c>
      <c r="C10" s="10">
        <f>IF(C$4=1,3/100,IF(C$4=2,4/100,IF(C$4=3,5.5/100,"")))</f>
        <v>0.03</v>
      </c>
    </row>
    <row r="11" spans="1:5">
      <c r="A11" s="5">
        <v>3</v>
      </c>
      <c r="B11" s="6" t="s">
        <v>36</v>
      </c>
      <c r="C11" s="7"/>
    </row>
    <row r="12" spans="1:5">
      <c r="A12" s="8" t="s">
        <v>17</v>
      </c>
      <c r="B12" s="9" t="s">
        <v>37</v>
      </c>
      <c r="C12" s="10">
        <v>0.01</v>
      </c>
    </row>
    <row r="13" spans="1:5">
      <c r="A13" s="5">
        <v>4</v>
      </c>
      <c r="B13" s="6" t="s">
        <v>38</v>
      </c>
      <c r="C13" s="7"/>
    </row>
    <row r="14" spans="1:5">
      <c r="A14" s="8" t="s">
        <v>18</v>
      </c>
      <c r="B14" s="9" t="s">
        <v>39</v>
      </c>
      <c r="C14" s="10">
        <f>IF(C$4=1,0.8/100,IF(C$4=2,0.8/100,IF(C$4=3,1/100,"")))</f>
        <v>8.0000000000000002E-3</v>
      </c>
    </row>
    <row r="15" spans="1:5">
      <c r="A15" s="8" t="s">
        <v>21</v>
      </c>
      <c r="B15" s="9" t="s">
        <v>40</v>
      </c>
      <c r="C15" s="10">
        <v>1.133E-2</v>
      </c>
    </row>
    <row r="16" spans="1:5">
      <c r="A16" s="5">
        <v>5</v>
      </c>
      <c r="B16" s="6" t="s">
        <v>41</v>
      </c>
      <c r="C16" s="7"/>
    </row>
    <row r="17" spans="1:3">
      <c r="A17" s="8" t="s">
        <v>14</v>
      </c>
      <c r="B17" s="9" t="s">
        <v>42</v>
      </c>
      <c r="C17" s="11">
        <v>0.03</v>
      </c>
    </row>
    <row r="18" spans="1:3">
      <c r="A18" s="8" t="s">
        <v>15</v>
      </c>
      <c r="B18" s="9" t="s">
        <v>43</v>
      </c>
      <c r="C18" s="10">
        <v>6.4999999999999997E-3</v>
      </c>
    </row>
    <row r="19" spans="1:3">
      <c r="A19" s="8" t="s">
        <v>19</v>
      </c>
      <c r="B19" s="9" t="s">
        <v>44</v>
      </c>
      <c r="C19" s="10">
        <v>0.03</v>
      </c>
    </row>
    <row r="20" spans="1:3">
      <c r="A20" s="8" t="s">
        <v>20</v>
      </c>
      <c r="B20" s="9" t="s">
        <v>45</v>
      </c>
      <c r="C20" s="9"/>
    </row>
    <row r="23" spans="1:3">
      <c r="A23" s="254" t="s">
        <v>46</v>
      </c>
      <c r="B23" s="254"/>
      <c r="C23" s="254"/>
    </row>
    <row r="24" spans="1:3">
      <c r="A24" s="254" t="s">
        <v>47</v>
      </c>
      <c r="B24" s="254"/>
      <c r="C24" s="254"/>
    </row>
    <row r="26" spans="1:3" ht="18.75">
      <c r="A26" s="250" t="s">
        <v>48</v>
      </c>
      <c r="B26" s="251"/>
      <c r="C26" s="12">
        <f>ROUNDUP((((1+C10+SUM(C14:C15))*(1+C12)*(1+C8))/(1-SUM(C17:C20)))-1,4)</f>
        <v>0.21479999999999999</v>
      </c>
    </row>
    <row r="31" spans="1:3" ht="15.75">
      <c r="A31" s="252" t="s">
        <v>49</v>
      </c>
      <c r="B31" s="252"/>
      <c r="C31" s="252"/>
    </row>
    <row r="32" spans="1:3" ht="30" customHeight="1">
      <c r="A32" s="253" t="s">
        <v>50</v>
      </c>
      <c r="B32" s="253"/>
      <c r="C32" s="253"/>
    </row>
    <row r="33" spans="1:3">
      <c r="A33" s="13"/>
      <c r="B33" s="13"/>
    </row>
    <row r="34" spans="1:3">
      <c r="A34" s="254" t="s">
        <v>51</v>
      </c>
      <c r="B34" s="254"/>
      <c r="C34" s="14">
        <v>1</v>
      </c>
    </row>
    <row r="36" spans="1:3" ht="18.75">
      <c r="A36" s="255" t="s">
        <v>52</v>
      </c>
      <c r="B36" s="256"/>
      <c r="C36" s="15">
        <f>IF(C34&lt;&gt;"",IF(C34=1,3.49,(IF(C34=2,6.23,IF(C34=3,8.87,""))))/100,"")</f>
        <v>3.49E-2</v>
      </c>
    </row>
  </sheetData>
  <mergeCells count="11">
    <mergeCell ref="A24:C24"/>
    <mergeCell ref="A1:C1"/>
    <mergeCell ref="A2:C2"/>
    <mergeCell ref="A4:B4"/>
    <mergeCell ref="D5:E5"/>
    <mergeCell ref="A23:C23"/>
    <mergeCell ref="A26:B26"/>
    <mergeCell ref="A31:C31"/>
    <mergeCell ref="A32:C32"/>
    <mergeCell ref="A34:B34"/>
    <mergeCell ref="A36:B36"/>
  </mergeCells>
  <dataValidations count="1">
    <dataValidation type="list" allowBlank="1" showInputMessage="1" showErrorMessage="1" sqref="C4 C34" xr:uid="{00000000-0002-0000-0500-000000000000}">
      <formula1>"1,2,3"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R64"/>
  <sheetViews>
    <sheetView topLeftCell="A2" zoomScaleNormal="100" zoomScalePageLayoutView="80" workbookViewId="0">
      <selection activeCell="M20" sqref="M20:M22"/>
    </sheetView>
  </sheetViews>
  <sheetFormatPr defaultColWidth="9.140625" defaultRowHeight="12.75"/>
  <cols>
    <col min="1" max="1" width="8.7109375" style="17" customWidth="1"/>
    <col min="2" max="2" width="40.7109375" style="17" customWidth="1"/>
    <col min="3" max="3" width="12" style="17" bestFit="1" customWidth="1"/>
    <col min="4" max="5" width="10.7109375" style="17" customWidth="1"/>
    <col min="6" max="6" width="11.140625" style="17" bestFit="1" customWidth="1"/>
    <col min="7" max="17" width="10.7109375" style="17" customWidth="1"/>
    <col min="18" max="18" width="11.28515625" style="17" customWidth="1"/>
    <col min="19" max="16384" width="9.140625" style="17"/>
  </cols>
  <sheetData>
    <row r="1" spans="1:18" ht="15">
      <c r="A1" s="282" t="s">
        <v>58</v>
      </c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  <c r="Q1" s="282"/>
      <c r="R1" s="282"/>
    </row>
    <row r="2" spans="1:18" ht="12.75" customHeight="1">
      <c r="A2" s="283" t="s">
        <v>5</v>
      </c>
      <c r="B2" s="284" t="s">
        <v>28</v>
      </c>
      <c r="C2" s="283" t="s">
        <v>59</v>
      </c>
      <c r="D2" s="283"/>
      <c r="E2" s="283"/>
      <c r="F2" s="283"/>
      <c r="G2" s="283"/>
      <c r="H2" s="283"/>
      <c r="I2" s="283"/>
      <c r="J2" s="283"/>
      <c r="K2" s="283"/>
      <c r="L2" s="283"/>
      <c r="M2" s="283"/>
      <c r="N2" s="283"/>
      <c r="O2" s="283"/>
      <c r="P2" s="283"/>
      <c r="Q2" s="283"/>
      <c r="R2" s="283"/>
    </row>
    <row r="3" spans="1:18" ht="12.75" customHeight="1">
      <c r="A3" s="283"/>
      <c r="B3" s="283"/>
      <c r="C3" s="285" t="s">
        <v>60</v>
      </c>
      <c r="D3" s="286"/>
      <c r="E3" s="286"/>
      <c r="F3" s="286"/>
      <c r="G3" s="286"/>
      <c r="H3" s="286"/>
      <c r="I3" s="286"/>
      <c r="J3" s="286"/>
      <c r="K3" s="286"/>
      <c r="L3" s="286"/>
      <c r="M3" s="286"/>
      <c r="N3" s="286"/>
      <c r="O3" s="286"/>
      <c r="P3" s="286"/>
      <c r="Q3" s="287"/>
      <c r="R3" s="288" t="s">
        <v>61</v>
      </c>
    </row>
    <row r="4" spans="1:18" ht="15">
      <c r="A4" s="283"/>
      <c r="B4" s="283"/>
      <c r="C4" s="18" t="s">
        <v>62</v>
      </c>
      <c r="D4" s="19" t="s">
        <v>63</v>
      </c>
      <c r="E4" s="19" t="s">
        <v>64</v>
      </c>
      <c r="F4" s="19" t="s">
        <v>91</v>
      </c>
      <c r="G4" s="19" t="s">
        <v>92</v>
      </c>
      <c r="H4" s="19" t="s">
        <v>65</v>
      </c>
      <c r="I4" s="19" t="s">
        <v>66</v>
      </c>
      <c r="J4" s="21" t="s">
        <v>101</v>
      </c>
      <c r="K4" s="21" t="s">
        <v>102</v>
      </c>
      <c r="L4" s="21" t="s">
        <v>103</v>
      </c>
      <c r="M4" s="20" t="s">
        <v>107</v>
      </c>
      <c r="N4" s="18"/>
      <c r="O4" s="18"/>
      <c r="P4" s="18"/>
      <c r="Q4" s="18"/>
      <c r="R4" s="288"/>
    </row>
    <row r="5" spans="1:18" ht="12.75" customHeight="1">
      <c r="A5" s="263" t="s">
        <v>67</v>
      </c>
      <c r="B5" s="262" t="s">
        <v>68</v>
      </c>
      <c r="C5" s="267">
        <v>167.9</v>
      </c>
      <c r="D5" s="267">
        <v>82.17</v>
      </c>
      <c r="E5" s="267">
        <v>76.41</v>
      </c>
      <c r="F5" s="267"/>
      <c r="G5" s="267"/>
      <c r="H5" s="267"/>
      <c r="I5" s="267"/>
      <c r="J5" s="267"/>
      <c r="K5" s="267"/>
      <c r="L5" s="267"/>
      <c r="M5" s="267"/>
      <c r="N5" s="266"/>
      <c r="O5" s="266"/>
      <c r="P5" s="266"/>
      <c r="Q5" s="266"/>
      <c r="R5" s="260">
        <f>IFERROR(SUM(C5:Q7)/COUNTA(C5:Q7),0)</f>
        <v>108.82666666666667</v>
      </c>
    </row>
    <row r="6" spans="1:18" ht="12.75" customHeight="1">
      <c r="A6" s="263"/>
      <c r="B6" s="263"/>
      <c r="C6" s="267"/>
      <c r="D6" s="267"/>
      <c r="E6" s="267"/>
      <c r="F6" s="267"/>
      <c r="G6" s="267"/>
      <c r="H6" s="267"/>
      <c r="I6" s="267"/>
      <c r="J6" s="267"/>
      <c r="K6" s="267"/>
      <c r="L6" s="267"/>
      <c r="M6" s="267"/>
      <c r="N6" s="266"/>
      <c r="O6" s="266"/>
      <c r="P6" s="266"/>
      <c r="Q6" s="266"/>
      <c r="R6" s="260"/>
    </row>
    <row r="7" spans="1:18" ht="12.75" customHeight="1">
      <c r="A7" s="263"/>
      <c r="B7" s="263"/>
      <c r="C7" s="267"/>
      <c r="D7" s="267"/>
      <c r="E7" s="267"/>
      <c r="F7" s="267"/>
      <c r="G7" s="267"/>
      <c r="H7" s="267"/>
      <c r="I7" s="267"/>
      <c r="J7" s="267"/>
      <c r="K7" s="267"/>
      <c r="L7" s="267"/>
      <c r="M7" s="267"/>
      <c r="N7" s="266"/>
      <c r="O7" s="266"/>
      <c r="P7" s="266"/>
      <c r="Q7" s="266"/>
      <c r="R7" s="260"/>
    </row>
    <row r="8" spans="1:18" ht="12.75" customHeight="1">
      <c r="A8" s="263" t="s">
        <v>69</v>
      </c>
      <c r="B8" s="262" t="s">
        <v>90</v>
      </c>
      <c r="C8" s="267">
        <v>28.9</v>
      </c>
      <c r="D8" s="267"/>
      <c r="E8" s="267"/>
      <c r="F8" s="267">
        <v>21.99</v>
      </c>
      <c r="G8" s="267">
        <v>36.21</v>
      </c>
      <c r="H8" s="267"/>
      <c r="I8" s="267"/>
      <c r="J8" s="267"/>
      <c r="K8" s="267"/>
      <c r="L8" s="267"/>
      <c r="M8" s="267"/>
      <c r="N8" s="266"/>
      <c r="O8" s="266"/>
      <c r="P8" s="266"/>
      <c r="Q8" s="266"/>
      <c r="R8" s="260">
        <f>IFERROR(SUM(C8:Q10)/COUNTA(C8:Q10),0)</f>
        <v>29.033333333333331</v>
      </c>
    </row>
    <row r="9" spans="1:18" ht="12.75" customHeight="1">
      <c r="A9" s="263"/>
      <c r="B9" s="263"/>
      <c r="C9" s="267"/>
      <c r="D9" s="267"/>
      <c r="E9" s="267"/>
      <c r="F9" s="267"/>
      <c r="G9" s="267"/>
      <c r="H9" s="267"/>
      <c r="I9" s="267"/>
      <c r="J9" s="267"/>
      <c r="K9" s="267"/>
      <c r="L9" s="267"/>
      <c r="M9" s="267"/>
      <c r="N9" s="266"/>
      <c r="O9" s="266"/>
      <c r="P9" s="266"/>
      <c r="Q9" s="266"/>
      <c r="R9" s="260"/>
    </row>
    <row r="10" spans="1:18" ht="12.75" customHeight="1">
      <c r="A10" s="263"/>
      <c r="B10" s="263"/>
      <c r="C10" s="267"/>
      <c r="D10" s="267"/>
      <c r="E10" s="267"/>
      <c r="F10" s="267"/>
      <c r="G10" s="267"/>
      <c r="H10" s="267"/>
      <c r="I10" s="267"/>
      <c r="J10" s="267"/>
      <c r="K10" s="267"/>
      <c r="L10" s="267"/>
      <c r="M10" s="267"/>
      <c r="N10" s="266"/>
      <c r="O10" s="266"/>
      <c r="P10" s="266"/>
      <c r="Q10" s="266"/>
      <c r="R10" s="260"/>
    </row>
    <row r="11" spans="1:18" ht="12.75" customHeight="1">
      <c r="A11" s="263" t="s">
        <v>70</v>
      </c>
      <c r="B11" s="262" t="s">
        <v>106</v>
      </c>
      <c r="C11" s="267"/>
      <c r="D11" s="267"/>
      <c r="E11" s="267"/>
      <c r="F11" s="267"/>
      <c r="G11" s="267"/>
      <c r="H11" s="267">
        <f>19.4/80</f>
        <v>0.24249999999999999</v>
      </c>
      <c r="I11" s="267">
        <f>18.23/80</f>
        <v>0.22787499999999999</v>
      </c>
      <c r="J11" s="267"/>
      <c r="K11" s="267"/>
      <c r="L11" s="267"/>
      <c r="M11" s="267">
        <f>19.4/80</f>
        <v>0.24249999999999999</v>
      </c>
      <c r="N11" s="266"/>
      <c r="O11" s="266"/>
      <c r="P11" s="266"/>
      <c r="Q11" s="266"/>
      <c r="R11" s="260">
        <f>IFERROR(SUM(C11:Q13)/COUNTA(C11:Q13),0)</f>
        <v>0.23762499999999998</v>
      </c>
    </row>
    <row r="12" spans="1:18" ht="12.75" customHeight="1">
      <c r="A12" s="263"/>
      <c r="B12" s="263"/>
      <c r="C12" s="267"/>
      <c r="D12" s="267"/>
      <c r="E12" s="267"/>
      <c r="F12" s="267"/>
      <c r="G12" s="267"/>
      <c r="H12" s="267"/>
      <c r="I12" s="267"/>
      <c r="J12" s="267"/>
      <c r="K12" s="267"/>
      <c r="L12" s="267"/>
      <c r="M12" s="267"/>
      <c r="N12" s="266"/>
      <c r="O12" s="266"/>
      <c r="P12" s="266"/>
      <c r="Q12" s="266"/>
      <c r="R12" s="260"/>
    </row>
    <row r="13" spans="1:18" ht="12.75" customHeight="1">
      <c r="A13" s="263"/>
      <c r="B13" s="263"/>
      <c r="C13" s="267"/>
      <c r="D13" s="267"/>
      <c r="E13" s="267"/>
      <c r="F13" s="267"/>
      <c r="G13" s="267"/>
      <c r="H13" s="267"/>
      <c r="I13" s="267"/>
      <c r="J13" s="267"/>
      <c r="K13" s="267"/>
      <c r="L13" s="267"/>
      <c r="M13" s="267"/>
      <c r="N13" s="266"/>
      <c r="O13" s="266"/>
      <c r="P13" s="266"/>
      <c r="Q13" s="266"/>
      <c r="R13" s="260"/>
    </row>
    <row r="14" spans="1:18" ht="12.75" customHeight="1">
      <c r="A14" s="263" t="s">
        <v>71</v>
      </c>
      <c r="B14" s="262" t="s">
        <v>93</v>
      </c>
      <c r="C14" s="267"/>
      <c r="D14" s="267"/>
      <c r="E14" s="267">
        <v>38.78</v>
      </c>
      <c r="F14" s="267"/>
      <c r="G14" s="267"/>
      <c r="H14" s="267">
        <v>47</v>
      </c>
      <c r="I14" s="267">
        <v>47</v>
      </c>
      <c r="J14" s="267"/>
      <c r="K14" s="267"/>
      <c r="L14" s="267"/>
      <c r="M14" s="267"/>
      <c r="N14" s="266"/>
      <c r="O14" s="266"/>
      <c r="P14" s="266"/>
      <c r="Q14" s="266"/>
      <c r="R14" s="260">
        <f>IFERROR(SUM(C14:Q16)/COUNTA(C14:Q16),0)</f>
        <v>44.26</v>
      </c>
    </row>
    <row r="15" spans="1:18" ht="12.75" customHeight="1">
      <c r="A15" s="263"/>
      <c r="B15" s="263"/>
      <c r="C15" s="267"/>
      <c r="D15" s="267"/>
      <c r="E15" s="267"/>
      <c r="F15" s="267"/>
      <c r="G15" s="267"/>
      <c r="H15" s="267"/>
      <c r="I15" s="267"/>
      <c r="J15" s="267"/>
      <c r="K15" s="267"/>
      <c r="L15" s="267"/>
      <c r="M15" s="267"/>
      <c r="N15" s="266"/>
      <c r="O15" s="266"/>
      <c r="P15" s="266"/>
      <c r="Q15" s="266"/>
      <c r="R15" s="260"/>
    </row>
    <row r="16" spans="1:18" ht="12.75" customHeight="1">
      <c r="A16" s="263"/>
      <c r="B16" s="263"/>
      <c r="C16" s="267"/>
      <c r="D16" s="267"/>
      <c r="E16" s="267"/>
      <c r="F16" s="267"/>
      <c r="G16" s="267"/>
      <c r="H16" s="267"/>
      <c r="I16" s="267"/>
      <c r="J16" s="267"/>
      <c r="K16" s="267"/>
      <c r="L16" s="267"/>
      <c r="M16" s="267"/>
      <c r="N16" s="266"/>
      <c r="O16" s="266"/>
      <c r="P16" s="266"/>
      <c r="Q16" s="266"/>
      <c r="R16" s="260"/>
    </row>
    <row r="17" spans="1:18" ht="12.75" customHeight="1">
      <c r="A17" s="263" t="s">
        <v>72</v>
      </c>
      <c r="B17" s="279" t="s">
        <v>100</v>
      </c>
      <c r="C17" s="276"/>
      <c r="D17" s="276"/>
      <c r="E17" s="276"/>
      <c r="F17" s="276"/>
      <c r="G17" s="276"/>
      <c r="H17" s="276"/>
      <c r="I17" s="276"/>
      <c r="J17" s="273">
        <v>2.5</v>
      </c>
      <c r="K17" s="273">
        <v>4</v>
      </c>
      <c r="L17" s="273">
        <f>113/36</f>
        <v>3.1388888888888888</v>
      </c>
      <c r="M17" s="276"/>
      <c r="N17" s="266"/>
      <c r="O17" s="266"/>
      <c r="P17" s="266"/>
      <c r="Q17" s="266"/>
      <c r="R17" s="260">
        <f>IFERROR(SUM(C17:Q19)/COUNTA(C17:Q19),0)</f>
        <v>3.2129629629629632</v>
      </c>
    </row>
    <row r="18" spans="1:18" ht="12.75" customHeight="1">
      <c r="A18" s="263"/>
      <c r="B18" s="280"/>
      <c r="C18" s="277"/>
      <c r="D18" s="277"/>
      <c r="E18" s="277"/>
      <c r="F18" s="277"/>
      <c r="G18" s="277"/>
      <c r="H18" s="277"/>
      <c r="I18" s="277"/>
      <c r="J18" s="274"/>
      <c r="K18" s="274"/>
      <c r="L18" s="274"/>
      <c r="M18" s="277"/>
      <c r="N18" s="266"/>
      <c r="O18" s="266"/>
      <c r="P18" s="266"/>
      <c r="Q18" s="266"/>
      <c r="R18" s="260"/>
    </row>
    <row r="19" spans="1:18" ht="12.75" customHeight="1">
      <c r="A19" s="263"/>
      <c r="B19" s="281"/>
      <c r="C19" s="278"/>
      <c r="D19" s="278"/>
      <c r="E19" s="278"/>
      <c r="F19" s="278"/>
      <c r="G19" s="278"/>
      <c r="H19" s="278"/>
      <c r="I19" s="278"/>
      <c r="J19" s="275"/>
      <c r="K19" s="275"/>
      <c r="L19" s="275"/>
      <c r="M19" s="278"/>
      <c r="N19" s="266"/>
      <c r="O19" s="266"/>
      <c r="P19" s="266"/>
      <c r="Q19" s="266"/>
      <c r="R19" s="260"/>
    </row>
    <row r="20" spans="1:18" ht="12.75" customHeight="1">
      <c r="A20" s="263" t="s">
        <v>73</v>
      </c>
      <c r="B20" s="271" t="s">
        <v>105</v>
      </c>
      <c r="C20" s="268">
        <v>69.989999999999995</v>
      </c>
      <c r="D20" s="276"/>
      <c r="E20" s="276"/>
      <c r="F20" s="276"/>
      <c r="G20" s="276"/>
      <c r="H20" s="268">
        <v>43.92</v>
      </c>
      <c r="I20" s="268">
        <v>43.92</v>
      </c>
      <c r="J20" s="273"/>
      <c r="K20" s="273"/>
      <c r="L20" s="273"/>
      <c r="M20" s="276"/>
      <c r="N20" s="266"/>
      <c r="O20" s="266"/>
      <c r="P20" s="266"/>
      <c r="Q20" s="266"/>
      <c r="R20" s="260">
        <f>IFERROR(SUM(C20:Q22)/COUNTA(C20:Q22),0)</f>
        <v>52.609999999999992</v>
      </c>
    </row>
    <row r="21" spans="1:18" ht="12.75" customHeight="1">
      <c r="A21" s="263"/>
      <c r="B21" s="272"/>
      <c r="C21" s="268"/>
      <c r="D21" s="277"/>
      <c r="E21" s="277"/>
      <c r="F21" s="277"/>
      <c r="G21" s="277"/>
      <c r="H21" s="268"/>
      <c r="I21" s="268"/>
      <c r="J21" s="274"/>
      <c r="K21" s="274"/>
      <c r="L21" s="274"/>
      <c r="M21" s="277"/>
      <c r="N21" s="266"/>
      <c r="O21" s="266"/>
      <c r="P21" s="266"/>
      <c r="Q21" s="266"/>
      <c r="R21" s="260"/>
    </row>
    <row r="22" spans="1:18" ht="12.75" customHeight="1">
      <c r="A22" s="263"/>
      <c r="B22" s="272"/>
      <c r="C22" s="268"/>
      <c r="D22" s="278"/>
      <c r="E22" s="278"/>
      <c r="F22" s="278"/>
      <c r="G22" s="278"/>
      <c r="H22" s="268"/>
      <c r="I22" s="268"/>
      <c r="J22" s="275"/>
      <c r="K22" s="275"/>
      <c r="L22" s="275"/>
      <c r="M22" s="278"/>
      <c r="N22" s="266"/>
      <c r="O22" s="266"/>
      <c r="P22" s="266"/>
      <c r="Q22" s="266"/>
      <c r="R22" s="260"/>
    </row>
    <row r="23" spans="1:18" ht="12.75" customHeight="1">
      <c r="A23" s="262" t="s">
        <v>74</v>
      </c>
      <c r="B23" s="271"/>
      <c r="C23" s="268"/>
      <c r="D23" s="268"/>
      <c r="E23" s="268"/>
      <c r="F23" s="268"/>
      <c r="G23" s="268"/>
      <c r="H23" s="268"/>
      <c r="I23" s="268"/>
      <c r="J23" s="268"/>
      <c r="K23" s="268"/>
      <c r="L23" s="268"/>
      <c r="M23" s="268"/>
      <c r="N23" s="268"/>
      <c r="O23" s="268"/>
      <c r="P23" s="268"/>
      <c r="Q23" s="268"/>
      <c r="R23" s="260">
        <f>IFERROR(SUM(C23:Q25)/COUNTA(C23:Q25),0)</f>
        <v>0</v>
      </c>
    </row>
    <row r="24" spans="1:18" ht="12.75" customHeight="1">
      <c r="A24" s="263"/>
      <c r="B24" s="272"/>
      <c r="C24" s="268"/>
      <c r="D24" s="268"/>
      <c r="E24" s="268"/>
      <c r="F24" s="268"/>
      <c r="G24" s="268"/>
      <c r="H24" s="268"/>
      <c r="I24" s="268"/>
      <c r="J24" s="268"/>
      <c r="K24" s="268"/>
      <c r="L24" s="268"/>
      <c r="M24" s="268"/>
      <c r="N24" s="268"/>
      <c r="O24" s="268"/>
      <c r="P24" s="268"/>
      <c r="Q24" s="268"/>
      <c r="R24" s="260"/>
    </row>
    <row r="25" spans="1:18" ht="12.75" customHeight="1">
      <c r="A25" s="263"/>
      <c r="B25" s="272"/>
      <c r="C25" s="268"/>
      <c r="D25" s="268"/>
      <c r="E25" s="26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0"/>
    </row>
    <row r="26" spans="1:18" ht="12.75" customHeight="1">
      <c r="A26" s="262" t="s">
        <v>75</v>
      </c>
      <c r="B26" s="269"/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6"/>
      <c r="O26" s="266"/>
      <c r="P26" s="266"/>
      <c r="Q26" s="266"/>
      <c r="R26" s="260">
        <f>IFERROR(SUM(C26:Q28)/COUNTA(C26:Q28),0)</f>
        <v>0</v>
      </c>
    </row>
    <row r="27" spans="1:18" ht="12.75" customHeight="1">
      <c r="A27" s="263"/>
      <c r="B27" s="270"/>
      <c r="C27" s="267"/>
      <c r="D27" s="267"/>
      <c r="E27" s="267"/>
      <c r="F27" s="267"/>
      <c r="G27" s="267"/>
      <c r="H27" s="267"/>
      <c r="I27" s="267"/>
      <c r="J27" s="267"/>
      <c r="K27" s="267"/>
      <c r="L27" s="267"/>
      <c r="M27" s="267"/>
      <c r="N27" s="266"/>
      <c r="O27" s="266"/>
      <c r="P27" s="266"/>
      <c r="Q27" s="266"/>
      <c r="R27" s="260"/>
    </row>
    <row r="28" spans="1:18" ht="12.75" customHeight="1">
      <c r="A28" s="263"/>
      <c r="B28" s="270"/>
      <c r="C28" s="267"/>
      <c r="D28" s="267"/>
      <c r="E28" s="267"/>
      <c r="F28" s="267"/>
      <c r="G28" s="267"/>
      <c r="H28" s="267"/>
      <c r="I28" s="267"/>
      <c r="J28" s="267"/>
      <c r="K28" s="267"/>
      <c r="L28" s="267"/>
      <c r="M28" s="267"/>
      <c r="N28" s="266"/>
      <c r="O28" s="266"/>
      <c r="P28" s="266"/>
      <c r="Q28" s="266"/>
      <c r="R28" s="260"/>
    </row>
    <row r="29" spans="1:18" ht="12.75" customHeight="1">
      <c r="A29" s="262" t="s">
        <v>76</v>
      </c>
      <c r="B29" s="264"/>
      <c r="C29" s="266"/>
      <c r="D29" s="266"/>
      <c r="E29" s="266"/>
      <c r="F29" s="266"/>
      <c r="G29" s="266"/>
      <c r="H29" s="266"/>
      <c r="I29" s="266"/>
      <c r="J29" s="268"/>
      <c r="K29" s="268"/>
      <c r="L29" s="268"/>
      <c r="M29" s="266"/>
      <c r="N29" s="266"/>
      <c r="O29" s="266"/>
      <c r="P29" s="266"/>
      <c r="Q29" s="266"/>
      <c r="R29" s="260">
        <f>IFERROR(SUM(C29:Q31)/COUNTA(C29:Q31),0)</f>
        <v>0</v>
      </c>
    </row>
    <row r="30" spans="1:18">
      <c r="A30" s="263"/>
      <c r="B30" s="265"/>
      <c r="C30" s="266"/>
      <c r="D30" s="266"/>
      <c r="E30" s="266"/>
      <c r="F30" s="266"/>
      <c r="G30" s="266"/>
      <c r="H30" s="266"/>
      <c r="I30" s="266"/>
      <c r="J30" s="268"/>
      <c r="K30" s="268"/>
      <c r="L30" s="268"/>
      <c r="M30" s="266"/>
      <c r="N30" s="266"/>
      <c r="O30" s="266"/>
      <c r="P30" s="266"/>
      <c r="Q30" s="266"/>
      <c r="R30" s="260"/>
    </row>
    <row r="31" spans="1:18">
      <c r="A31" s="263"/>
      <c r="B31" s="265"/>
      <c r="C31" s="266"/>
      <c r="D31" s="266"/>
      <c r="E31" s="266"/>
      <c r="F31" s="266"/>
      <c r="G31" s="266"/>
      <c r="H31" s="266"/>
      <c r="I31" s="266"/>
      <c r="J31" s="268"/>
      <c r="K31" s="268"/>
      <c r="L31" s="268"/>
      <c r="M31" s="266"/>
      <c r="N31" s="266"/>
      <c r="O31" s="266"/>
      <c r="P31" s="266"/>
      <c r="Q31" s="266"/>
      <c r="R31" s="260"/>
    </row>
    <row r="32" spans="1:18" ht="12.75" customHeight="1">
      <c r="A32" s="262" t="s">
        <v>77</v>
      </c>
      <c r="B32" s="264"/>
      <c r="C32" s="266"/>
      <c r="D32" s="266"/>
      <c r="E32" s="266"/>
      <c r="F32" s="266"/>
      <c r="G32" s="266"/>
      <c r="H32" s="266"/>
      <c r="I32" s="266"/>
      <c r="J32" s="266"/>
      <c r="K32" s="266"/>
      <c r="L32" s="266"/>
      <c r="M32" s="266"/>
      <c r="N32" s="266"/>
      <c r="O32" s="266"/>
      <c r="P32" s="266"/>
      <c r="Q32" s="266"/>
      <c r="R32" s="260">
        <f>IFERROR(SUM(C32:Q34)/COUNTA(C32:Q34),0)</f>
        <v>0</v>
      </c>
    </row>
    <row r="33" spans="1:18">
      <c r="A33" s="263"/>
      <c r="B33" s="265"/>
      <c r="C33" s="266"/>
      <c r="D33" s="266"/>
      <c r="E33" s="266"/>
      <c r="F33" s="266"/>
      <c r="G33" s="266"/>
      <c r="H33" s="266"/>
      <c r="I33" s="266"/>
      <c r="J33" s="266"/>
      <c r="K33" s="266"/>
      <c r="L33" s="266"/>
      <c r="M33" s="266"/>
      <c r="N33" s="266"/>
      <c r="O33" s="266"/>
      <c r="P33" s="266"/>
      <c r="Q33" s="266"/>
      <c r="R33" s="260"/>
    </row>
    <row r="34" spans="1:18">
      <c r="A34" s="263"/>
      <c r="B34" s="265"/>
      <c r="C34" s="266"/>
      <c r="D34" s="266"/>
      <c r="E34" s="266"/>
      <c r="F34" s="266"/>
      <c r="G34" s="266"/>
      <c r="H34" s="266"/>
      <c r="I34" s="266"/>
      <c r="J34" s="266"/>
      <c r="K34" s="266"/>
      <c r="L34" s="266"/>
      <c r="M34" s="266"/>
      <c r="N34" s="266"/>
      <c r="O34" s="266"/>
      <c r="P34" s="266"/>
      <c r="Q34" s="266"/>
      <c r="R34" s="260"/>
    </row>
    <row r="35" spans="1:18" ht="12.75" customHeight="1">
      <c r="A35" s="262" t="s">
        <v>78</v>
      </c>
      <c r="B35" s="264"/>
      <c r="C35" s="266"/>
      <c r="D35" s="266"/>
      <c r="E35" s="266"/>
      <c r="F35" s="266"/>
      <c r="G35" s="266"/>
      <c r="H35" s="266"/>
      <c r="I35" s="266"/>
      <c r="J35" s="266"/>
      <c r="K35" s="266"/>
      <c r="L35" s="266"/>
      <c r="M35" s="266"/>
      <c r="N35" s="266"/>
      <c r="O35" s="266"/>
      <c r="P35" s="266"/>
      <c r="Q35" s="266"/>
      <c r="R35" s="260">
        <f>IFERROR(SUM(C35:Q37)/COUNTA(C35:Q37),0)</f>
        <v>0</v>
      </c>
    </row>
    <row r="36" spans="1:18">
      <c r="A36" s="263"/>
      <c r="B36" s="265"/>
      <c r="C36" s="266"/>
      <c r="D36" s="266"/>
      <c r="E36" s="266"/>
      <c r="F36" s="266"/>
      <c r="G36" s="266"/>
      <c r="H36" s="266"/>
      <c r="I36" s="266"/>
      <c r="J36" s="266"/>
      <c r="K36" s="266"/>
      <c r="L36" s="266"/>
      <c r="M36" s="266"/>
      <c r="N36" s="266"/>
      <c r="O36" s="266"/>
      <c r="P36" s="266"/>
      <c r="Q36" s="266"/>
      <c r="R36" s="260"/>
    </row>
    <row r="37" spans="1:18">
      <c r="A37" s="263"/>
      <c r="B37" s="265"/>
      <c r="C37" s="266"/>
      <c r="D37" s="266"/>
      <c r="E37" s="266"/>
      <c r="F37" s="266"/>
      <c r="G37" s="266"/>
      <c r="H37" s="266"/>
      <c r="I37" s="266"/>
      <c r="J37" s="266"/>
      <c r="K37" s="266"/>
      <c r="L37" s="266"/>
      <c r="M37" s="266"/>
      <c r="N37" s="266"/>
      <c r="O37" s="266"/>
      <c r="P37" s="266"/>
      <c r="Q37" s="266"/>
      <c r="R37" s="260"/>
    </row>
    <row r="38" spans="1:18" ht="12.75" customHeight="1">
      <c r="A38" s="262" t="s">
        <v>79</v>
      </c>
      <c r="B38" s="264"/>
      <c r="C38" s="266"/>
      <c r="D38" s="266"/>
      <c r="E38" s="266"/>
      <c r="F38" s="266"/>
      <c r="G38" s="266"/>
      <c r="H38" s="266"/>
      <c r="I38" s="266"/>
      <c r="J38" s="266"/>
      <c r="K38" s="266"/>
      <c r="L38" s="266"/>
      <c r="M38" s="266"/>
      <c r="N38" s="266"/>
      <c r="O38" s="266"/>
      <c r="P38" s="266"/>
      <c r="Q38" s="266"/>
      <c r="R38" s="260">
        <f>IFERROR(SUM(C38:Q40)/COUNTA(C38:Q40),0)</f>
        <v>0</v>
      </c>
    </row>
    <row r="39" spans="1:18">
      <c r="A39" s="263"/>
      <c r="B39" s="265"/>
      <c r="C39" s="266"/>
      <c r="D39" s="266"/>
      <c r="E39" s="266"/>
      <c r="F39" s="266"/>
      <c r="G39" s="266"/>
      <c r="H39" s="266"/>
      <c r="I39" s="266"/>
      <c r="J39" s="266"/>
      <c r="K39" s="266"/>
      <c r="L39" s="266"/>
      <c r="M39" s="266"/>
      <c r="N39" s="266"/>
      <c r="O39" s="266"/>
      <c r="P39" s="266"/>
      <c r="Q39" s="266"/>
      <c r="R39" s="260"/>
    </row>
    <row r="40" spans="1:18">
      <c r="A40" s="263"/>
      <c r="B40" s="265"/>
      <c r="C40" s="266"/>
      <c r="D40" s="266"/>
      <c r="E40" s="266"/>
      <c r="F40" s="266"/>
      <c r="G40" s="266"/>
      <c r="H40" s="266"/>
      <c r="I40" s="266"/>
      <c r="J40" s="266"/>
      <c r="K40" s="266"/>
      <c r="L40" s="266"/>
      <c r="M40" s="266"/>
      <c r="N40" s="266"/>
      <c r="O40" s="266"/>
      <c r="P40" s="266"/>
      <c r="Q40" s="266"/>
      <c r="R40" s="260"/>
    </row>
    <row r="41" spans="1:18">
      <c r="A41" s="262" t="s">
        <v>80</v>
      </c>
      <c r="B41" s="264"/>
      <c r="C41" s="266"/>
      <c r="D41" s="266"/>
      <c r="E41" s="266"/>
      <c r="F41" s="266"/>
      <c r="G41" s="266"/>
      <c r="H41" s="266"/>
      <c r="I41" s="266"/>
      <c r="J41" s="266"/>
      <c r="K41" s="266"/>
      <c r="L41" s="266"/>
      <c r="M41" s="266"/>
      <c r="N41" s="266"/>
      <c r="O41" s="266"/>
      <c r="P41" s="266"/>
      <c r="Q41" s="266"/>
      <c r="R41" s="260">
        <f>IFERROR(SUM(C41:Q43)/COUNTA(C41:Q43),0)</f>
        <v>0</v>
      </c>
    </row>
    <row r="42" spans="1:18">
      <c r="A42" s="263"/>
      <c r="B42" s="265"/>
      <c r="C42" s="266"/>
      <c r="D42" s="266"/>
      <c r="E42" s="266"/>
      <c r="F42" s="266"/>
      <c r="G42" s="266"/>
      <c r="H42" s="266"/>
      <c r="I42" s="266"/>
      <c r="J42" s="266"/>
      <c r="K42" s="266"/>
      <c r="L42" s="266"/>
      <c r="M42" s="266"/>
      <c r="N42" s="266"/>
      <c r="O42" s="266"/>
      <c r="P42" s="266"/>
      <c r="Q42" s="266"/>
      <c r="R42" s="260"/>
    </row>
    <row r="43" spans="1:18">
      <c r="A43" s="263"/>
      <c r="B43" s="265"/>
      <c r="C43" s="266"/>
      <c r="D43" s="266"/>
      <c r="E43" s="266"/>
      <c r="F43" s="266"/>
      <c r="G43" s="266"/>
      <c r="H43" s="266"/>
      <c r="I43" s="266"/>
      <c r="J43" s="266"/>
      <c r="K43" s="266"/>
      <c r="L43" s="266"/>
      <c r="M43" s="266"/>
      <c r="N43" s="266"/>
      <c r="O43" s="266"/>
      <c r="P43" s="266"/>
      <c r="Q43" s="266"/>
      <c r="R43" s="260"/>
    </row>
    <row r="44" spans="1:18" ht="12.75" customHeight="1">
      <c r="A44" s="262" t="s">
        <v>81</v>
      </c>
      <c r="B44" s="264"/>
      <c r="C44" s="266"/>
      <c r="D44" s="266"/>
      <c r="E44" s="266"/>
      <c r="F44" s="266"/>
      <c r="G44" s="266"/>
      <c r="H44" s="266"/>
      <c r="I44" s="266"/>
      <c r="J44" s="266"/>
      <c r="K44" s="266"/>
      <c r="L44" s="266"/>
      <c r="M44" s="266"/>
      <c r="N44" s="266"/>
      <c r="O44" s="266"/>
      <c r="P44" s="266"/>
      <c r="Q44" s="266"/>
      <c r="R44" s="260">
        <f>IFERROR(SUM(C44:Q46)/COUNTA(C44:Q46),0)</f>
        <v>0</v>
      </c>
    </row>
    <row r="45" spans="1:18">
      <c r="A45" s="263"/>
      <c r="B45" s="265"/>
      <c r="C45" s="266"/>
      <c r="D45" s="266"/>
      <c r="E45" s="266"/>
      <c r="F45" s="266"/>
      <c r="G45" s="266"/>
      <c r="H45" s="266"/>
      <c r="I45" s="266"/>
      <c r="J45" s="266"/>
      <c r="K45" s="266"/>
      <c r="L45" s="266"/>
      <c r="M45" s="266"/>
      <c r="N45" s="266"/>
      <c r="O45" s="266"/>
      <c r="P45" s="266"/>
      <c r="Q45" s="266"/>
      <c r="R45" s="260"/>
    </row>
    <row r="46" spans="1:18">
      <c r="A46" s="263"/>
      <c r="B46" s="265"/>
      <c r="C46" s="266"/>
      <c r="D46" s="266"/>
      <c r="E46" s="266"/>
      <c r="F46" s="266"/>
      <c r="G46" s="266"/>
      <c r="H46" s="266"/>
      <c r="I46" s="266"/>
      <c r="J46" s="266"/>
      <c r="K46" s="266"/>
      <c r="L46" s="266"/>
      <c r="M46" s="266"/>
      <c r="N46" s="266"/>
      <c r="O46" s="266"/>
      <c r="P46" s="266"/>
      <c r="Q46" s="266"/>
      <c r="R46" s="260"/>
    </row>
    <row r="47" spans="1:18" ht="12.75" customHeight="1">
      <c r="A47" s="262" t="s">
        <v>82</v>
      </c>
      <c r="B47" s="264"/>
      <c r="C47" s="266"/>
      <c r="D47" s="266"/>
      <c r="E47" s="266"/>
      <c r="F47" s="266"/>
      <c r="G47" s="266"/>
      <c r="H47" s="266"/>
      <c r="I47" s="266"/>
      <c r="J47" s="266"/>
      <c r="K47" s="266"/>
      <c r="L47" s="266"/>
      <c r="M47" s="266"/>
      <c r="N47" s="266"/>
      <c r="O47" s="266"/>
      <c r="P47" s="266"/>
      <c r="Q47" s="266"/>
      <c r="R47" s="260">
        <f>IFERROR(SUM(C47:Q49)/COUNTA(C47:Q49),0)</f>
        <v>0</v>
      </c>
    </row>
    <row r="48" spans="1:18">
      <c r="A48" s="263"/>
      <c r="B48" s="265"/>
      <c r="C48" s="266"/>
      <c r="D48" s="266"/>
      <c r="E48" s="266"/>
      <c r="F48" s="266"/>
      <c r="G48" s="266"/>
      <c r="H48" s="266"/>
      <c r="I48" s="266"/>
      <c r="J48" s="266"/>
      <c r="K48" s="266"/>
      <c r="L48" s="266"/>
      <c r="M48" s="266"/>
      <c r="N48" s="266"/>
      <c r="O48" s="266"/>
      <c r="P48" s="266"/>
      <c r="Q48" s="266"/>
      <c r="R48" s="260"/>
    </row>
    <row r="49" spans="1:18">
      <c r="A49" s="263"/>
      <c r="B49" s="265"/>
      <c r="C49" s="266"/>
      <c r="D49" s="266"/>
      <c r="E49" s="266"/>
      <c r="F49" s="266"/>
      <c r="G49" s="266"/>
      <c r="H49" s="266"/>
      <c r="I49" s="266"/>
      <c r="J49" s="266"/>
      <c r="K49" s="266"/>
      <c r="L49" s="266"/>
      <c r="M49" s="266"/>
      <c r="N49" s="266"/>
      <c r="O49" s="266"/>
      <c r="P49" s="266"/>
      <c r="Q49" s="266"/>
      <c r="R49" s="260"/>
    </row>
    <row r="50" spans="1:18" ht="12.75" customHeight="1">
      <c r="A50" s="262" t="s">
        <v>83</v>
      </c>
      <c r="B50" s="264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0">
        <f>IFERROR(SUM(C50:Q52)/COUNTA(C50:Q52),0)</f>
        <v>0</v>
      </c>
    </row>
    <row r="51" spans="1:18">
      <c r="A51" s="263"/>
      <c r="B51" s="265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0"/>
    </row>
    <row r="52" spans="1:18">
      <c r="A52" s="263"/>
      <c r="B52" s="265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0"/>
    </row>
    <row r="53" spans="1:18" ht="12.75" customHeight="1">
      <c r="A53" s="262" t="s">
        <v>84</v>
      </c>
      <c r="B53" s="264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0">
        <f>IFERROR(SUM(C53:Q55)/COUNTA(C53:Q55),0)</f>
        <v>0</v>
      </c>
    </row>
    <row r="54" spans="1:18">
      <c r="A54" s="263"/>
      <c r="B54" s="265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0"/>
    </row>
    <row r="55" spans="1:18">
      <c r="A55" s="263"/>
      <c r="B55" s="265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0"/>
    </row>
    <row r="56" spans="1:18" ht="12.75" customHeight="1">
      <c r="A56" s="262" t="s">
        <v>85</v>
      </c>
      <c r="B56" s="264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0">
        <f>IFERROR(SUM(C56:Q58)/COUNTA(C56:Q58),0)</f>
        <v>0</v>
      </c>
    </row>
    <row r="57" spans="1:18">
      <c r="A57" s="263"/>
      <c r="B57" s="265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0"/>
    </row>
    <row r="58" spans="1:18">
      <c r="A58" s="263"/>
      <c r="B58" s="265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0"/>
    </row>
    <row r="59" spans="1:18" ht="12.75" customHeight="1">
      <c r="A59" s="262" t="s">
        <v>86</v>
      </c>
      <c r="B59" s="264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  <c r="R59" s="260">
        <f>IFERROR(SUM(C59:Q61)/COUNTA(C59:Q61),0)</f>
        <v>0</v>
      </c>
    </row>
    <row r="60" spans="1:18">
      <c r="A60" s="263"/>
      <c r="B60" s="265"/>
      <c r="C60" s="261"/>
      <c r="D60" s="261"/>
      <c r="E60" s="261"/>
      <c r="F60" s="261"/>
      <c r="G60" s="261"/>
      <c r="H60" s="261"/>
      <c r="I60" s="261"/>
      <c r="J60" s="261"/>
      <c r="K60" s="261"/>
      <c r="L60" s="261"/>
      <c r="M60" s="261"/>
      <c r="N60" s="261"/>
      <c r="O60" s="261"/>
      <c r="P60" s="261"/>
      <c r="Q60" s="261"/>
      <c r="R60" s="260"/>
    </row>
    <row r="61" spans="1:18">
      <c r="A61" s="263"/>
      <c r="B61" s="265"/>
      <c r="C61" s="261"/>
      <c r="D61" s="261"/>
      <c r="E61" s="261"/>
      <c r="F61" s="261"/>
      <c r="G61" s="261"/>
      <c r="H61" s="261"/>
      <c r="I61" s="261"/>
      <c r="J61" s="261"/>
      <c r="K61" s="261"/>
      <c r="L61" s="261"/>
      <c r="M61" s="261"/>
      <c r="N61" s="261"/>
      <c r="O61" s="261"/>
      <c r="P61" s="261"/>
      <c r="Q61" s="261"/>
      <c r="R61" s="260"/>
    </row>
    <row r="62" spans="1:18" ht="12.75" customHeight="1">
      <c r="A62" s="262" t="s">
        <v>87</v>
      </c>
      <c r="B62" s="264"/>
      <c r="C62" s="261"/>
      <c r="D62" s="261"/>
      <c r="E62" s="261"/>
      <c r="F62" s="261"/>
      <c r="G62" s="261"/>
      <c r="H62" s="261"/>
      <c r="I62" s="261"/>
      <c r="J62" s="261"/>
      <c r="K62" s="261"/>
      <c r="L62" s="261"/>
      <c r="M62" s="261"/>
      <c r="N62" s="261"/>
      <c r="O62" s="261"/>
      <c r="P62" s="261"/>
      <c r="Q62" s="261"/>
      <c r="R62" s="260">
        <f>IFERROR(SUM(C62:Q64)/COUNTA(C62:Q64),0)</f>
        <v>0</v>
      </c>
    </row>
    <row r="63" spans="1:18">
      <c r="A63" s="263"/>
      <c r="B63" s="265"/>
      <c r="C63" s="261"/>
      <c r="D63" s="261"/>
      <c r="E63" s="261"/>
      <c r="F63" s="261"/>
      <c r="G63" s="261"/>
      <c r="H63" s="261"/>
      <c r="I63" s="261"/>
      <c r="J63" s="261"/>
      <c r="K63" s="261"/>
      <c r="L63" s="261"/>
      <c r="M63" s="261"/>
      <c r="N63" s="261"/>
      <c r="O63" s="261"/>
      <c r="P63" s="261"/>
      <c r="Q63" s="261"/>
      <c r="R63" s="260"/>
    </row>
    <row r="64" spans="1:18">
      <c r="A64" s="263"/>
      <c r="B64" s="265"/>
      <c r="C64" s="261"/>
      <c r="D64" s="261"/>
      <c r="E64" s="261"/>
      <c r="F64" s="261"/>
      <c r="G64" s="261"/>
      <c r="H64" s="261"/>
      <c r="I64" s="261"/>
      <c r="J64" s="261"/>
      <c r="K64" s="261"/>
      <c r="L64" s="261"/>
      <c r="M64" s="261"/>
      <c r="N64" s="261"/>
      <c r="O64" s="261"/>
      <c r="P64" s="261"/>
      <c r="Q64" s="261"/>
      <c r="R64" s="260"/>
    </row>
  </sheetData>
  <mergeCells count="366">
    <mergeCell ref="A1:R1"/>
    <mergeCell ref="A2:A4"/>
    <mergeCell ref="B2:B4"/>
    <mergeCell ref="C2:R2"/>
    <mergeCell ref="C3:Q3"/>
    <mergeCell ref="R3:R4"/>
    <mergeCell ref="R5:R7"/>
    <mergeCell ref="M5:M7"/>
    <mergeCell ref="N5:N7"/>
    <mergeCell ref="O5:O7"/>
    <mergeCell ref="P5:P7"/>
    <mergeCell ref="Q5:Q7"/>
    <mergeCell ref="G5:G7"/>
    <mergeCell ref="H5:H7"/>
    <mergeCell ref="I5:I7"/>
    <mergeCell ref="J5:J7"/>
    <mergeCell ref="K5:K7"/>
    <mergeCell ref="L5:L7"/>
    <mergeCell ref="A5:A7"/>
    <mergeCell ref="B5:B7"/>
    <mergeCell ref="D8:D10"/>
    <mergeCell ref="E8:E10"/>
    <mergeCell ref="F8:F10"/>
    <mergeCell ref="G8:G10"/>
    <mergeCell ref="H8:H10"/>
    <mergeCell ref="I8:I10"/>
    <mergeCell ref="C5:C7"/>
    <mergeCell ref="D5:D7"/>
    <mergeCell ref="E5:E7"/>
    <mergeCell ref="F5:F7"/>
    <mergeCell ref="O8:O10"/>
    <mergeCell ref="P8:P10"/>
    <mergeCell ref="Q8:Q10"/>
    <mergeCell ref="R8:R10"/>
    <mergeCell ref="A11:A13"/>
    <mergeCell ref="B11:B13"/>
    <mergeCell ref="C11:C13"/>
    <mergeCell ref="D11:D13"/>
    <mergeCell ref="E11:E13"/>
    <mergeCell ref="F11:F13"/>
    <mergeCell ref="J8:J10"/>
    <mergeCell ref="K8:K10"/>
    <mergeCell ref="L8:L10"/>
    <mergeCell ref="M8:M10"/>
    <mergeCell ref="N8:N10"/>
    <mergeCell ref="R11:R13"/>
    <mergeCell ref="M11:M13"/>
    <mergeCell ref="N11:N13"/>
    <mergeCell ref="O11:O13"/>
    <mergeCell ref="P11:P13"/>
    <mergeCell ref="Q11:Q13"/>
    <mergeCell ref="A8:A10"/>
    <mergeCell ref="B8:B10"/>
    <mergeCell ref="C8:C10"/>
    <mergeCell ref="C14:C16"/>
    <mergeCell ref="D14:D16"/>
    <mergeCell ref="E14:E16"/>
    <mergeCell ref="F14:F16"/>
    <mergeCell ref="G14:G16"/>
    <mergeCell ref="H14:H16"/>
    <mergeCell ref="I14:I16"/>
    <mergeCell ref="H17:H19"/>
    <mergeCell ref="I17:I19"/>
    <mergeCell ref="G11:G13"/>
    <mergeCell ref="H11:H13"/>
    <mergeCell ref="I11:I13"/>
    <mergeCell ref="J11:J13"/>
    <mergeCell ref="K11:K13"/>
    <mergeCell ref="L11:L13"/>
    <mergeCell ref="E20:E22"/>
    <mergeCell ref="F20:F22"/>
    <mergeCell ref="G20:G22"/>
    <mergeCell ref="H20:H22"/>
    <mergeCell ref="I20:I22"/>
    <mergeCell ref="K17:K19"/>
    <mergeCell ref="L17:L19"/>
    <mergeCell ref="J17:J19"/>
    <mergeCell ref="R14:R16"/>
    <mergeCell ref="A17:A19"/>
    <mergeCell ref="B17:B19"/>
    <mergeCell ref="C17:C19"/>
    <mergeCell ref="D17:D19"/>
    <mergeCell ref="E17:E19"/>
    <mergeCell ref="F17:F19"/>
    <mergeCell ref="J14:J16"/>
    <mergeCell ref="K14:K16"/>
    <mergeCell ref="L14:L16"/>
    <mergeCell ref="M14:M16"/>
    <mergeCell ref="N14:N16"/>
    <mergeCell ref="R17:R19"/>
    <mergeCell ref="M17:M19"/>
    <mergeCell ref="N17:N19"/>
    <mergeCell ref="O17:O19"/>
    <mergeCell ref="P17:P19"/>
    <mergeCell ref="Q17:Q19"/>
    <mergeCell ref="G17:G19"/>
    <mergeCell ref="O14:O16"/>
    <mergeCell ref="P14:P16"/>
    <mergeCell ref="Q14:Q16"/>
    <mergeCell ref="A14:A16"/>
    <mergeCell ref="B14:B16"/>
    <mergeCell ref="O20:O22"/>
    <mergeCell ref="P20:P22"/>
    <mergeCell ref="Q20:Q22"/>
    <mergeCell ref="R20:R22"/>
    <mergeCell ref="A23:A25"/>
    <mergeCell ref="B23:B25"/>
    <mergeCell ref="C23:C25"/>
    <mergeCell ref="D23:D25"/>
    <mergeCell ref="E23:E25"/>
    <mergeCell ref="F23:F25"/>
    <mergeCell ref="J20:J22"/>
    <mergeCell ref="K20:K22"/>
    <mergeCell ref="L20:L22"/>
    <mergeCell ref="M20:M22"/>
    <mergeCell ref="N20:N22"/>
    <mergeCell ref="R23:R25"/>
    <mergeCell ref="M23:M25"/>
    <mergeCell ref="N23:N25"/>
    <mergeCell ref="O23:O25"/>
    <mergeCell ref="P23:P25"/>
    <mergeCell ref="A20:A22"/>
    <mergeCell ref="B20:B22"/>
    <mergeCell ref="C20:C22"/>
    <mergeCell ref="D20:D22"/>
    <mergeCell ref="A26:A28"/>
    <mergeCell ref="B26:B28"/>
    <mergeCell ref="C26:C28"/>
    <mergeCell ref="D26:D28"/>
    <mergeCell ref="E26:E28"/>
    <mergeCell ref="F26:F28"/>
    <mergeCell ref="G26:G28"/>
    <mergeCell ref="H26:H28"/>
    <mergeCell ref="I26:I28"/>
    <mergeCell ref="H29:H31"/>
    <mergeCell ref="I29:I31"/>
    <mergeCell ref="J29:J31"/>
    <mergeCell ref="Q23:Q25"/>
    <mergeCell ref="G23:G25"/>
    <mergeCell ref="H23:H25"/>
    <mergeCell ref="I23:I25"/>
    <mergeCell ref="J23:J25"/>
    <mergeCell ref="K23:K25"/>
    <mergeCell ref="L23:L25"/>
    <mergeCell ref="O26:O28"/>
    <mergeCell ref="P26:P28"/>
    <mergeCell ref="Q26:Q28"/>
    <mergeCell ref="K29:K31"/>
    <mergeCell ref="L29:L31"/>
    <mergeCell ref="E32:E34"/>
    <mergeCell ref="F32:F34"/>
    <mergeCell ref="G32:G34"/>
    <mergeCell ref="H32:H34"/>
    <mergeCell ref="I32:I34"/>
    <mergeCell ref="R26:R28"/>
    <mergeCell ref="A29:A31"/>
    <mergeCell ref="B29:B31"/>
    <mergeCell ref="C29:C31"/>
    <mergeCell ref="D29:D31"/>
    <mergeCell ref="E29:E31"/>
    <mergeCell ref="F29:F31"/>
    <mergeCell ref="J26:J28"/>
    <mergeCell ref="K26:K28"/>
    <mergeCell ref="L26:L28"/>
    <mergeCell ref="M26:M28"/>
    <mergeCell ref="N26:N28"/>
    <mergeCell ref="R29:R31"/>
    <mergeCell ref="M29:M31"/>
    <mergeCell ref="N29:N31"/>
    <mergeCell ref="O29:O31"/>
    <mergeCell ref="P29:P31"/>
    <mergeCell ref="Q29:Q31"/>
    <mergeCell ref="G29:G31"/>
    <mergeCell ref="O32:O34"/>
    <mergeCell ref="P32:P34"/>
    <mergeCell ref="Q32:Q34"/>
    <mergeCell ref="R32:R34"/>
    <mergeCell ref="A35:A37"/>
    <mergeCell ref="B35:B37"/>
    <mergeCell ref="C35:C37"/>
    <mergeCell ref="D35:D37"/>
    <mergeCell ref="E35:E37"/>
    <mergeCell ref="F35:F37"/>
    <mergeCell ref="J32:J34"/>
    <mergeCell ref="K32:K34"/>
    <mergeCell ref="L32:L34"/>
    <mergeCell ref="M32:M34"/>
    <mergeCell ref="N32:N34"/>
    <mergeCell ref="R35:R37"/>
    <mergeCell ref="M35:M37"/>
    <mergeCell ref="N35:N37"/>
    <mergeCell ref="O35:O37"/>
    <mergeCell ref="P35:P37"/>
    <mergeCell ref="A32:A34"/>
    <mergeCell ref="B32:B34"/>
    <mergeCell ref="C32:C34"/>
    <mergeCell ref="D32:D34"/>
    <mergeCell ref="A38:A40"/>
    <mergeCell ref="B38:B40"/>
    <mergeCell ref="C38:C40"/>
    <mergeCell ref="D38:D40"/>
    <mergeCell ref="E38:E40"/>
    <mergeCell ref="F38:F40"/>
    <mergeCell ref="G38:G40"/>
    <mergeCell ref="H38:H40"/>
    <mergeCell ref="I38:I40"/>
    <mergeCell ref="H41:H43"/>
    <mergeCell ref="I41:I43"/>
    <mergeCell ref="J41:J43"/>
    <mergeCell ref="Q35:Q37"/>
    <mergeCell ref="G35:G37"/>
    <mergeCell ref="H35:H37"/>
    <mergeCell ref="I35:I37"/>
    <mergeCell ref="J35:J37"/>
    <mergeCell ref="K35:K37"/>
    <mergeCell ref="L35:L37"/>
    <mergeCell ref="O38:O40"/>
    <mergeCell ref="P38:P40"/>
    <mergeCell ref="Q38:Q40"/>
    <mergeCell ref="K41:K43"/>
    <mergeCell ref="L41:L43"/>
    <mergeCell ref="E44:E46"/>
    <mergeCell ref="F44:F46"/>
    <mergeCell ref="G44:G46"/>
    <mergeCell ref="H44:H46"/>
    <mergeCell ref="I44:I46"/>
    <mergeCell ref="R38:R40"/>
    <mergeCell ref="A41:A43"/>
    <mergeCell ref="B41:B43"/>
    <mergeCell ref="C41:C43"/>
    <mergeCell ref="D41:D43"/>
    <mergeCell ref="E41:E43"/>
    <mergeCell ref="F41:F43"/>
    <mergeCell ref="J38:J40"/>
    <mergeCell ref="K38:K40"/>
    <mergeCell ref="L38:L40"/>
    <mergeCell ref="M38:M40"/>
    <mergeCell ref="N38:N40"/>
    <mergeCell ref="R41:R43"/>
    <mergeCell ref="M41:M43"/>
    <mergeCell ref="N41:N43"/>
    <mergeCell ref="O41:O43"/>
    <mergeCell ref="P41:P43"/>
    <mergeCell ref="Q41:Q43"/>
    <mergeCell ref="G41:G43"/>
    <mergeCell ref="O44:O46"/>
    <mergeCell ref="P44:P46"/>
    <mergeCell ref="Q44:Q46"/>
    <mergeCell ref="R44:R46"/>
    <mergeCell ref="A47:A49"/>
    <mergeCell ref="B47:B49"/>
    <mergeCell ref="C47:C49"/>
    <mergeCell ref="D47:D49"/>
    <mergeCell ref="E47:E49"/>
    <mergeCell ref="F47:F49"/>
    <mergeCell ref="J44:J46"/>
    <mergeCell ref="K44:K46"/>
    <mergeCell ref="L44:L46"/>
    <mergeCell ref="M44:M46"/>
    <mergeCell ref="N44:N46"/>
    <mergeCell ref="R47:R49"/>
    <mergeCell ref="M47:M49"/>
    <mergeCell ref="N47:N49"/>
    <mergeCell ref="O47:O49"/>
    <mergeCell ref="P47:P49"/>
    <mergeCell ref="A44:A46"/>
    <mergeCell ref="B44:B46"/>
    <mergeCell ref="C44:C46"/>
    <mergeCell ref="D44:D46"/>
    <mergeCell ref="A50:A52"/>
    <mergeCell ref="B50:B52"/>
    <mergeCell ref="C50:C52"/>
    <mergeCell ref="D50:D52"/>
    <mergeCell ref="E50:E52"/>
    <mergeCell ref="F50:F52"/>
    <mergeCell ref="G50:G52"/>
    <mergeCell ref="H50:H52"/>
    <mergeCell ref="I50:I52"/>
    <mergeCell ref="H53:H55"/>
    <mergeCell ref="I53:I55"/>
    <mergeCell ref="J53:J55"/>
    <mergeCell ref="Q47:Q49"/>
    <mergeCell ref="G47:G49"/>
    <mergeCell ref="H47:H49"/>
    <mergeCell ref="I47:I49"/>
    <mergeCell ref="J47:J49"/>
    <mergeCell ref="K47:K49"/>
    <mergeCell ref="L47:L49"/>
    <mergeCell ref="O50:O52"/>
    <mergeCell ref="P50:P52"/>
    <mergeCell ref="Q50:Q52"/>
    <mergeCell ref="K53:K55"/>
    <mergeCell ref="L53:L55"/>
    <mergeCell ref="E56:E58"/>
    <mergeCell ref="F56:F58"/>
    <mergeCell ref="G56:G58"/>
    <mergeCell ref="H56:H58"/>
    <mergeCell ref="I56:I58"/>
    <mergeCell ref="R50:R52"/>
    <mergeCell ref="A53:A55"/>
    <mergeCell ref="B53:B55"/>
    <mergeCell ref="C53:C55"/>
    <mergeCell ref="D53:D55"/>
    <mergeCell ref="E53:E55"/>
    <mergeCell ref="F53:F55"/>
    <mergeCell ref="J50:J52"/>
    <mergeCell ref="K50:K52"/>
    <mergeCell ref="L50:L52"/>
    <mergeCell ref="M50:M52"/>
    <mergeCell ref="N50:N52"/>
    <mergeCell ref="R53:R55"/>
    <mergeCell ref="M53:M55"/>
    <mergeCell ref="N53:N55"/>
    <mergeCell ref="O53:O55"/>
    <mergeCell ref="P53:P55"/>
    <mergeCell ref="Q53:Q55"/>
    <mergeCell ref="G53:G55"/>
    <mergeCell ref="O56:O58"/>
    <mergeCell ref="P56:P58"/>
    <mergeCell ref="Q56:Q58"/>
    <mergeCell ref="R56:R58"/>
    <mergeCell ref="A59:A61"/>
    <mergeCell ref="B59:B61"/>
    <mergeCell ref="C59:C61"/>
    <mergeCell ref="D59:D61"/>
    <mergeCell ref="E59:E61"/>
    <mergeCell ref="F59:F61"/>
    <mergeCell ref="J56:J58"/>
    <mergeCell ref="K56:K58"/>
    <mergeCell ref="L56:L58"/>
    <mergeCell ref="M56:M58"/>
    <mergeCell ref="N56:N58"/>
    <mergeCell ref="R59:R61"/>
    <mergeCell ref="M59:M61"/>
    <mergeCell ref="N59:N61"/>
    <mergeCell ref="O59:O61"/>
    <mergeCell ref="P59:P61"/>
    <mergeCell ref="A56:A58"/>
    <mergeCell ref="B56:B58"/>
    <mergeCell ref="C56:C58"/>
    <mergeCell ref="D56:D58"/>
    <mergeCell ref="A62:A64"/>
    <mergeCell ref="B62:B64"/>
    <mergeCell ref="C62:C64"/>
    <mergeCell ref="D62:D64"/>
    <mergeCell ref="E62:E64"/>
    <mergeCell ref="F62:F64"/>
    <mergeCell ref="G62:G64"/>
    <mergeCell ref="H62:H64"/>
    <mergeCell ref="I62:I64"/>
    <mergeCell ref="R62:R64"/>
    <mergeCell ref="J62:J64"/>
    <mergeCell ref="K62:K64"/>
    <mergeCell ref="L62:L64"/>
    <mergeCell ref="M62:M64"/>
    <mergeCell ref="N62:N64"/>
    <mergeCell ref="Q59:Q61"/>
    <mergeCell ref="G59:G61"/>
    <mergeCell ref="H59:H61"/>
    <mergeCell ref="I59:I61"/>
    <mergeCell ref="J59:J61"/>
    <mergeCell ref="K59:K61"/>
    <mergeCell ref="L59:L61"/>
    <mergeCell ref="O62:O64"/>
    <mergeCell ref="P62:P64"/>
    <mergeCell ref="Q62:Q64"/>
  </mergeCells>
  <pageMargins left="0.511811024" right="0.511811024" top="0.78740157499999996" bottom="0.85250000000000004" header="0.31496062000000002" footer="0.31496062000000002"/>
  <pageSetup paperSize="9" scale="59" orientation="landscape" r:id="rId1"/>
  <headerFooter>
    <oddFooter>&amp;L&amp;"Verdana,Negrito"&amp;8Fundação Florestal&amp;"Verdana,Normal" | Av. Prof. Frederico Hermann Jr 345 | CEP 05459-010
São Paulo, SP | Fone (11) 2997-5000 | www.fflorestal.sp.gov.br
&amp;R&amp;G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4</vt:i4>
      </vt:variant>
    </vt:vector>
  </HeadingPairs>
  <TitlesOfParts>
    <vt:vector size="10" baseType="lpstr">
      <vt:lpstr>Cronograma Camara</vt:lpstr>
      <vt:lpstr>Resumo</vt:lpstr>
      <vt:lpstr>FF - SEDE PINHEIROS</vt:lpstr>
      <vt:lpstr>CRONOGRAMA </vt:lpstr>
      <vt:lpstr>calculo BDI</vt:lpstr>
      <vt:lpstr>sem cod. CPOS</vt:lpstr>
      <vt:lpstr>'calculo BDI'!Area_de_impressao</vt:lpstr>
      <vt:lpstr>'Cronograma Camara'!Area_de_impressao</vt:lpstr>
      <vt:lpstr>'FF - SEDE PINHEIROS'!Area_de_impressao</vt:lpstr>
      <vt:lpstr>'sem cod. CPOS'!Area_de_impressao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alferreira</dc:creator>
  <cp:lastModifiedBy>Eliana Aparecida Silva</cp:lastModifiedBy>
  <cp:lastPrinted>2021-09-24T14:03:17Z</cp:lastPrinted>
  <dcterms:created xsi:type="dcterms:W3CDTF">2018-05-21T12:28:11Z</dcterms:created>
  <dcterms:modified xsi:type="dcterms:W3CDTF">2021-10-18T15:30:52Z</dcterms:modified>
</cp:coreProperties>
</file>