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45" windowHeight="3675" activeTab="0"/>
  </bookViews>
  <sheets>
    <sheet name="PLANILHA DE MEDIÇÃO 005-13" sheetId="1" r:id="rId1"/>
  </sheets>
  <externalReferences>
    <externalReference r:id="rId4"/>
  </externalReferences>
  <definedNames>
    <definedName name="_xlnm.Print_Area" localSheetId="0">'PLANILHA DE MEDIÇÃO 005-13'!$A$1:$F$19</definedName>
    <definedName name="_xlnm.Print_Titles" localSheetId="0">'PLANILHA DE MEDIÇÃO 005-13'!$1:$6</definedName>
  </definedNames>
  <calcPr fullCalcOnLoad="1"/>
</workbook>
</file>

<file path=xl/sharedStrings.xml><?xml version="1.0" encoding="utf-8"?>
<sst xmlns="http://schemas.openxmlformats.org/spreadsheetml/2006/main" count="69" uniqueCount="38">
  <si>
    <t>item</t>
  </si>
  <si>
    <t>Descrição do Item</t>
  </si>
  <si>
    <t>Unid</t>
  </si>
  <si>
    <t>Qtde</t>
  </si>
  <si>
    <t>Preço unitário</t>
  </si>
  <si>
    <t>Preço total</t>
  </si>
  <si>
    <t>%</t>
  </si>
  <si>
    <t>1.</t>
  </si>
  <si>
    <t>1.1</t>
  </si>
  <si>
    <t>2.</t>
  </si>
  <si>
    <t>2.1</t>
  </si>
  <si>
    <t>3.</t>
  </si>
  <si>
    <t>3.1</t>
  </si>
  <si>
    <t>3.2</t>
  </si>
  <si>
    <t>3.3</t>
  </si>
  <si>
    <t>unit.</t>
  </si>
  <si>
    <t xml:space="preserve">PLANO DE GESTÃO AMBIENTAL DA OBRA </t>
  </si>
  <si>
    <t>ELABORAÇÃO DO PLANO DE GESTÃO DO EMPREENDIMENTO</t>
  </si>
  <si>
    <t>GERENCIAMENTO DO EMPREENDIMENTO E RECEBIMENTO DA OBRA</t>
  </si>
  <si>
    <t xml:space="preserve">Entrega do Plano de Gestão Ambiental </t>
  </si>
  <si>
    <t>Entrega do Plano de Gestão  do Empreendimento</t>
  </si>
  <si>
    <t>MÊS 1</t>
  </si>
  <si>
    <t>valor (R$)</t>
  </si>
  <si>
    <t xml:space="preserve">VALOR TOTAL </t>
  </si>
  <si>
    <t>MÊS 2</t>
  </si>
  <si>
    <t>MÊS 3</t>
  </si>
  <si>
    <t>MÊS 4</t>
  </si>
  <si>
    <t>MÊS 5</t>
  </si>
  <si>
    <t>MÊS 6</t>
  </si>
  <si>
    <r>
      <t xml:space="preserve">                       </t>
    </r>
    <r>
      <rPr>
        <sz val="11"/>
        <color indexed="8"/>
        <rFont val="Trebuchet MS"/>
        <family val="2"/>
      </rPr>
      <t xml:space="preserve">   EMPREENDIMENTO</t>
    </r>
    <r>
      <rPr>
        <b/>
        <sz val="11"/>
        <color indexed="8"/>
        <rFont val="Trebuchet MS"/>
        <family val="2"/>
      </rPr>
      <t>: OBRA DE RESTAURO PESM CAMINHOS DO MAR</t>
    </r>
  </si>
  <si>
    <r>
      <rPr>
        <sz val="11"/>
        <color indexed="8"/>
        <rFont val="Trebuchet MS"/>
        <family val="2"/>
      </rPr>
      <t>CONTRATANTE</t>
    </r>
    <r>
      <rPr>
        <b/>
        <sz val="11"/>
        <color indexed="8"/>
        <rFont val="Trebuchet MS"/>
        <family val="2"/>
      </rPr>
      <t>: FUNDAÇÃO FLORESTAL</t>
    </r>
  </si>
  <si>
    <t>MÊS 7</t>
  </si>
  <si>
    <t>MÊS 8</t>
  </si>
  <si>
    <t>MÊS 9</t>
  </si>
  <si>
    <t>data-base: 01-2021</t>
  </si>
  <si>
    <t xml:space="preserve">Percentual ACU </t>
  </si>
  <si>
    <t>MÊS 10</t>
  </si>
  <si>
    <t>INDICAR VALOR TOTAL PROPOSTO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</si>
</sst>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#,##0.00_ ;[Red]\-#,##0.00\ "/>
    <numFmt numFmtId="174" formatCode="#,##0_ ;[Red]\-#,##0\ "/>
    <numFmt numFmtId="175" formatCode="dd/mm/yy;@"/>
    <numFmt numFmtId="176" formatCode="d\-mmm\-yy"/>
    <numFmt numFmtId="177" formatCode="_(* #,##0.00_);_(* \(#,##0.00\);_(* \-??_);_(@_)"/>
    <numFmt numFmtId="178" formatCode="_([$€-2]* #,##0.00_);_([$€-2]* \(#,##0.00\);_([$€-2]* &quot;-&quot;??_)"/>
    <numFmt numFmtId="179" formatCode="[$-416]d\ \ mmmm\,\ yyyy;@"/>
    <numFmt numFmtId="180" formatCode="#,##0.000_ ;[Red]\-#,##0.000\ "/>
    <numFmt numFmtId="181" formatCode="#,##0.0_ ;[Red]\-#,##0.0\ "/>
    <numFmt numFmtId="182" formatCode="#,##0.0000_ ;[Red]\-#,##0.0000\ "/>
    <numFmt numFmtId="183" formatCode="#,##0.00000_ ;[Red]\-#,##0.00000\ "/>
    <numFmt numFmtId="184" formatCode="&quot;Sim&quot;;&quot;Sim&quot;;&quot;Não&quot;"/>
    <numFmt numFmtId="185" formatCode="&quot;Verdadeiro&quot;;&quot;Verdadeiro&quot;;&quot;Falso&quot;"/>
    <numFmt numFmtId="186" formatCode="&quot;Ativado&quot;;&quot;Ativado&quot;;&quot;Desativado&quot;"/>
    <numFmt numFmtId="187" formatCode="[$€-2]\ #,##0.00_);[Red]\([$€-2]\ #,##0.00\)"/>
    <numFmt numFmtId="188" formatCode="&quot;R$&quot;\ #,##0.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Trebuchet MS"/>
      <family val="2"/>
    </font>
    <font>
      <b/>
      <sz val="12"/>
      <color indexed="8"/>
      <name val="Trebuchet MS"/>
      <family val="2"/>
    </font>
    <font>
      <sz val="11"/>
      <color indexed="8"/>
      <name val="Trebuchet MS"/>
      <family val="2"/>
    </font>
    <font>
      <b/>
      <i/>
      <sz val="12"/>
      <color indexed="8"/>
      <name val="Trebuchet MS"/>
      <family val="2"/>
    </font>
    <font>
      <sz val="10"/>
      <name val="Trebuchet MS"/>
      <family val="2"/>
    </font>
    <font>
      <sz val="8"/>
      <color indexed="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8"/>
      <color indexed="8"/>
      <name val="Trebuchet MS"/>
      <family val="2"/>
    </font>
    <font>
      <b/>
      <sz val="18"/>
      <color indexed="8"/>
      <name val="Trebuchet MS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sz val="11"/>
      <color rgb="FFFF0000"/>
      <name val="Trebuchet MS"/>
      <family val="2"/>
    </font>
    <font>
      <sz val="18"/>
      <color theme="1"/>
      <name val="Trebuchet MS"/>
      <family val="2"/>
    </font>
    <font>
      <b/>
      <sz val="18"/>
      <color theme="1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 style="hair"/>
      <bottom style="hair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178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10">
    <xf numFmtId="0" fontId="0" fillId="0" borderId="0" xfId="0" applyFont="1" applyAlignment="1">
      <alignment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/>
    </xf>
    <xf numFmtId="43" fontId="3" fillId="33" borderId="12" xfId="65" applyFont="1" applyFill="1" applyBorder="1" applyAlignment="1">
      <alignment vertical="center"/>
    </xf>
    <xf numFmtId="0" fontId="50" fillId="0" borderId="0" xfId="0" applyFont="1" applyFill="1" applyAlignment="1">
      <alignment/>
    </xf>
    <xf numFmtId="43" fontId="3" fillId="33" borderId="13" xfId="65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43" fontId="5" fillId="0" borderId="12" xfId="0" applyNumberFormat="1" applyFont="1" applyFill="1" applyBorder="1" applyAlignment="1">
      <alignment vertical="center"/>
    </xf>
    <xf numFmtId="43" fontId="5" fillId="0" borderId="13" xfId="65" applyNumberFormat="1" applyFont="1" applyFill="1" applyBorder="1" applyAlignment="1">
      <alignment vertical="center"/>
    </xf>
    <xf numFmtId="0" fontId="50" fillId="0" borderId="12" xfId="0" applyFont="1" applyFill="1" applyBorder="1" applyAlignment="1">
      <alignment vertical="center" wrapText="1"/>
    </xf>
    <xf numFmtId="0" fontId="50" fillId="0" borderId="12" xfId="0" applyFont="1" applyFill="1" applyBorder="1" applyAlignment="1">
      <alignment horizontal="center" vertical="center"/>
    </xf>
    <xf numFmtId="43" fontId="50" fillId="0" borderId="12" xfId="65" applyFont="1" applyFill="1" applyBorder="1" applyAlignment="1">
      <alignment vertical="center"/>
    </xf>
    <xf numFmtId="43" fontId="50" fillId="0" borderId="12" xfId="65" applyNumberFormat="1" applyFont="1" applyFill="1" applyBorder="1" applyAlignment="1">
      <alignment vertical="center"/>
    </xf>
    <xf numFmtId="43" fontId="50" fillId="0" borderId="13" xfId="65" applyNumberFormat="1" applyFont="1" applyFill="1" applyBorder="1" applyAlignment="1">
      <alignment vertical="center"/>
    </xf>
    <xf numFmtId="0" fontId="4" fillId="33" borderId="14" xfId="0" applyFont="1" applyFill="1" applyBorder="1" applyAlignment="1">
      <alignment horizontal="right" vertical="center" wrapText="1"/>
    </xf>
    <xf numFmtId="0" fontId="50" fillId="33" borderId="14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/>
    </xf>
    <xf numFmtId="43" fontId="5" fillId="33" borderId="14" xfId="65" applyNumberFormat="1" applyFont="1" applyFill="1" applyBorder="1" applyAlignment="1">
      <alignment vertical="center"/>
    </xf>
    <xf numFmtId="43" fontId="3" fillId="33" borderId="15" xfId="65" applyNumberFormat="1" applyFont="1" applyFill="1" applyBorder="1" applyAlignment="1">
      <alignment vertical="center"/>
    </xf>
    <xf numFmtId="0" fontId="51" fillId="0" borderId="16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/>
    </xf>
    <xf numFmtId="43" fontId="3" fillId="0" borderId="17" xfId="60" applyFont="1" applyFill="1" applyBorder="1" applyAlignment="1">
      <alignment horizontal="right" vertical="center"/>
    </xf>
    <xf numFmtId="0" fontId="51" fillId="0" borderId="0" xfId="0" applyFont="1" applyAlignment="1">
      <alignment/>
    </xf>
    <xf numFmtId="0" fontId="51" fillId="34" borderId="18" xfId="0" applyFont="1" applyFill="1" applyBorder="1" applyAlignment="1">
      <alignment horizontal="center" vertical="center"/>
    </xf>
    <xf numFmtId="0" fontId="51" fillId="34" borderId="19" xfId="0" applyFont="1" applyFill="1" applyBorder="1" applyAlignment="1">
      <alignment/>
    </xf>
    <xf numFmtId="43" fontId="3" fillId="34" borderId="20" xfId="74" applyFont="1" applyFill="1" applyBorder="1" applyAlignment="1">
      <alignment horizontal="right" vertical="center"/>
    </xf>
    <xf numFmtId="0" fontId="50" fillId="0" borderId="0" xfId="0" applyFont="1" applyAlignment="1">
      <alignment wrapText="1"/>
    </xf>
    <xf numFmtId="0" fontId="51" fillId="0" borderId="21" xfId="0" applyFont="1" applyBorder="1" applyAlignment="1">
      <alignment horizontal="left"/>
    </xf>
    <xf numFmtId="0" fontId="50" fillId="0" borderId="21" xfId="0" applyFont="1" applyBorder="1" applyAlignment="1">
      <alignment horizontal="left"/>
    </xf>
    <xf numFmtId="0" fontId="50" fillId="0" borderId="0" xfId="0" applyFont="1" applyBorder="1" applyAlignment="1">
      <alignment/>
    </xf>
    <xf numFmtId="0" fontId="3" fillId="0" borderId="22" xfId="0" applyFont="1" applyBorder="1" applyAlignment="1">
      <alignment horizontal="center" vertical="center"/>
    </xf>
    <xf numFmtId="0" fontId="5" fillId="33" borderId="23" xfId="0" applyFont="1" applyFill="1" applyBorder="1" applyAlignment="1">
      <alignment horizontal="left" vertical="center"/>
    </xf>
    <xf numFmtId="0" fontId="7" fillId="35" borderId="23" xfId="0" applyFont="1" applyFill="1" applyBorder="1" applyAlignment="1" applyProtection="1">
      <alignment horizontal="left" vertical="center"/>
      <protection locked="0"/>
    </xf>
    <xf numFmtId="0" fontId="7" fillId="35" borderId="23" xfId="0" applyFont="1" applyFill="1" applyBorder="1" applyAlignment="1" applyProtection="1">
      <alignment vertical="center"/>
      <protection locked="0"/>
    </xf>
    <xf numFmtId="0" fontId="8" fillId="0" borderId="23" xfId="0" applyFont="1" applyFill="1" applyBorder="1" applyAlignment="1">
      <alignment horizontal="left" vertical="center"/>
    </xf>
    <xf numFmtId="0" fontId="5" fillId="33" borderId="24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vertical="center" wrapText="1"/>
    </xf>
    <xf numFmtId="0" fontId="5" fillId="10" borderId="23" xfId="0" applyFont="1" applyFill="1" applyBorder="1" applyAlignment="1">
      <alignment horizontal="left" vertical="center"/>
    </xf>
    <xf numFmtId="0" fontId="6" fillId="10" borderId="12" xfId="0" applyFont="1" applyFill="1" applyBorder="1" applyAlignment="1">
      <alignment vertical="center" wrapText="1"/>
    </xf>
    <xf numFmtId="0" fontId="3" fillId="10" borderId="12" xfId="0" applyFont="1" applyFill="1" applyBorder="1" applyAlignment="1">
      <alignment horizontal="center" vertical="center"/>
    </xf>
    <xf numFmtId="43" fontId="3" fillId="10" borderId="12" xfId="65" applyFont="1" applyFill="1" applyBorder="1" applyAlignment="1">
      <alignment vertical="center"/>
    </xf>
    <xf numFmtId="43" fontId="3" fillId="10" borderId="13" xfId="65" applyFont="1" applyFill="1" applyBorder="1" applyAlignment="1">
      <alignment vertical="center"/>
    </xf>
    <xf numFmtId="0" fontId="4" fillId="10" borderId="23" xfId="0" applyFont="1" applyFill="1" applyBorder="1" applyAlignment="1">
      <alignment horizontal="left" vertical="center" wrapText="1"/>
    </xf>
    <xf numFmtId="0" fontId="26" fillId="10" borderId="12" xfId="0" applyFont="1" applyFill="1" applyBorder="1" applyAlignment="1">
      <alignment vertical="center" wrapText="1"/>
    </xf>
    <xf numFmtId="0" fontId="3" fillId="10" borderId="12" xfId="0" applyFont="1" applyFill="1" applyBorder="1" applyAlignment="1">
      <alignment vertical="center"/>
    </xf>
    <xf numFmtId="43" fontId="3" fillId="10" borderId="12" xfId="0" applyNumberFormat="1" applyFont="1" applyFill="1" applyBorder="1" applyAlignment="1">
      <alignment vertical="center"/>
    </xf>
    <xf numFmtId="43" fontId="3" fillId="10" borderId="13" xfId="65" applyNumberFormat="1" applyFont="1" applyFill="1" applyBorder="1" applyAlignment="1">
      <alignment vertical="center"/>
    </xf>
    <xf numFmtId="43" fontId="3" fillId="0" borderId="25" xfId="60" applyFont="1" applyFill="1" applyBorder="1" applyAlignment="1">
      <alignment vertical="center"/>
    </xf>
    <xf numFmtId="43" fontId="3" fillId="34" borderId="18" xfId="74" applyFont="1" applyFill="1" applyBorder="1" applyAlignment="1">
      <alignment vertical="center"/>
    </xf>
    <xf numFmtId="0" fontId="4" fillId="0" borderId="22" xfId="0" applyFont="1" applyBorder="1" applyAlignment="1">
      <alignment horizontal="center" vertical="center" wrapText="1"/>
    </xf>
    <xf numFmtId="43" fontId="3" fillId="10" borderId="26" xfId="65" applyFont="1" applyFill="1" applyBorder="1" applyAlignment="1">
      <alignment vertical="center"/>
    </xf>
    <xf numFmtId="43" fontId="3" fillId="10" borderId="27" xfId="65" applyFont="1" applyFill="1" applyBorder="1" applyAlignment="1">
      <alignment vertical="center"/>
    </xf>
    <xf numFmtId="43" fontId="3" fillId="10" borderId="23" xfId="0" applyNumberFormat="1" applyFont="1" applyFill="1" applyBorder="1" applyAlignment="1">
      <alignment vertical="center"/>
    </xf>
    <xf numFmtId="43" fontId="3" fillId="10" borderId="27" xfId="0" applyNumberFormat="1" applyFont="1" applyFill="1" applyBorder="1" applyAlignment="1">
      <alignment vertical="center"/>
    </xf>
    <xf numFmtId="43" fontId="5" fillId="0" borderId="23" xfId="0" applyNumberFormat="1" applyFont="1" applyFill="1" applyBorder="1" applyAlignment="1">
      <alignment vertical="center"/>
    </xf>
    <xf numFmtId="43" fontId="5" fillId="0" borderId="27" xfId="0" applyNumberFormat="1" applyFont="1" applyFill="1" applyBorder="1" applyAlignment="1">
      <alignment vertical="center"/>
    </xf>
    <xf numFmtId="0" fontId="3" fillId="33" borderId="23" xfId="0" applyFont="1" applyFill="1" applyBorder="1" applyAlignment="1">
      <alignment horizontal="center" vertical="center"/>
    </xf>
    <xf numFmtId="43" fontId="3" fillId="33" borderId="27" xfId="65" applyNumberFormat="1" applyFont="1" applyFill="1" applyBorder="1" applyAlignment="1">
      <alignment vertical="center"/>
    </xf>
    <xf numFmtId="0" fontId="50" fillId="0" borderId="23" xfId="0" applyFont="1" applyFill="1" applyBorder="1" applyAlignment="1">
      <alignment horizontal="center" vertical="center"/>
    </xf>
    <xf numFmtId="43" fontId="50" fillId="0" borderId="27" xfId="65" applyNumberFormat="1" applyFont="1" applyFill="1" applyBorder="1" applyAlignment="1">
      <alignment vertical="center"/>
    </xf>
    <xf numFmtId="0" fontId="50" fillId="33" borderId="24" xfId="0" applyFont="1" applyFill="1" applyBorder="1" applyAlignment="1">
      <alignment horizontal="center" vertical="center"/>
    </xf>
    <xf numFmtId="43" fontId="5" fillId="33" borderId="28" xfId="65" applyNumberFormat="1" applyFont="1" applyFill="1" applyBorder="1" applyAlignment="1">
      <alignment vertical="center"/>
    </xf>
    <xf numFmtId="0" fontId="51" fillId="0" borderId="29" xfId="0" applyFont="1" applyFill="1" applyBorder="1" applyAlignment="1">
      <alignment horizontal="center" vertical="center"/>
    </xf>
    <xf numFmtId="43" fontId="3" fillId="0" borderId="30" xfId="60" applyFont="1" applyFill="1" applyBorder="1" applyAlignment="1">
      <alignment horizontal="right" vertical="center"/>
    </xf>
    <xf numFmtId="0" fontId="51" fillId="34" borderId="31" xfId="0" applyFont="1" applyFill="1" applyBorder="1" applyAlignment="1">
      <alignment horizontal="center" vertical="center"/>
    </xf>
    <xf numFmtId="0" fontId="51" fillId="34" borderId="32" xfId="0" applyFont="1" applyFill="1" applyBorder="1" applyAlignment="1">
      <alignment/>
    </xf>
    <xf numFmtId="43" fontId="3" fillId="34" borderId="33" xfId="74" applyFont="1" applyFill="1" applyBorder="1" applyAlignment="1">
      <alignment horizontal="right" vertical="center"/>
    </xf>
    <xf numFmtId="10" fontId="50" fillId="0" borderId="0" xfId="0" applyNumberFormat="1" applyFont="1" applyAlignment="1">
      <alignment/>
    </xf>
    <xf numFmtId="10" fontId="4" fillId="0" borderId="34" xfId="0" applyNumberFormat="1" applyFont="1" applyBorder="1" applyAlignment="1">
      <alignment horizontal="center" vertical="center" wrapText="1"/>
    </xf>
    <xf numFmtId="10" fontId="3" fillId="10" borderId="27" xfId="65" applyNumberFormat="1" applyFont="1" applyFill="1" applyBorder="1" applyAlignment="1">
      <alignment vertical="center"/>
    </xf>
    <xf numFmtId="10" fontId="3" fillId="10" borderId="27" xfId="0" applyNumberFormat="1" applyFont="1" applyFill="1" applyBorder="1" applyAlignment="1">
      <alignment vertical="center"/>
    </xf>
    <xf numFmtId="10" fontId="5" fillId="0" borderId="27" xfId="55" applyNumberFormat="1" applyFont="1" applyFill="1" applyBorder="1" applyAlignment="1">
      <alignment vertical="center"/>
    </xf>
    <xf numFmtId="10" fontId="5" fillId="0" borderId="27" xfId="0" applyNumberFormat="1" applyFont="1" applyFill="1" applyBorder="1" applyAlignment="1">
      <alignment vertical="center"/>
    </xf>
    <xf numFmtId="10" fontId="3" fillId="33" borderId="27" xfId="65" applyNumberFormat="1" applyFont="1" applyFill="1" applyBorder="1" applyAlignment="1">
      <alignment vertical="center"/>
    </xf>
    <xf numFmtId="10" fontId="50" fillId="0" borderId="27" xfId="65" applyNumberFormat="1" applyFont="1" applyFill="1" applyBorder="1" applyAlignment="1">
      <alignment vertical="center"/>
    </xf>
    <xf numFmtId="10" fontId="5" fillId="33" borderId="28" xfId="65" applyNumberFormat="1" applyFont="1" applyFill="1" applyBorder="1" applyAlignment="1">
      <alignment vertical="center"/>
    </xf>
    <xf numFmtId="10" fontId="3" fillId="0" borderId="30" xfId="60" applyNumberFormat="1" applyFont="1" applyFill="1" applyBorder="1" applyAlignment="1">
      <alignment horizontal="right" vertical="center"/>
    </xf>
    <xf numFmtId="10" fontId="3" fillId="34" borderId="33" xfId="74" applyNumberFormat="1" applyFont="1" applyFill="1" applyBorder="1" applyAlignment="1">
      <alignment horizontal="right" vertical="center"/>
    </xf>
    <xf numFmtId="43" fontId="52" fillId="0" borderId="16" xfId="0" applyNumberFormat="1" applyFont="1" applyFill="1" applyBorder="1" applyAlignment="1">
      <alignment vertical="center"/>
    </xf>
    <xf numFmtId="0" fontId="53" fillId="0" borderId="0" xfId="0" applyFont="1" applyAlignment="1">
      <alignment/>
    </xf>
    <xf numFmtId="0" fontId="53" fillId="0" borderId="0" xfId="0" applyFont="1" applyAlignment="1">
      <alignment wrapText="1"/>
    </xf>
    <xf numFmtId="10" fontId="53" fillId="0" borderId="0" xfId="0" applyNumberFormat="1" applyFont="1" applyAlignment="1">
      <alignment/>
    </xf>
    <xf numFmtId="43" fontId="53" fillId="0" borderId="0" xfId="0" applyNumberFormat="1" applyFont="1" applyAlignment="1">
      <alignment/>
    </xf>
    <xf numFmtId="0" fontId="51" fillId="0" borderId="29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51" fillId="0" borderId="30" xfId="0" applyFont="1" applyBorder="1" applyAlignment="1">
      <alignment horizontal="center"/>
    </xf>
    <xf numFmtId="0" fontId="3" fillId="0" borderId="35" xfId="0" applyFont="1" applyFill="1" applyBorder="1" applyAlignment="1">
      <alignment horizontal="left" vertical="top" wrapText="1"/>
    </xf>
    <xf numFmtId="0" fontId="3" fillId="0" borderId="36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37" xfId="0" applyFont="1" applyFill="1" applyBorder="1" applyAlignment="1">
      <alignment horizontal="left" vertical="top" wrapText="1"/>
    </xf>
    <xf numFmtId="0" fontId="51" fillId="0" borderId="38" xfId="0" applyFont="1" applyBorder="1" applyAlignment="1">
      <alignment horizontal="center"/>
    </xf>
    <xf numFmtId="0" fontId="51" fillId="0" borderId="19" xfId="0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51" fillId="0" borderId="35" xfId="0" applyFont="1" applyBorder="1" applyAlignment="1">
      <alignment horizontal="center" vertical="center"/>
    </xf>
    <xf numFmtId="0" fontId="51" fillId="0" borderId="3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4" fillId="36" borderId="35" xfId="0" applyFont="1" applyFill="1" applyBorder="1" applyAlignment="1">
      <alignment horizontal="center" vertical="center" wrapText="1"/>
    </xf>
    <xf numFmtId="0" fontId="54" fillId="36" borderId="39" xfId="0" applyFont="1" applyFill="1" applyBorder="1" applyAlignment="1">
      <alignment horizontal="center" vertical="center" wrapText="1"/>
    </xf>
    <xf numFmtId="0" fontId="54" fillId="36" borderId="36" xfId="0" applyFont="1" applyFill="1" applyBorder="1" applyAlignment="1">
      <alignment horizontal="center" vertical="center" wrapText="1"/>
    </xf>
    <xf numFmtId="0" fontId="54" fillId="36" borderId="40" xfId="0" applyFont="1" applyFill="1" applyBorder="1" applyAlignment="1">
      <alignment horizontal="center" vertical="center" wrapText="1"/>
    </xf>
    <xf numFmtId="0" fontId="54" fillId="36" borderId="41" xfId="0" applyFont="1" applyFill="1" applyBorder="1" applyAlignment="1">
      <alignment horizontal="center" vertical="center" wrapText="1"/>
    </xf>
    <xf numFmtId="0" fontId="54" fillId="36" borderId="42" xfId="0" applyFont="1" applyFill="1" applyBorder="1" applyAlignment="1">
      <alignment horizontal="center" vertical="center" wrapText="1"/>
    </xf>
  </cellXfs>
  <cellStyles count="6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Hyperlink" xfId="45"/>
    <cellStyle name="Followed Hyperlink" xfId="46"/>
    <cellStyle name="Incorreto" xfId="47"/>
    <cellStyle name="Currency" xfId="48"/>
    <cellStyle name="Currency [0]" xfId="49"/>
    <cellStyle name="Moeda 2" xfId="50"/>
    <cellStyle name="Neutra" xfId="51"/>
    <cellStyle name="Normal 2" xfId="52"/>
    <cellStyle name="Normal 2 2" xfId="53"/>
    <cellStyle name="Nota" xfId="54"/>
    <cellStyle name="Percent" xfId="55"/>
    <cellStyle name="Porcentagem 2" xfId="56"/>
    <cellStyle name="Porcentagem 3" xfId="57"/>
    <cellStyle name="Saída" xfId="58"/>
    <cellStyle name="Comma [0]" xfId="59"/>
    <cellStyle name="Separador de milhares 2" xfId="60"/>
    <cellStyle name="Separador de milhares 2 2" xfId="61"/>
    <cellStyle name="Separador de milhares 2 3" xfId="62"/>
    <cellStyle name="Separador de milhares 3" xfId="63"/>
    <cellStyle name="Separador de milhares 4" xfId="64"/>
    <cellStyle name="Separador de milhares 5" xfId="65"/>
    <cellStyle name="Texto de Aviso" xfId="66"/>
    <cellStyle name="Texto Explicativo" xfId="67"/>
    <cellStyle name="Título" xfId="68"/>
    <cellStyle name="Título 1" xfId="69"/>
    <cellStyle name="Título 2" xfId="70"/>
    <cellStyle name="Título 3" xfId="71"/>
    <cellStyle name="Título 4" xfId="72"/>
    <cellStyle name="Total" xfId="73"/>
    <cellStyle name="Comma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123825</xdr:rowOff>
    </xdr:from>
    <xdr:to>
      <xdr:col>1</xdr:col>
      <xdr:colOff>714375</xdr:colOff>
      <xdr:row>2</xdr:row>
      <xdr:rowOff>180975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1066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104775</xdr:colOff>
      <xdr:row>19</xdr:row>
      <xdr:rowOff>142875</xdr:rowOff>
    </xdr:from>
    <xdr:to>
      <xdr:col>5</xdr:col>
      <xdr:colOff>1352550</xdr:colOff>
      <xdr:row>22</xdr:row>
      <xdr:rowOff>104775</xdr:rowOff>
    </xdr:to>
    <xdr:sp>
      <xdr:nvSpPr>
        <xdr:cNvPr id="2" name="Seta dobrada para cima 1"/>
        <xdr:cNvSpPr>
          <a:spLocks/>
        </xdr:cNvSpPr>
      </xdr:nvSpPr>
      <xdr:spPr>
        <a:xfrm>
          <a:off x="7600950" y="5267325"/>
          <a:ext cx="1247775" cy="847725"/>
        </a:xfrm>
        <a:custGeom>
          <a:pathLst>
            <a:path h="848590" w="1246909">
              <a:moveTo>
                <a:pt x="0" y="636443"/>
              </a:moveTo>
              <a:lnTo>
                <a:pt x="928688" y="636443"/>
              </a:lnTo>
              <a:lnTo>
                <a:pt x="928688" y="212148"/>
              </a:lnTo>
              <a:lnTo>
                <a:pt x="822614" y="212148"/>
              </a:lnTo>
              <a:lnTo>
                <a:pt x="1034762" y="0"/>
              </a:lnTo>
              <a:lnTo>
                <a:pt x="1246909" y="212148"/>
              </a:lnTo>
              <a:lnTo>
                <a:pt x="1140835" y="212148"/>
              </a:lnTo>
              <a:lnTo>
                <a:pt x="1140835" y="848590"/>
              </a:lnTo>
              <a:lnTo>
                <a:pt x="0" y="848590"/>
              </a:lnTo>
              <a:lnTo>
                <a:pt x="0" y="636443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#%20CTE\Medi&#231;&#227;o%20Funda&#231;&#227;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 (2)"/>
      <sheetName val="Plan1"/>
    </sheetNames>
    <sheetDataSet>
      <sheetData sheetId="0">
        <row r="11">
          <cell r="B11" t="str">
            <v>Gerenciamento da Obra (alocação de equipe para os trabalhos no canteiro)</v>
          </cell>
        </row>
        <row r="12">
          <cell r="B12" t="str">
            <v>Entrega dos Relatórios Gerenciais Mensais</v>
          </cell>
        </row>
        <row r="14">
          <cell r="B14" t="str">
            <v>Recebimento da Obra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5"/>
  <sheetViews>
    <sheetView tabSelected="1" zoomScale="55" zoomScaleNormal="55" workbookViewId="0" topLeftCell="A5">
      <selection activeCell="F18" sqref="F18"/>
    </sheetView>
  </sheetViews>
  <sheetFormatPr defaultColWidth="9.140625" defaultRowHeight="15"/>
  <cols>
    <col min="1" max="1" width="8.421875" style="2" customWidth="1"/>
    <col min="2" max="2" width="70.8515625" style="32" customWidth="1"/>
    <col min="3" max="4" width="8.7109375" style="2" customWidth="1"/>
    <col min="5" max="5" width="15.7109375" style="2" customWidth="1"/>
    <col min="6" max="6" width="21.7109375" style="2" customWidth="1"/>
    <col min="7" max="7" width="9.140625" style="2" customWidth="1"/>
    <col min="8" max="8" width="19.8515625" style="2" bestFit="1" customWidth="1"/>
    <col min="9" max="9" width="13.7109375" style="73" bestFit="1" customWidth="1"/>
    <col min="10" max="10" width="9.140625" style="2" customWidth="1"/>
    <col min="11" max="11" width="13.8515625" style="2" customWidth="1"/>
    <col min="12" max="12" width="13.7109375" style="73" bestFit="1" customWidth="1"/>
    <col min="13" max="13" width="9.140625" style="2" customWidth="1"/>
    <col min="14" max="14" width="13.421875" style="2" customWidth="1"/>
    <col min="15" max="15" width="13.7109375" style="2" bestFit="1" customWidth="1"/>
    <col min="16" max="16" width="10.00390625" style="2" bestFit="1" customWidth="1"/>
    <col min="17" max="17" width="14.00390625" style="2" customWidth="1"/>
    <col min="18" max="18" width="13.7109375" style="2" bestFit="1" customWidth="1"/>
    <col min="19" max="19" width="9.140625" style="2" customWidth="1"/>
    <col min="20" max="20" width="14.140625" style="2" customWidth="1"/>
    <col min="21" max="21" width="13.7109375" style="2" bestFit="1" customWidth="1"/>
    <col min="22" max="22" width="9.140625" style="2" customWidth="1"/>
    <col min="23" max="23" width="14.57421875" style="2" customWidth="1"/>
    <col min="24" max="24" width="13.7109375" style="2" bestFit="1" customWidth="1"/>
    <col min="25" max="25" width="9.140625" style="2" customWidth="1"/>
    <col min="26" max="26" width="15.140625" style="2" bestFit="1" customWidth="1"/>
    <col min="27" max="27" width="13.7109375" style="2" bestFit="1" customWidth="1"/>
    <col min="28" max="28" width="9.140625" style="2" customWidth="1"/>
    <col min="29" max="29" width="14.140625" style="2" customWidth="1"/>
    <col min="30" max="30" width="13.7109375" style="2" bestFit="1" customWidth="1"/>
    <col min="31" max="31" width="9.140625" style="2" customWidth="1"/>
    <col min="32" max="32" width="14.140625" style="2" customWidth="1"/>
    <col min="33" max="33" width="13.7109375" style="2" bestFit="1" customWidth="1"/>
    <col min="34" max="34" width="9.140625" style="2" customWidth="1"/>
    <col min="35" max="35" width="20.140625" style="2" bestFit="1" customWidth="1"/>
    <col min="36" max="36" width="13.7109375" style="2" bestFit="1" customWidth="1"/>
    <col min="37" max="37" width="16.140625" style="2" customWidth="1"/>
    <col min="38" max="16384" width="9.140625" style="2" customWidth="1"/>
  </cols>
  <sheetData>
    <row r="1" spans="1:34" ht="19.5" customHeight="1">
      <c r="A1" s="100" t="s">
        <v>29</v>
      </c>
      <c r="B1" s="101"/>
      <c r="C1" s="101"/>
      <c r="D1" s="101"/>
      <c r="E1" s="101"/>
      <c r="F1" s="101"/>
      <c r="G1" s="1"/>
      <c r="J1" s="1"/>
      <c r="M1" s="1"/>
      <c r="P1" s="1"/>
      <c r="S1" s="1"/>
      <c r="V1" s="1"/>
      <c r="Y1" s="1"/>
      <c r="AB1" s="1"/>
      <c r="AE1" s="1"/>
      <c r="AH1" s="1"/>
    </row>
    <row r="2" spans="1:34" ht="19.5" customHeight="1">
      <c r="A2" s="33"/>
      <c r="B2" s="102" t="s">
        <v>30</v>
      </c>
      <c r="C2" s="103"/>
      <c r="D2" s="103"/>
      <c r="E2" s="103"/>
      <c r="F2" s="103"/>
      <c r="G2" s="1"/>
      <c r="J2" s="1"/>
      <c r="M2" s="1"/>
      <c r="P2" s="1"/>
      <c r="S2" s="1"/>
      <c r="V2" s="1"/>
      <c r="Y2" s="1"/>
      <c r="AB2" s="1"/>
      <c r="AE2" s="1"/>
      <c r="AH2" s="1"/>
    </row>
    <row r="3" spans="1:34" ht="19.5" customHeight="1" thickBot="1">
      <c r="A3" s="34"/>
      <c r="B3" s="35"/>
      <c r="C3" s="35"/>
      <c r="D3" s="35"/>
      <c r="E3" s="35"/>
      <c r="F3" s="35"/>
      <c r="G3" s="1"/>
      <c r="J3" s="1"/>
      <c r="M3" s="1"/>
      <c r="P3" s="1"/>
      <c r="S3" s="1"/>
      <c r="V3" s="1"/>
      <c r="Y3" s="1"/>
      <c r="AB3" s="1"/>
      <c r="AE3" s="1"/>
      <c r="AH3" s="1"/>
    </row>
    <row r="4" spans="1:36" ht="16.5">
      <c r="A4" s="96"/>
      <c r="B4" s="97"/>
      <c r="C4" s="97"/>
      <c r="D4" s="98"/>
      <c r="E4" s="99" t="s">
        <v>34</v>
      </c>
      <c r="F4" s="97"/>
      <c r="G4" s="89" t="s">
        <v>21</v>
      </c>
      <c r="H4" s="90"/>
      <c r="I4" s="91"/>
      <c r="J4" s="89" t="s">
        <v>24</v>
      </c>
      <c r="K4" s="90"/>
      <c r="L4" s="91"/>
      <c r="M4" s="89" t="s">
        <v>25</v>
      </c>
      <c r="N4" s="90"/>
      <c r="O4" s="91"/>
      <c r="P4" s="89" t="s">
        <v>26</v>
      </c>
      <c r="Q4" s="90"/>
      <c r="R4" s="91"/>
      <c r="S4" s="89" t="s">
        <v>27</v>
      </c>
      <c r="T4" s="90"/>
      <c r="U4" s="91"/>
      <c r="V4" s="89" t="s">
        <v>28</v>
      </c>
      <c r="W4" s="90"/>
      <c r="X4" s="91"/>
      <c r="Y4" s="89" t="s">
        <v>31</v>
      </c>
      <c r="Z4" s="90"/>
      <c r="AA4" s="91"/>
      <c r="AB4" s="89" t="s">
        <v>32</v>
      </c>
      <c r="AC4" s="90"/>
      <c r="AD4" s="91"/>
      <c r="AE4" s="89" t="s">
        <v>33</v>
      </c>
      <c r="AF4" s="90"/>
      <c r="AG4" s="91"/>
      <c r="AH4" s="89" t="s">
        <v>36</v>
      </c>
      <c r="AI4" s="90"/>
      <c r="AJ4" s="91"/>
    </row>
    <row r="5" spans="1:36" ht="36.75" thickBot="1">
      <c r="A5" s="36" t="s">
        <v>0</v>
      </c>
      <c r="B5" s="3" t="s">
        <v>1</v>
      </c>
      <c r="C5" s="4" t="s">
        <v>2</v>
      </c>
      <c r="D5" s="4" t="s">
        <v>3</v>
      </c>
      <c r="E5" s="4" t="s">
        <v>4</v>
      </c>
      <c r="F5" s="5" t="s">
        <v>5</v>
      </c>
      <c r="G5" s="55" t="s">
        <v>3</v>
      </c>
      <c r="H5" s="5" t="s">
        <v>22</v>
      </c>
      <c r="I5" s="74" t="s">
        <v>35</v>
      </c>
      <c r="J5" s="55" t="s">
        <v>3</v>
      </c>
      <c r="K5" s="5" t="s">
        <v>22</v>
      </c>
      <c r="L5" s="74" t="s">
        <v>35</v>
      </c>
      <c r="M5" s="55" t="s">
        <v>3</v>
      </c>
      <c r="N5" s="5" t="s">
        <v>22</v>
      </c>
      <c r="O5" s="74" t="s">
        <v>35</v>
      </c>
      <c r="P5" s="55" t="s">
        <v>3</v>
      </c>
      <c r="Q5" s="5" t="s">
        <v>22</v>
      </c>
      <c r="R5" s="74" t="s">
        <v>35</v>
      </c>
      <c r="S5" s="55" t="s">
        <v>3</v>
      </c>
      <c r="T5" s="5" t="s">
        <v>22</v>
      </c>
      <c r="U5" s="74" t="s">
        <v>35</v>
      </c>
      <c r="V5" s="55" t="s">
        <v>3</v>
      </c>
      <c r="W5" s="5" t="s">
        <v>22</v>
      </c>
      <c r="X5" s="74" t="s">
        <v>35</v>
      </c>
      <c r="Y5" s="55" t="s">
        <v>3</v>
      </c>
      <c r="Z5" s="5" t="s">
        <v>22</v>
      </c>
      <c r="AA5" s="74" t="s">
        <v>35</v>
      </c>
      <c r="AB5" s="55" t="s">
        <v>3</v>
      </c>
      <c r="AC5" s="5" t="s">
        <v>22</v>
      </c>
      <c r="AD5" s="74" t="s">
        <v>35</v>
      </c>
      <c r="AE5" s="55" t="s">
        <v>3</v>
      </c>
      <c r="AF5" s="5" t="s">
        <v>22</v>
      </c>
      <c r="AG5" s="74" t="s">
        <v>35</v>
      </c>
      <c r="AH5" s="55" t="s">
        <v>3</v>
      </c>
      <c r="AI5" s="5" t="s">
        <v>22</v>
      </c>
      <c r="AJ5" s="74" t="s">
        <v>35</v>
      </c>
    </row>
    <row r="6" spans="1:36" s="9" customFormat="1" ht="6" customHeight="1" thickTop="1">
      <c r="A6" s="43"/>
      <c r="B6" s="44"/>
      <c r="C6" s="45"/>
      <c r="D6" s="46"/>
      <c r="E6" s="47"/>
      <c r="F6" s="47"/>
      <c r="G6" s="56"/>
      <c r="H6" s="47"/>
      <c r="I6" s="75"/>
      <c r="J6" s="56"/>
      <c r="K6" s="47"/>
      <c r="L6" s="75"/>
      <c r="M6" s="56"/>
      <c r="N6" s="47"/>
      <c r="O6" s="57"/>
      <c r="P6" s="56"/>
      <c r="Q6" s="47"/>
      <c r="R6" s="57"/>
      <c r="S6" s="56"/>
      <c r="T6" s="47"/>
      <c r="U6" s="57"/>
      <c r="V6" s="56"/>
      <c r="W6" s="47"/>
      <c r="X6" s="57"/>
      <c r="Y6" s="56"/>
      <c r="Z6" s="47"/>
      <c r="AA6" s="57"/>
      <c r="AB6" s="56"/>
      <c r="AC6" s="47"/>
      <c r="AD6" s="57"/>
      <c r="AE6" s="56"/>
      <c r="AF6" s="47"/>
      <c r="AG6" s="57"/>
      <c r="AH6" s="56"/>
      <c r="AI6" s="47"/>
      <c r="AJ6" s="57"/>
    </row>
    <row r="7" spans="1:36" s="9" customFormat="1" ht="30" customHeight="1">
      <c r="A7" s="48" t="s">
        <v>7</v>
      </c>
      <c r="B7" s="49" t="s">
        <v>16</v>
      </c>
      <c r="C7" s="45"/>
      <c r="D7" s="50"/>
      <c r="E7" s="51"/>
      <c r="F7" s="52">
        <f>F8</f>
        <v>0.01</v>
      </c>
      <c r="G7" s="58"/>
      <c r="H7" s="52"/>
      <c r="I7" s="76"/>
      <c r="J7" s="58"/>
      <c r="K7" s="52"/>
      <c r="L7" s="76"/>
      <c r="M7" s="58"/>
      <c r="N7" s="52"/>
      <c r="O7" s="59"/>
      <c r="P7" s="58"/>
      <c r="Q7" s="52"/>
      <c r="R7" s="59"/>
      <c r="S7" s="58"/>
      <c r="T7" s="52"/>
      <c r="U7" s="59"/>
      <c r="V7" s="58"/>
      <c r="W7" s="52"/>
      <c r="X7" s="59"/>
      <c r="Y7" s="58"/>
      <c r="Z7" s="52"/>
      <c r="AA7" s="59"/>
      <c r="AB7" s="58"/>
      <c r="AC7" s="52"/>
      <c r="AD7" s="59"/>
      <c r="AE7" s="58"/>
      <c r="AF7" s="52"/>
      <c r="AG7" s="59"/>
      <c r="AH7" s="58"/>
      <c r="AI7" s="52"/>
      <c r="AJ7" s="59"/>
    </row>
    <row r="8" spans="1:36" s="9" customFormat="1" ht="24.75" customHeight="1">
      <c r="A8" s="38" t="s">
        <v>8</v>
      </c>
      <c r="B8" s="42" t="s">
        <v>19</v>
      </c>
      <c r="C8" s="11" t="s">
        <v>15</v>
      </c>
      <c r="D8" s="12">
        <v>1</v>
      </c>
      <c r="E8" s="13">
        <f>F8</f>
        <v>0.01</v>
      </c>
      <c r="F8" s="14">
        <f>F18*0.01</f>
        <v>0.01</v>
      </c>
      <c r="G8" s="60">
        <v>1</v>
      </c>
      <c r="H8" s="14">
        <f>F8</f>
        <v>0.01</v>
      </c>
      <c r="I8" s="77">
        <v>1</v>
      </c>
      <c r="J8" s="60"/>
      <c r="K8" s="14"/>
      <c r="L8" s="78"/>
      <c r="M8" s="60"/>
      <c r="N8" s="14"/>
      <c r="O8" s="61"/>
      <c r="P8" s="60"/>
      <c r="Q8" s="14"/>
      <c r="R8" s="61"/>
      <c r="S8" s="60"/>
      <c r="T8" s="14"/>
      <c r="U8" s="61"/>
      <c r="V8" s="60"/>
      <c r="W8" s="14"/>
      <c r="X8" s="61"/>
      <c r="Y8" s="60"/>
      <c r="Z8" s="14"/>
      <c r="AA8" s="61"/>
      <c r="AB8" s="60"/>
      <c r="AC8" s="14"/>
      <c r="AD8" s="61"/>
      <c r="AE8" s="60"/>
      <c r="AF8" s="14"/>
      <c r="AG8" s="61"/>
      <c r="AH8" s="60"/>
      <c r="AI8" s="14"/>
      <c r="AJ8" s="61"/>
    </row>
    <row r="9" spans="1:36" s="9" customFormat="1" ht="30" customHeight="1">
      <c r="A9" s="48" t="s">
        <v>9</v>
      </c>
      <c r="B9" s="49" t="s">
        <v>17</v>
      </c>
      <c r="C9" s="45"/>
      <c r="D9" s="50"/>
      <c r="E9" s="51"/>
      <c r="F9" s="52">
        <f>SUBTOTAL(9,F10:F10)</f>
        <v>0.01</v>
      </c>
      <c r="G9" s="58"/>
      <c r="H9" s="52"/>
      <c r="I9" s="76"/>
      <c r="J9" s="58"/>
      <c r="K9" s="52"/>
      <c r="L9" s="76"/>
      <c r="M9" s="58"/>
      <c r="N9" s="52"/>
      <c r="O9" s="59"/>
      <c r="P9" s="58"/>
      <c r="Q9" s="52"/>
      <c r="R9" s="59"/>
      <c r="S9" s="58"/>
      <c r="T9" s="52"/>
      <c r="U9" s="59"/>
      <c r="V9" s="58"/>
      <c r="W9" s="52"/>
      <c r="X9" s="59"/>
      <c r="Y9" s="58"/>
      <c r="Z9" s="52"/>
      <c r="AA9" s="59"/>
      <c r="AB9" s="58"/>
      <c r="AC9" s="52"/>
      <c r="AD9" s="59"/>
      <c r="AE9" s="58"/>
      <c r="AF9" s="52"/>
      <c r="AG9" s="59"/>
      <c r="AH9" s="58"/>
      <c r="AI9" s="52"/>
      <c r="AJ9" s="59"/>
    </row>
    <row r="10" spans="1:36" s="9" customFormat="1" ht="24.75" customHeight="1">
      <c r="A10" s="39" t="s">
        <v>10</v>
      </c>
      <c r="B10" s="42" t="s">
        <v>20</v>
      </c>
      <c r="C10" s="11" t="s">
        <v>15</v>
      </c>
      <c r="D10" s="12">
        <v>1</v>
      </c>
      <c r="E10" s="13">
        <f>F10</f>
        <v>0.01</v>
      </c>
      <c r="F10" s="14">
        <f>F18*0.01</f>
        <v>0.01</v>
      </c>
      <c r="G10" s="60">
        <v>1</v>
      </c>
      <c r="H10" s="14">
        <f>F10</f>
        <v>0.01</v>
      </c>
      <c r="I10" s="77">
        <v>1</v>
      </c>
      <c r="J10" s="60"/>
      <c r="K10" s="14"/>
      <c r="L10" s="78"/>
      <c r="M10" s="60"/>
      <c r="N10" s="14"/>
      <c r="O10" s="61"/>
      <c r="P10" s="60"/>
      <c r="Q10" s="14"/>
      <c r="R10" s="61"/>
      <c r="S10" s="60"/>
      <c r="T10" s="14"/>
      <c r="U10" s="61"/>
      <c r="V10" s="60"/>
      <c r="W10" s="14"/>
      <c r="X10" s="61"/>
      <c r="Y10" s="60"/>
      <c r="Z10" s="14"/>
      <c r="AA10" s="61"/>
      <c r="AB10" s="60"/>
      <c r="AC10" s="14"/>
      <c r="AD10" s="61"/>
      <c r="AE10" s="60"/>
      <c r="AF10" s="14"/>
      <c r="AG10" s="61"/>
      <c r="AH10" s="60"/>
      <c r="AI10" s="14"/>
      <c r="AJ10" s="61"/>
    </row>
    <row r="11" spans="1:36" s="9" customFormat="1" ht="30" customHeight="1">
      <c r="A11" s="48" t="s">
        <v>11</v>
      </c>
      <c r="B11" s="49" t="s">
        <v>18</v>
      </c>
      <c r="C11" s="45"/>
      <c r="D11" s="50"/>
      <c r="E11" s="51"/>
      <c r="F11" s="52">
        <f>SUM(F12:F14)</f>
        <v>0.98</v>
      </c>
      <c r="G11" s="58"/>
      <c r="H11" s="52"/>
      <c r="I11" s="76"/>
      <c r="J11" s="58"/>
      <c r="K11" s="52"/>
      <c r="L11" s="76"/>
      <c r="M11" s="58"/>
      <c r="N11" s="52"/>
      <c r="O11" s="59"/>
      <c r="P11" s="58"/>
      <c r="Q11" s="52"/>
      <c r="R11" s="59"/>
      <c r="S11" s="58"/>
      <c r="T11" s="52"/>
      <c r="U11" s="59"/>
      <c r="V11" s="58"/>
      <c r="W11" s="52"/>
      <c r="X11" s="59"/>
      <c r="Y11" s="58"/>
      <c r="Z11" s="52"/>
      <c r="AA11" s="59"/>
      <c r="AB11" s="58"/>
      <c r="AC11" s="52"/>
      <c r="AD11" s="59"/>
      <c r="AE11" s="58"/>
      <c r="AF11" s="52"/>
      <c r="AG11" s="59"/>
      <c r="AH11" s="58"/>
      <c r="AI11" s="52"/>
      <c r="AJ11" s="59"/>
    </row>
    <row r="12" spans="1:36" s="9" customFormat="1" ht="31.5" customHeight="1">
      <c r="A12" s="39" t="s">
        <v>12</v>
      </c>
      <c r="B12" s="42" t="str">
        <f>'[1]Plan1 (2)'!$B$11</f>
        <v>Gerenciamento da Obra (alocação de equipe para os trabalhos no canteiro)</v>
      </c>
      <c r="C12" s="11" t="s">
        <v>6</v>
      </c>
      <c r="D12" s="12">
        <v>100</v>
      </c>
      <c r="E12" s="13">
        <f>F12/100</f>
        <v>0.0085</v>
      </c>
      <c r="F12" s="14">
        <f>F18*0.85</f>
        <v>0.85</v>
      </c>
      <c r="G12" s="60">
        <v>4.28</v>
      </c>
      <c r="H12" s="14">
        <f>G12*E12</f>
        <v>0.03638</v>
      </c>
      <c r="I12" s="77">
        <v>0.0428</v>
      </c>
      <c r="J12" s="60">
        <v>7.97</v>
      </c>
      <c r="K12" s="14">
        <f>J12*E12</f>
        <v>0.067745</v>
      </c>
      <c r="L12" s="77">
        <v>0.1225</v>
      </c>
      <c r="M12" s="60">
        <v>14.44</v>
      </c>
      <c r="N12" s="14">
        <f>M12*E12</f>
        <v>0.12274</v>
      </c>
      <c r="O12" s="77">
        <v>0.2669</v>
      </c>
      <c r="P12" s="60">
        <v>10.83</v>
      </c>
      <c r="Q12" s="14">
        <f>P12*E12</f>
        <v>0.09205500000000001</v>
      </c>
      <c r="R12" s="77">
        <v>0.3752</v>
      </c>
      <c r="S12" s="60">
        <v>13.66</v>
      </c>
      <c r="T12" s="14">
        <f>S12*E12</f>
        <v>0.11611</v>
      </c>
      <c r="U12" s="77">
        <v>0.5118</v>
      </c>
      <c r="V12" s="60">
        <v>21.52</v>
      </c>
      <c r="W12" s="14">
        <f>V12*E12</f>
        <v>0.18292</v>
      </c>
      <c r="X12" s="77">
        <v>0.727</v>
      </c>
      <c r="Y12" s="60">
        <v>8.07</v>
      </c>
      <c r="Z12" s="14">
        <f>Y12*E12</f>
        <v>0.068595</v>
      </c>
      <c r="AA12" s="77">
        <v>0.8077</v>
      </c>
      <c r="AB12" s="60">
        <v>5.28</v>
      </c>
      <c r="AC12" s="14">
        <f>AB12*E12</f>
        <v>0.04488</v>
      </c>
      <c r="AD12" s="77">
        <v>0.8605</v>
      </c>
      <c r="AE12" s="60">
        <v>5.28</v>
      </c>
      <c r="AF12" s="14">
        <f>AE12*E12</f>
        <v>0.04488</v>
      </c>
      <c r="AG12" s="77">
        <v>0.9133</v>
      </c>
      <c r="AH12" s="60">
        <v>8.67</v>
      </c>
      <c r="AI12" s="14">
        <f>AH12*E12</f>
        <v>0.07369500000000001</v>
      </c>
      <c r="AJ12" s="77">
        <v>1</v>
      </c>
    </row>
    <row r="13" spans="1:36" s="9" customFormat="1" ht="24.75" customHeight="1">
      <c r="A13" s="39" t="s">
        <v>13</v>
      </c>
      <c r="B13" s="42" t="str">
        <f>'[1]Plan1 (2)'!$B$12</f>
        <v>Entrega dos Relatórios Gerenciais Mensais</v>
      </c>
      <c r="C13" s="11" t="s">
        <v>15</v>
      </c>
      <c r="D13" s="12">
        <v>10</v>
      </c>
      <c r="E13" s="13">
        <f>F13/10</f>
        <v>0.003</v>
      </c>
      <c r="F13" s="14">
        <f>F18*0.03</f>
        <v>0.03</v>
      </c>
      <c r="G13" s="60">
        <v>1</v>
      </c>
      <c r="H13" s="14">
        <f>G13*E13</f>
        <v>0.003</v>
      </c>
      <c r="I13" s="77">
        <f>H13/F13</f>
        <v>0.1</v>
      </c>
      <c r="J13" s="60">
        <v>1</v>
      </c>
      <c r="K13" s="14">
        <f>J13*E13</f>
        <v>0.003</v>
      </c>
      <c r="L13" s="77">
        <v>0.2</v>
      </c>
      <c r="M13" s="60">
        <v>1</v>
      </c>
      <c r="N13" s="14">
        <f>M13*H13</f>
        <v>0.003</v>
      </c>
      <c r="O13" s="77">
        <v>0.3</v>
      </c>
      <c r="P13" s="60">
        <v>1</v>
      </c>
      <c r="Q13" s="14">
        <f>P13*E13</f>
        <v>0.003</v>
      </c>
      <c r="R13" s="77">
        <v>0.4</v>
      </c>
      <c r="S13" s="60">
        <v>1</v>
      </c>
      <c r="T13" s="14">
        <f>S13*E13</f>
        <v>0.003</v>
      </c>
      <c r="U13" s="77">
        <v>0.5</v>
      </c>
      <c r="V13" s="60">
        <v>1</v>
      </c>
      <c r="W13" s="14">
        <f>V13*H13</f>
        <v>0.003</v>
      </c>
      <c r="X13" s="77">
        <v>0.6</v>
      </c>
      <c r="Y13" s="60">
        <v>1</v>
      </c>
      <c r="Z13" s="14">
        <f>Y13*K13</f>
        <v>0.003</v>
      </c>
      <c r="AA13" s="77">
        <v>0.7</v>
      </c>
      <c r="AB13" s="60">
        <v>1</v>
      </c>
      <c r="AC13" s="14">
        <f>AB13*N13</f>
        <v>0.003</v>
      </c>
      <c r="AD13" s="77">
        <v>0.8</v>
      </c>
      <c r="AE13" s="60">
        <v>1</v>
      </c>
      <c r="AF13" s="14">
        <f>AE13*Q13</f>
        <v>0.003</v>
      </c>
      <c r="AG13" s="77">
        <v>0.9</v>
      </c>
      <c r="AH13" s="60">
        <v>1</v>
      </c>
      <c r="AI13" s="14">
        <f>AH13*E13</f>
        <v>0.003</v>
      </c>
      <c r="AJ13" s="77">
        <v>1</v>
      </c>
    </row>
    <row r="14" spans="1:36" s="9" customFormat="1" ht="24.75" customHeight="1">
      <c r="A14" s="39" t="s">
        <v>14</v>
      </c>
      <c r="B14" s="42" t="str">
        <f>'[1]Plan1 (2)'!$B$14</f>
        <v>Recebimento da Obra</v>
      </c>
      <c r="C14" s="11" t="s">
        <v>15</v>
      </c>
      <c r="D14" s="12">
        <v>1</v>
      </c>
      <c r="E14" s="13">
        <f>F18*0.1</f>
        <v>0.1</v>
      </c>
      <c r="F14" s="14">
        <f>F18*0.1</f>
        <v>0.1</v>
      </c>
      <c r="G14" s="60"/>
      <c r="H14" s="14"/>
      <c r="I14" s="78"/>
      <c r="J14" s="60"/>
      <c r="K14" s="14"/>
      <c r="L14" s="78"/>
      <c r="M14" s="60"/>
      <c r="N14" s="14"/>
      <c r="O14" s="61"/>
      <c r="P14" s="60"/>
      <c r="Q14" s="14"/>
      <c r="R14" s="61"/>
      <c r="S14" s="60"/>
      <c r="T14" s="14"/>
      <c r="U14" s="61"/>
      <c r="V14" s="60"/>
      <c r="W14" s="14"/>
      <c r="X14" s="61"/>
      <c r="Y14" s="60"/>
      <c r="Z14" s="14"/>
      <c r="AA14" s="61"/>
      <c r="AB14" s="60"/>
      <c r="AC14" s="14"/>
      <c r="AD14" s="61"/>
      <c r="AE14" s="60"/>
      <c r="AF14" s="14"/>
      <c r="AG14" s="61"/>
      <c r="AH14" s="60">
        <v>1</v>
      </c>
      <c r="AI14" s="14">
        <f>E14</f>
        <v>0.1</v>
      </c>
      <c r="AJ14" s="77">
        <v>1</v>
      </c>
    </row>
    <row r="15" spans="1:36" s="9" customFormat="1" ht="4.5" customHeight="1">
      <c r="A15" s="37"/>
      <c r="B15" s="6"/>
      <c r="C15" s="7"/>
      <c r="D15" s="8"/>
      <c r="E15" s="10"/>
      <c r="F15" s="10"/>
      <c r="G15" s="62"/>
      <c r="H15" s="8"/>
      <c r="I15" s="79"/>
      <c r="J15" s="62"/>
      <c r="K15" s="8"/>
      <c r="L15" s="79"/>
      <c r="M15" s="62"/>
      <c r="N15" s="8"/>
      <c r="O15" s="63"/>
      <c r="P15" s="62"/>
      <c r="Q15" s="8"/>
      <c r="R15" s="63"/>
      <c r="S15" s="62"/>
      <c r="T15" s="8"/>
      <c r="U15" s="63"/>
      <c r="V15" s="62"/>
      <c r="W15" s="8"/>
      <c r="X15" s="63"/>
      <c r="Y15" s="62"/>
      <c r="Z15" s="8"/>
      <c r="AA15" s="63"/>
      <c r="AB15" s="62"/>
      <c r="AC15" s="8"/>
      <c r="AD15" s="63"/>
      <c r="AE15" s="62"/>
      <c r="AF15" s="8"/>
      <c r="AG15" s="63"/>
      <c r="AH15" s="62"/>
      <c r="AI15" s="8"/>
      <c r="AJ15" s="63"/>
    </row>
    <row r="16" spans="1:36" s="9" customFormat="1" ht="17.25" thickBot="1">
      <c r="A16" s="40"/>
      <c r="B16" s="15"/>
      <c r="C16" s="16"/>
      <c r="D16" s="17"/>
      <c r="E16" s="18"/>
      <c r="F16" s="19"/>
      <c r="G16" s="64"/>
      <c r="H16" s="17"/>
      <c r="I16" s="80"/>
      <c r="J16" s="64"/>
      <c r="K16" s="17"/>
      <c r="L16" s="80"/>
      <c r="M16" s="64"/>
      <c r="N16" s="17"/>
      <c r="O16" s="65"/>
      <c r="P16" s="64"/>
      <c r="Q16" s="17"/>
      <c r="R16" s="65"/>
      <c r="S16" s="64"/>
      <c r="T16" s="17"/>
      <c r="U16" s="65"/>
      <c r="V16" s="64"/>
      <c r="W16" s="17"/>
      <c r="X16" s="65"/>
      <c r="Y16" s="64"/>
      <c r="Z16" s="17"/>
      <c r="AA16" s="65"/>
      <c r="AB16" s="64"/>
      <c r="AC16" s="17"/>
      <c r="AD16" s="65"/>
      <c r="AE16" s="64"/>
      <c r="AF16" s="17"/>
      <c r="AG16" s="65"/>
      <c r="AH16" s="64"/>
      <c r="AI16" s="17"/>
      <c r="AJ16" s="65"/>
    </row>
    <row r="17" spans="1:36" ht="6" customHeight="1" thickBot="1">
      <c r="A17" s="41"/>
      <c r="B17" s="20"/>
      <c r="C17" s="21"/>
      <c r="D17" s="22"/>
      <c r="E17" s="23"/>
      <c r="F17" s="24">
        <v>0</v>
      </c>
      <c r="G17" s="66"/>
      <c r="H17" s="22"/>
      <c r="I17" s="81"/>
      <c r="J17" s="66"/>
      <c r="K17" s="22"/>
      <c r="L17" s="81"/>
      <c r="M17" s="66"/>
      <c r="N17" s="22"/>
      <c r="O17" s="67"/>
      <c r="P17" s="66"/>
      <c r="Q17" s="22"/>
      <c r="R17" s="67"/>
      <c r="S17" s="66"/>
      <c r="T17" s="22"/>
      <c r="U17" s="67"/>
      <c r="V17" s="66"/>
      <c r="W17" s="22"/>
      <c r="X17" s="67"/>
      <c r="Y17" s="66"/>
      <c r="Z17" s="22"/>
      <c r="AA17" s="67"/>
      <c r="AB17" s="66"/>
      <c r="AC17" s="22"/>
      <c r="AD17" s="67"/>
      <c r="AE17" s="66"/>
      <c r="AF17" s="22"/>
      <c r="AG17" s="67"/>
      <c r="AH17" s="66"/>
      <c r="AI17" s="22"/>
      <c r="AJ17" s="67"/>
    </row>
    <row r="18" spans="1:36" s="28" customFormat="1" ht="30.75" customHeight="1">
      <c r="A18" s="92"/>
      <c r="B18" s="93"/>
      <c r="C18" s="25"/>
      <c r="D18" s="26"/>
      <c r="E18" s="27" t="s">
        <v>23</v>
      </c>
      <c r="F18" s="53">
        <v>1</v>
      </c>
      <c r="G18" s="68"/>
      <c r="H18" s="84">
        <f>H13+H12+H10+H8</f>
        <v>0.05938000000000001</v>
      </c>
      <c r="I18" s="82"/>
      <c r="J18" s="68"/>
      <c r="K18" s="84">
        <f>SUM(K12:K13)</f>
        <v>0.070745</v>
      </c>
      <c r="L18" s="82"/>
      <c r="M18" s="68"/>
      <c r="N18" s="84">
        <f>SUM(N12:N13)</f>
        <v>0.12574</v>
      </c>
      <c r="O18" s="69"/>
      <c r="P18" s="68"/>
      <c r="Q18" s="84">
        <f>SUM(Q12:Q13)</f>
        <v>0.09505500000000001</v>
      </c>
      <c r="R18" s="69"/>
      <c r="S18" s="68"/>
      <c r="T18" s="84">
        <f>SUM(T12:T13)</f>
        <v>0.11911000000000001</v>
      </c>
      <c r="U18" s="69"/>
      <c r="V18" s="68"/>
      <c r="W18" s="84">
        <f>SUM(W12:W13)</f>
        <v>0.18592</v>
      </c>
      <c r="X18" s="69"/>
      <c r="Y18" s="68"/>
      <c r="Z18" s="84">
        <f>SUM(Z12:Z13)</f>
        <v>0.071595</v>
      </c>
      <c r="AA18" s="69"/>
      <c r="AB18" s="68"/>
      <c r="AC18" s="84">
        <f>SUM(AC12:AC13)</f>
        <v>0.047880000000000006</v>
      </c>
      <c r="AD18" s="69"/>
      <c r="AE18" s="68"/>
      <c r="AF18" s="84">
        <f>SUM(AF12:AF13)</f>
        <v>0.047880000000000006</v>
      </c>
      <c r="AG18" s="69"/>
      <c r="AH18" s="68"/>
      <c r="AI18" s="84">
        <f>SUM(AI12:AI14)</f>
        <v>0.17669500000000002</v>
      </c>
      <c r="AJ18" s="69"/>
    </row>
    <row r="19" spans="1:36" s="28" customFormat="1" ht="6" customHeight="1" thickBot="1">
      <c r="A19" s="94"/>
      <c r="B19" s="95"/>
      <c r="C19" s="29"/>
      <c r="D19" s="30"/>
      <c r="E19" s="31"/>
      <c r="F19" s="54"/>
      <c r="G19" s="70"/>
      <c r="H19" s="71"/>
      <c r="I19" s="83"/>
      <c r="J19" s="70"/>
      <c r="K19" s="71"/>
      <c r="L19" s="83"/>
      <c r="M19" s="70"/>
      <c r="N19" s="71"/>
      <c r="O19" s="72"/>
      <c r="P19" s="70"/>
      <c r="Q19" s="71"/>
      <c r="R19" s="72"/>
      <c r="S19" s="70"/>
      <c r="T19" s="71"/>
      <c r="U19" s="72"/>
      <c r="V19" s="70"/>
      <c r="W19" s="71"/>
      <c r="X19" s="72"/>
      <c r="Y19" s="70"/>
      <c r="Z19" s="71"/>
      <c r="AA19" s="72"/>
      <c r="AB19" s="70"/>
      <c r="AC19" s="71"/>
      <c r="AD19" s="72"/>
      <c r="AE19" s="70"/>
      <c r="AF19" s="71"/>
      <c r="AG19" s="72"/>
      <c r="AH19" s="70"/>
      <c r="AI19" s="71"/>
      <c r="AJ19" s="72"/>
    </row>
    <row r="21" ht="17.25" thickBot="1"/>
    <row r="22" spans="3:5" ht="36.75" customHeight="1">
      <c r="C22" s="104" t="s">
        <v>37</v>
      </c>
      <c r="D22" s="105"/>
      <c r="E22" s="106"/>
    </row>
    <row r="23" spans="2:12" s="85" customFormat="1" ht="24" thickBot="1">
      <c r="B23" s="86"/>
      <c r="C23" s="107"/>
      <c r="D23" s="108"/>
      <c r="E23" s="109"/>
      <c r="I23" s="87"/>
      <c r="L23" s="87"/>
    </row>
    <row r="24" spans="2:35" s="85" customFormat="1" ht="23.25">
      <c r="B24" s="86"/>
      <c r="H24" s="88"/>
      <c r="I24" s="87"/>
      <c r="L24" s="87"/>
      <c r="AI24" s="88"/>
    </row>
    <row r="25" spans="2:17" s="85" customFormat="1" ht="23.25">
      <c r="B25" s="86"/>
      <c r="F25" s="88"/>
      <c r="I25" s="87"/>
      <c r="L25" s="87"/>
      <c r="Q25" s="88"/>
    </row>
    <row r="26" spans="2:12" s="85" customFormat="1" ht="23.25">
      <c r="B26" s="86"/>
      <c r="I26" s="87"/>
      <c r="L26" s="87"/>
    </row>
    <row r="27" spans="2:12" s="85" customFormat="1" ht="23.25">
      <c r="B27" s="86"/>
      <c r="I27" s="87"/>
      <c r="L27" s="87"/>
    </row>
    <row r="28" spans="2:12" s="85" customFormat="1" ht="23.25">
      <c r="B28" s="86"/>
      <c r="I28" s="87"/>
      <c r="L28" s="87"/>
    </row>
    <row r="29" spans="2:12" s="85" customFormat="1" ht="23.25">
      <c r="B29" s="86"/>
      <c r="I29" s="87"/>
      <c r="L29" s="87"/>
    </row>
    <row r="30" spans="2:12" s="85" customFormat="1" ht="19.5" customHeight="1">
      <c r="B30" s="86"/>
      <c r="I30" s="87"/>
      <c r="L30" s="87"/>
    </row>
    <row r="31" spans="2:12" s="85" customFormat="1" ht="23.25">
      <c r="B31" s="86"/>
      <c r="I31" s="87"/>
      <c r="L31" s="87"/>
    </row>
    <row r="32" spans="2:12" s="85" customFormat="1" ht="23.25">
      <c r="B32" s="86"/>
      <c r="I32" s="87"/>
      <c r="L32" s="87"/>
    </row>
    <row r="33" spans="2:12" s="85" customFormat="1" ht="23.25">
      <c r="B33" s="86"/>
      <c r="I33" s="87"/>
      <c r="L33" s="87"/>
    </row>
    <row r="34" spans="2:12" s="85" customFormat="1" ht="23.25">
      <c r="B34" s="86"/>
      <c r="I34" s="87"/>
      <c r="L34" s="87"/>
    </row>
    <row r="35" spans="2:12" s="85" customFormat="1" ht="23.25">
      <c r="B35" s="86"/>
      <c r="I35" s="87"/>
      <c r="L35" s="87"/>
    </row>
  </sheetData>
  <sheetProtection/>
  <mergeCells count="16">
    <mergeCell ref="C22:E23"/>
    <mergeCell ref="A1:F1"/>
    <mergeCell ref="B2:F2"/>
    <mergeCell ref="G4:I4"/>
    <mergeCell ref="J4:L4"/>
    <mergeCell ref="M4:O4"/>
    <mergeCell ref="P4:R4"/>
    <mergeCell ref="S4:U4"/>
    <mergeCell ref="AH4:AJ4"/>
    <mergeCell ref="A18:B19"/>
    <mergeCell ref="A4:D4"/>
    <mergeCell ref="E4:F4"/>
    <mergeCell ref="V4:X4"/>
    <mergeCell ref="Y4:AA4"/>
    <mergeCell ref="AB4:AD4"/>
    <mergeCell ref="AE4:AG4"/>
  </mergeCells>
  <printOptions horizontalCentered="1" verticalCentered="1"/>
  <pageMargins left="0.5511811023622047" right="0.1968503937007874" top="0.2755905511811024" bottom="0.5118110236220472" header="0.1968503937007874" footer="0.31496062992125984"/>
  <pageSetup fitToHeight="1" fitToWidth="1" horizontalDpi="600" verticalDpi="600" orientation="landscape" paperSize="9" r:id="rId2"/>
  <headerFooter>
    <oddFooter>&amp;C&amp;"Trebuchet MS,Normal"&amp;8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</dc:creator>
  <cp:keywords/>
  <dc:description/>
  <cp:lastModifiedBy>Markus Vinicius Trevisan</cp:lastModifiedBy>
  <cp:lastPrinted>2018-01-12T19:16:25Z</cp:lastPrinted>
  <dcterms:created xsi:type="dcterms:W3CDTF">2008-11-03T17:40:19Z</dcterms:created>
  <dcterms:modified xsi:type="dcterms:W3CDTF">2021-01-26T12:24:32Z</dcterms:modified>
  <cp:category/>
  <cp:version/>
  <cp:contentType/>
  <cp:contentStatus/>
</cp:coreProperties>
</file>